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ecretariadistritald.sharepoint.com/sites/EQUIPODIRECCIONAMIENTOESTRATEGICO/Documentos compartidos/2026/PLANES DE ACCIÓN VALIDADOS/SEGUIMIENTOS 2026/09. SEPTIEMBRE 2026/"/>
    </mc:Choice>
  </mc:AlternateContent>
  <xr:revisionPtr revIDLastSave="4" documentId="8_{AF43051A-D07E-48AA-8F2F-EB7C829551E1}" xr6:coauthVersionLast="47" xr6:coauthVersionMax="47" xr10:uidLastSave="{EE26670C-DEC3-4858-9EAC-65F717E8B623}"/>
  <bookViews>
    <workbookView xWindow="-120" yWindow="-120" windowWidth="29040" windowHeight="15720" tabRatio="731" firstSheet="1" activeTab="7" xr2:uid="{00000000-000D-0000-FFFF-FFFF00000000}"/>
  </bookViews>
  <sheets>
    <sheet name="Instructivo" sheetId="48" state="hidden" r:id="rId1"/>
    <sheet name="ACTIVIDAD_1 " sheetId="49" r:id="rId2"/>
    <sheet name="Hoja de vida (1)" sheetId="51" state="hidden" r:id="rId3"/>
    <sheet name="ACTIVIDAD 2" sheetId="50" r:id="rId4"/>
    <sheet name="Hoja de vida  (2)" sheetId="52" state="hidden" r:id="rId5"/>
    <sheet name="ACTIVIDAD_3" sheetId="20" r:id="rId6"/>
    <sheet name="Hoja de vida  (3)" sheetId="53" state="hidden" r:id="rId7"/>
    <sheet name="META_PDD" sheetId="38" r:id="rId8"/>
    <sheet name="PRODUCTO_MGA" sheetId="47" r:id="rId9"/>
    <sheet name="TERRITORIALIZACIÓN" sheetId="41" r:id="rId10"/>
    <sheet name="PMR" sheetId="46" r:id="rId11"/>
    <sheet name="CONTROL DE CAMBIOS" sheetId="40" r:id="rId12"/>
  </sheets>
  <externalReferences>
    <externalReference r:id="rId13"/>
  </externalReferences>
  <definedNames>
    <definedName name="_xlnm._FilterDatabase" localSheetId="10" hidden="1">PMR!$A$12:$AX$14</definedName>
    <definedName name="_xlnm.Print_Area" localSheetId="3">'ACTIVIDAD 2'!$A$1:$O$118</definedName>
    <definedName name="_xlnm.Print_Area" localSheetId="1">'ACTIVIDAD_1 '!$A$1:$O$116</definedName>
    <definedName name="_xlnm.Print_Area" localSheetId="5">ACTIVIDAD_3!$A$1:$O$117</definedName>
    <definedName name="_xlnm.Print_Area" localSheetId="11">'CONTROL DE CAMBIOS'!$A$1:$E$20</definedName>
    <definedName name="_xlnm.Print_Area" localSheetId="7">META_PDD!$A$1:$M$62</definedName>
    <definedName name="_xlnm.Print_Area" localSheetId="10">PMR!$A$1:$AX$15</definedName>
    <definedName name="_xlnm.Print_Area" localSheetId="8">PRODUCTO_MGA!$A$1:$L$41</definedName>
    <definedName name="_xlnm.Print_Area" localSheetId="9">TERRITORIALIZACIÓN!$A$1:$AF$68</definedName>
    <definedName name="condicion">#REF!</definedName>
    <definedName name="edad">#REF!</definedName>
    <definedName name="etnias">#REF!</definedName>
    <definedName name="frecuencia">#REF!</definedName>
    <definedName name="genero">#REF!</definedName>
    <definedName name="INDICADOR" localSheetId="4">#REF!</definedName>
    <definedName name="INDICADOR" localSheetId="6">#REF!</definedName>
    <definedName name="INDICADOR" localSheetId="2">#REF!</definedName>
    <definedName name="INDICADOR">#REF!</definedName>
    <definedName name="localidad">#REF!</definedName>
    <definedName name="metas">#REF!</definedName>
    <definedName name="objetivoest">#REF!</definedName>
    <definedName name="objetivos" localSheetId="4">#REF!</definedName>
    <definedName name="objetivos" localSheetId="6">#REF!</definedName>
    <definedName name="objetivos" localSheetId="2">#REF!</definedName>
    <definedName name="objetivos">#REF!</definedName>
    <definedName name="pmr">#REF!</definedName>
    <definedName name="responsable">#REF!</definedName>
    <definedName name="SUBSECRETARIA" localSheetId="4">#REF!</definedName>
    <definedName name="SUBSECRETARIA" localSheetId="6">#REF!</definedName>
    <definedName name="SUBSECRETARIA" localSheetId="2">#REF!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 localSheetId="4">[1]Hoja3!$A$5:$A$7</definedName>
    <definedName name="tmeta" localSheetId="6">[1]Hoja3!$A$5:$A$7</definedName>
    <definedName name="tmeta" localSheetId="2">[1]Hoja3!$A$5:$A$7</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D63" i="50" l="1"/>
  <c r="L33" i="47"/>
  <c r="K33" i="47"/>
  <c r="J33" i="47"/>
  <c r="L31" i="47"/>
  <c r="K31" i="47"/>
  <c r="J31" i="47"/>
  <c r="I33" i="47"/>
  <c r="H33" i="47"/>
  <c r="G33" i="47"/>
  <c r="I31" i="47"/>
  <c r="H31" i="47"/>
  <c r="G31" i="47"/>
  <c r="C62" i="20"/>
  <c r="F33" i="47"/>
  <c r="E33" i="47"/>
  <c r="D33" i="47"/>
  <c r="F31" i="47"/>
  <c r="E31" i="47"/>
  <c r="D31" i="47"/>
  <c r="L25" i="47"/>
  <c r="K25" i="47"/>
  <c r="J25" i="47"/>
  <c r="L23" i="47"/>
  <c r="K23" i="47"/>
  <c r="J23" i="47"/>
  <c r="I25" i="47"/>
  <c r="H25" i="47"/>
  <c r="G25" i="47"/>
  <c r="I23" i="47"/>
  <c r="H23" i="47"/>
  <c r="G23" i="47"/>
  <c r="F25" i="47"/>
  <c r="E25" i="47"/>
  <c r="D25" i="47"/>
  <c r="F23" i="47"/>
  <c r="E23" i="47"/>
  <c r="D23" i="47"/>
  <c r="K17" i="47"/>
  <c r="J17" i="47"/>
  <c r="K15" i="47"/>
  <c r="J15" i="47"/>
  <c r="C62" i="49"/>
  <c r="H17" i="47"/>
  <c r="H15" i="47"/>
  <c r="G17" i="47"/>
  <c r="G15" i="47"/>
  <c r="E17" i="47"/>
  <c r="E15" i="47"/>
  <c r="D17" i="47"/>
  <c r="D15" i="47"/>
  <c r="N27" i="49"/>
  <c r="B62" i="49"/>
  <c r="N24" i="49"/>
  <c r="G25" i="38"/>
  <c r="D16" i="53" l="1"/>
  <c r="E11" i="53"/>
  <c r="D16" i="52"/>
  <c r="D16" i="51"/>
  <c r="E11" i="51"/>
  <c r="E10" i="51"/>
  <c r="M54" i="38" l="1"/>
  <c r="L54" i="38"/>
  <c r="K54" i="38"/>
  <c r="J54" i="38"/>
  <c r="I54" i="38"/>
  <c r="H54" i="38"/>
  <c r="G54" i="38"/>
  <c r="F54" i="38"/>
  <c r="E54" i="38"/>
  <c r="D54" i="38"/>
  <c r="C54" i="38"/>
  <c r="B54" i="38"/>
  <c r="C51" i="38"/>
  <c r="B62" i="20"/>
  <c r="C118" i="50"/>
  <c r="B118" i="50"/>
  <c r="C63" i="50"/>
  <c r="C116" i="49"/>
  <c r="B116" i="49"/>
  <c r="N26" i="50"/>
  <c r="B34" i="49"/>
  <c r="N25" i="49"/>
  <c r="I118" i="50" l="1"/>
  <c r="H118" i="50"/>
  <c r="G118" i="50"/>
  <c r="F118" i="50"/>
  <c r="E118" i="50"/>
  <c r="D118" i="50"/>
  <c r="B63" i="50"/>
  <c r="F36" i="50"/>
  <c r="B34" i="50"/>
  <c r="N29" i="50"/>
  <c r="N28" i="50"/>
  <c r="N27" i="50"/>
  <c r="N25" i="50"/>
  <c r="N24" i="50"/>
  <c r="I116" i="49"/>
  <c r="H116" i="49"/>
  <c r="G116" i="49"/>
  <c r="F116" i="49"/>
  <c r="E116" i="49"/>
  <c r="D116" i="49"/>
  <c r="N29" i="49"/>
  <c r="N28" i="49"/>
  <c r="O29" i="49"/>
  <c r="N26" i="49"/>
  <c r="O25" i="50" l="1"/>
  <c r="O26" i="49"/>
  <c r="O29" i="50"/>
  <c r="O26" i="50"/>
  <c r="O25" i="49"/>
  <c r="O28" i="50"/>
  <c r="O28" i="49"/>
  <c r="N29" i="20" l="1"/>
  <c r="N28" i="20"/>
  <c r="N27" i="20"/>
  <c r="N26" i="20"/>
  <c r="N25" i="20"/>
  <c r="N24" i="20"/>
  <c r="O25" i="20" l="1"/>
  <c r="O26" i="20"/>
  <c r="O28" i="20"/>
  <c r="O29" i="20"/>
  <c r="B51" i="38" l="1"/>
  <c r="B34" i="20" l="1"/>
  <c r="F25" i="38"/>
  <c r="C117" i="20" l="1"/>
  <c r="D117" i="20"/>
  <c r="E117" i="20"/>
  <c r="F117" i="20"/>
  <c r="G117" i="20"/>
  <c r="H117" i="20"/>
  <c r="I117" i="20"/>
  <c r="B117"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author>
  </authors>
  <commentList>
    <comment ref="H25" authorId="0" shapeId="0" xr:uid="{402BFDDB-FD71-44C9-9C34-166087166258}">
      <text>
        <r>
          <rPr>
            <b/>
            <sz val="9"/>
            <color indexed="81"/>
            <rFont val="Tahoma"/>
            <family val="2"/>
          </rPr>
          <t>Sandra:</t>
        </r>
        <r>
          <rPr>
            <sz val="9"/>
            <color indexed="81"/>
            <rFont val="Tahoma"/>
            <family val="2"/>
          </rPr>
          <t xml:space="preserve">
No me permite escribir SUMA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K14" authorId="0" shapeId="0" xr:uid="{DC9F826A-A9C7-4388-ABFA-13743CE48485}">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D8" authorId="0" shapeId="0" xr:uid="{26204D2E-C391-4793-8863-4123BB2DED5A}">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<sst xmlns="http://schemas.openxmlformats.org/spreadsheetml/2006/main" count="2064" uniqueCount="568">
  <si>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</si>
  <si>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</si>
  <si>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</si>
  <si>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</si>
  <si>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</si>
  <si>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</si>
  <si>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</si>
  <si>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</si>
  <si>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</si>
  <si>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</si>
  <si>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</si>
  <si>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</si>
  <si>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</si>
  <si>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</si>
  <si>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</si>
  <si>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</si>
  <si>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</si>
  <si>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</si>
  <si>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</si>
  <si>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</si>
  <si>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</si>
  <si>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</si>
  <si>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</si>
  <si>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</si>
  <si>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</si>
  <si>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</si>
  <si>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</si>
  <si>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</si>
  <si>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</si>
  <si>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</si>
  <si>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</si>
  <si>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</si>
  <si>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</si>
  <si>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</si>
  <si>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</si>
  <si>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</si>
  <si>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</si>
  <si>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</si>
  <si>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</si>
  <si>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</si>
  <si>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</si>
  <si>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</si>
  <si>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</si>
  <si>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</si>
  <si>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</si>
  <si>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</si>
  <si>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</si>
  <si>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</si>
  <si>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</si>
  <si>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</si>
  <si>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</si>
  <si>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</si>
  <si>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</si>
  <si>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</si>
  <si>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</si>
  <si>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</si>
  <si>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</si>
  <si>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</si>
  <si>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</si>
  <si>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</si>
  <si>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</si>
  <si>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</si>
  <si>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</si>
  <si>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</si>
  <si>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</si>
  <si>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</si>
  <si>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</si>
  <si>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</si>
  <si>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</si>
  <si>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</si>
  <si>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</si>
  <si>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</si>
  <si>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</si>
  <si>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</si>
  <si>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</si>
  <si>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</si>
  <si>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</si>
  <si>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</si>
  <si>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</si>
  <si>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</si>
  <si>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</si>
  <si>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</si>
  <si>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</si>
  <si>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</si>
  <si>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</si>
  <si>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</si>
  <si>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</si>
  <si>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</si>
  <si>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</si>
  <si>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</si>
  <si>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</si>
  <si>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</si>
  <si>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</si>
  <si>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</si>
  <si>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</si>
  <si>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</si>
  <si>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</si>
  <si>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</si>
  <si>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</si>
  <si>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</si>
  <si>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</si>
  <si>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</si>
  <si>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</si>
  <si>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</si>
  <si>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</si>
  <si>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</si>
  <si>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</si>
  <si>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</si>
  <si>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</si>
  <si>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</si>
  <si>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</si>
  <si>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</si>
  <si>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</si>
  <si>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</si>
  <si>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</si>
  <si>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</si>
  <si>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</si>
  <si>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</si>
  <si>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</si>
  <si>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</si>
  <si>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</si>
  <si>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</si>
  <si>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</si>
  <si>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</si>
  <si>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</si>
  <si>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</si>
  <si>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</si>
  <si>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</si>
  <si>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</si>
  <si>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</si>
  <si>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</si>
  <si>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</si>
  <si>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</si>
  <si>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</si>
  <si>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</si>
  <si>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</si>
  <si>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</si>
  <si>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</si>
  <si>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</si>
  <si>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</si>
  <si>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</si>
  <si>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</si>
  <si>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</si>
  <si>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</si>
  <si>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</si>
  <si>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</si>
  <si>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</si>
  <si>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</si>
  <si>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</si>
  <si>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</si>
  <si>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</si>
  <si>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</si>
  <si>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</si>
  <si>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</si>
  <si>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</si>
  <si>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</si>
  <si>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</si>
  <si>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</si>
  <si>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</si>
  <si>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</si>
  <si>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</si>
  <si>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</si>
  <si>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</si>
  <si>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</si>
  <si>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</si>
  <si>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</si>
  <si>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</si>
  <si>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</si>
  <si>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8232 - Implementación de estrategias para el empoderamiento económico de las mujeres en toda su diversidad en Bogotá D.C.</t>
  </si>
  <si>
    <t>BPIN</t>
  </si>
  <si>
    <t>Enero</t>
  </si>
  <si>
    <t>Febrero</t>
  </si>
  <si>
    <t>Marzo</t>
  </si>
  <si>
    <t>Abril</t>
  </si>
  <si>
    <t>FORMULACION</t>
  </si>
  <si>
    <t>Mayo</t>
  </si>
  <si>
    <t>Junio</t>
  </si>
  <si>
    <t>Julio</t>
  </si>
  <si>
    <t>Agosto</t>
  </si>
  <si>
    <t>ACTUALIZACION</t>
  </si>
  <si>
    <t>Septiembre</t>
  </si>
  <si>
    <t>X</t>
  </si>
  <si>
    <t>Octubre</t>
  </si>
  <si>
    <t>Noviembre</t>
  </si>
  <si>
    <t>Diciembre</t>
  </si>
  <si>
    <t>SEGUIMIENTO</t>
  </si>
  <si>
    <t xml:space="preserve">ACTIVIDAD DEL PROYECTO </t>
  </si>
  <si>
    <t>Desarrollar 1 estrategia para potenciar las habilidades y capacidades de las mujeres en sus diversidades que aporten a su empoderamiento y autonomía económica</t>
  </si>
  <si>
    <t>Servicio de educación informal</t>
  </si>
  <si>
    <t>Documento actualizado de la estrategia para potenciar las habilidades y capacidades de las mujeres en sus diversidades</t>
  </si>
  <si>
    <t>3. Bogotá confía en su potencial</t>
  </si>
  <si>
    <t>3.20. Promoción del emprendimiento formal, equitativo e incluyente</t>
  </si>
  <si>
    <t xml:space="preserve">192. Cualificar 9000 mujeres, en sus diferencias y diversidades, en herramientas para la autonomía económica.	</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</si>
  <si>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</si>
  <si>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</si>
  <si>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</si>
  <si>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</si>
  <si>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</si>
  <si>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</si>
  <si>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</si>
  <si>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</si>
  <si>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</si>
  <si>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</si>
  <si>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</si>
  <si>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</si>
  <si>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No se programaron actividades para este periodo</t>
  </si>
  <si>
    <t>FEBRERO</t>
  </si>
  <si>
    <t>Con el fin de fortalecer la incorporación del enfoque de género en los procesos de gestión financiera desarrollados por los aliados público-privados de la Estrategia de Autonomía Económica de las Mujeres, en el mes de febrero se avanzó en el  diseño de dos contenidos de sensibilización y cualificación dirigidos a estos actores. Los contenidos abordan, por una parte, las brechas que enfrentan las mujeres para alcanzar la autonomía económica y, por otra, conceptos clave de género y lenguaje incluyente.
Como acción orientada a disminuir barreras de acceso tecnológico, se elaboró un instructivo con orientaciones para que las mujeres participantes puedan conectarse a los procesos de cualificación virtual a través de la plataforma Teams, desde dispositivos móviles o computadores.</t>
  </si>
  <si>
    <t xml:space="preserve">A febrero el cumplimiento de la actividad  va en un 0,03 sobre el  (1) uno programado para la vigencia 2026, con la elaboracion de (2) dos contenidos dirigido a los aliados público privados de la Estartegia para la Autonomia Economica y (1) un instructivo para el manejo de la plataforma TEAMS dirigido a las mujeres participantes  de los espcios de cualificación de la Estrategia. 
</t>
  </si>
  <si>
    <t>N/A</t>
  </si>
  <si>
    <t>El desarrollo de esta actividad, contribuye a que las mujeres participantes de la Ruta de Autonomía Económica accedan a procesos de formación, acompañamiento y ofertas de empleo más pertinentes e inclusivos, al promover que los aliados público-privados incorporen el enfoque de género en los contenidos, metodologías y convocatorias. Esto favorece el reconocimiento de las brechas que enfrentan las mujeres en el ámbito económico y fortalece las herramientas y conocimientos que apoyan su empoderamiento y el avance hacia su autonomía económica.</t>
  </si>
  <si>
    <t>MARZO</t>
  </si>
  <si>
    <t>Durante este periodo se avanzó en la construcción de la propuesta del Documento de Sistematización del proceso de cualificación de la Estrategia, alcanzando el desarrollo de sus componentes clave, entre ellos la introducción, los objetivos general y específicos, la metodología y los indicadores de seguimiento. Este avance es relevante en tanto el documento permitirá recoger y analizar la percepción de las mujeres participantes sobre los aportes del proceso de cualificación en el fortalecimiento de sus habilidades socioemocionales, el conocimiento de sus derechos y el manejo de herramientas financieras y laborales; constituyéndose así en un insumo fundamental para identificar logros, valorar impactos y orientar ajustes que fortalezcan de manera continua la Estrategia para la Autonomía Económica de las Mujeres.</t>
  </si>
  <si>
    <t>A marzo el cumplimiento de la actividad  va en un 0,11 sobre el  (1) uno programado para la vigencia 2026, con la elaboracion de (2) dos contenidos dirigido a los aliados público privados de la Estartegia para la Autonomia Economica y (1) un instructivo para el manejo de la plataforma TEAMS dirigido a las mujeres participantes  de los espcios de cualificación de la Estrategia, y el avance en la construcción de la propuesta del documento de sistematización, anexo del documento orientador de la Estrategia para la Autonomía Económica de las Mujeres.</t>
  </si>
  <si>
    <t>El principal beneficio para las mujeres de la ciudad radica en que este proceso  de recolección de datos y análisis, permite visibilizar y valorar sus experiencias y percepciones, asegurando que sus voces sean tenidas en cuenta en la mejora continua de la Estrategia para la Autonomía Económica de las Mujeres. A partir de ello, se podrán fortalecer de manera más pertinente los contenidos sobre habilidades socioemocionales, ampliar su conocimiento sobre derechos y mejorar sus capacidades en gestión financiera y laboral, lo que contribuye directamente a incrementar sus oportunidades de generación de ingresos, toma de decisiones autónomas y, en general, aporta a un mayor nivel de bienestar y autonomía económica.</t>
  </si>
  <si>
    <t>ABRIL</t>
  </si>
  <si>
    <t>Como avance de la actividad, durante este periodo se ajustaron dos contenidos de cualificación —Proyecto de Vida y Política Pública Mujer y Equidad de Género— incorporando un enfoque diferencial indígena y armonizando sus componentes conceptuales y metodológicos con la cosmovisión de los pueblos indígenas. Esta actualización fortalecerá la pertinencia y accesibilidad de los procesos formativos dirigidos a mujeres indígenas, cuya implementación iniciará en mayo en Casa Refugio Rural.</t>
  </si>
  <si>
    <t xml:space="preserve">En abril el cumplimiento de la actividad  va en un 0,19 sobre el  (1) uno programado para la vigencia 2026, con la elaboracion de (2) dos contenidos dirigido a los aliados público privados de la Estartegia para la Autonomia Economica y (1) un instructivo para el manejo de la plataforma TEAMS dirigido a las mujeres participantes  de los espcios de cualificación de la Estrategia, y el avance en la construcción de la propuesta del documento de sistematización, anexo del documento orientador de la Estrategia para la Autonomía Económica de las Mujeres.
Asimismo, el ajuste de dos contenidos, uno socioemocional (Proyecto de Vida) y uno de Derechos Humanos (Política Pública Mujer y Equidad de Género) desde un enfoque diferencial indígena, en donde  se tuvo en cuenta un ajuste conceptual y metodológico armonizado con la cosmovisión de los pueblos indígenas. 
</t>
  </si>
  <si>
    <t>La incorporación del enfoque diferencial indígena en los contenidos de cualificación permitirá a las mujeres indígenas acceder a procesos formativos más pertinentes, inclusivos y acordes con sus contextos culturales, fortaleciendo el reconocimiento de sus derechos y su participación en espacios de formación desde una perspectiva respetuosa de su identidad y cosmovisión.</t>
  </si>
  <si>
    <t>MAYO</t>
  </si>
  <si>
    <r>
      <t>Durante este periodo, se d</t>
    </r>
    <r>
      <rPr>
        <b/>
        <sz val="13"/>
        <color theme="1"/>
        <rFont val="Arial"/>
        <family val="2"/>
      </rPr>
      <t>iseñaron dos mecanismos de recolección de información</t>
    </r>
    <r>
      <rPr>
        <sz val="13"/>
        <color theme="1"/>
        <rFont val="Arial"/>
        <family val="2"/>
      </rPr>
      <t xml:space="preserve"> para la elaboración del documento orientador de la Estrategia:
* Uno es el </t>
    </r>
    <r>
      <rPr>
        <b/>
        <sz val="13"/>
        <color theme="1"/>
        <rFont val="Arial"/>
        <family val="2"/>
      </rPr>
      <t>instrumento de recolección de información</t>
    </r>
    <r>
      <rPr>
        <sz val="13"/>
        <color theme="1"/>
        <rFont val="Arial"/>
        <family val="2"/>
      </rPr>
      <t xml:space="preserve">,  orientado a identificar los aportes que los procesos de cualificación han tenido para la vida de las mujeres participantes en la ruta de cualificación.
* Y dos es el </t>
    </r>
    <r>
      <rPr>
        <b/>
        <sz val="13"/>
        <color theme="1"/>
        <rFont val="Arial"/>
        <family val="2"/>
      </rPr>
      <t>guion metodológico</t>
    </r>
    <r>
      <rPr>
        <sz val="13"/>
        <color theme="1"/>
        <rFont val="Arial"/>
        <family val="2"/>
      </rPr>
      <t>, diseñado para desarrollar grupos focales, con el fin de recoger información cualitativa, analizar los hallazgos y promover la reflexión conjunta con las participantes</t>
    </r>
  </si>
  <si>
    <t xml:space="preserve">En mayo el cumplimiento de la actividad va en un 0,27 sobre el  (1) uno programado para la vigencia 2026. Avanzando en:
*Elaboración de (2) dos contenidos dirigidos a los aliados público privados de la Estartegia para la Autonomia Economica.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t>
  </si>
  <si>
    <t>La construcción de estos mecanismos de recolección de información beneficia a las mujeres participantes al generar espacios para que compartan sus experiencias y percepciones sobre los procesos de cualificación recibidos. Esto permite identificar los aportes y transformaciones que la Estrategia para la Autonomía Económica ha tenido en sus vidas, fortalecer las acciones desarrolladas a partir de sus necesidades y expectativas, y promover procesos de reflexión y reconocimiento de los aprendizajes alcanzados mediante la socialización y análisis conjunto de los resultados obtenidos.</t>
  </si>
  <si>
    <t>JUNIO</t>
  </si>
  <si>
    <r>
      <rPr>
        <sz val="13"/>
        <color rgb="FF000000"/>
        <rFont val="Arial"/>
        <family val="2"/>
      </rPr>
      <t>Durante el mes de junio se avanzó en la e</t>
    </r>
    <r>
      <rPr>
        <b/>
        <sz val="13"/>
        <color rgb="FF000000"/>
        <rFont val="Arial"/>
        <family val="2"/>
      </rPr>
      <t>laboración de los contenidos "Proyecto de Vida" y "Derecho al Cuidado"</t>
    </r>
    <r>
      <rPr>
        <sz val="13"/>
        <color rgb="FF000000"/>
        <rFont val="Arial"/>
        <family val="2"/>
      </rPr>
      <t xml:space="preserve"> con enfoque diferencial para mujeres negras y afrodescendientes. En articulación con el Consejo Consultivo de Mujeres Negras y Afrodescendientes, se revisaron las propuestas metodológicas, se incorporaron los aportes recibidos y se consolidaron las versiones preliminares de ambos contenidos, las cuales servirán como base para su implementación mediante con un grupo piloto.</t>
    </r>
  </si>
  <si>
    <t>En junio el cumplimiento de la actividad va en un 0,35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t>
  </si>
  <si>
    <t>El avance en elaboración de estos contenidos contribuye a fortalecer la pertinencia y el enfoque diferencial de la Ruta de Cualificación, al incorporar los aportes del Consejo Consultivo de Mujeres Negras y Afrodescendientes en su construcción. De esta manera, se promueve una oferta formativa acorde con las realidades, experiencias y necesidades de las mujeres negras y afrodescendientes, favoreciendo procesos de aprendizaje más inclusivos y pertinentes.</t>
  </si>
  <si>
    <t>JULIO</t>
  </si>
  <si>
    <t>En el mes de julio se avanzó en la elaboración y consolidación del informe de gestión de la Estrategia para la Autonomía Económica de las Mujeres correspondiente a la vigencia 2026. Este documento integra y organiza la información reportada por los equipos de Alianzas, Cualificación y Territorial, permitiendo evidenciar de manera articulada los principales avances en la implementación de la ruta de cualificación. Asimismo, consolida los resultados relacionados con la gestión de alianzas, el desarrollo y actualización de los procesos de cualificación, las acciones implementadas en los territorios y en las Casas Refugio, así como los principales logros, retos y recomendaciones identificados durante el periodo. Este ejercicio fortalece el seguimiento a la gestión de la Estrategia y aporta información clave para la toma de decisiones, la mejora continua y los procesos de rendición de cuentas.</t>
  </si>
  <si>
    <t>En julio el cumplimiento de la actividad va en un 0,43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
*Elboración del I Informe de Gestión e Implementación de la Ruta de Cualificación de la Estrategia para la Autonomía Económica de las Mujeres</t>
  </si>
  <si>
    <t>La elaboración de este informe contribuye a fortalecer el seguimiento y la evaluación de la Estrategia para la Autonomía Económica de las Mujeres, al consolidar información confiable sobre los avances, resultados y oportunidades de mejora en la implementación de la ruta de cualificación. Este ejercicio permite orientar la toma de decisiones para optimizar la oferta institucional y responder de manera más pertinente a las necesidades de las mujeres, favoreciendo el acceso a procesos de formación, orientación y acompañamiento que fortalezcan sus capacidades para el empleo, el emprendimiento y la generación de ingresos, promoviendo así su autonomía económica y el ejercicio efectivo de sus derechos.</t>
  </si>
  <si>
    <t>AGOSTO</t>
  </si>
  <si>
    <t>Durante el mes de agosto, el equipo de Cualificación realizó la actualización de dos (2) contenidos de sensibilización denominados “Brechas de género” y “Enfoque de género y lenguaje incluyente”, diseñados para el desarrollo de jornadas de cualificación dirigidas a los aliados de la Estrategia. La actualización estuvo orientada a ajustar las metodologías y herramientas pedagógicas de estos contenidos, con el propósito de facilitar su implementación en modalidad presencial, teniendo en cuenta que inicialmente se encontraban estructurados para su desarrollo virtual.
La implementación de estos contenidos en modalidad presencial permitirá fortalecer el proceso de cualificación dirigido a los aliados de la Estrategia, mediante el desarrollo de las jornadas directamente en sus instalaciones. Esta modalidad favorece una mayor participación de las y los colaboradores de las empresas aliadas, amplía el alcance de las acciones de sensibilización y facilita espacios de diálogo e interacción que contribuyen a profundizar en el reconocimiento de las brechas de género, así como en la importancia de incorporar el enfoque de género y el lenguaje incluyente en los diferentes ámbitos organizacionales.</t>
  </si>
  <si>
    <t xml:space="preserve">En agosto el cumplimiento de la actividad va en un 0,51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
*Elboración del I Informe de Gestión e Implementación de la Ruta de Cualificación de la Estrategia para la Autonomía Económica de las Mujeres.
*Actualización de metodologias a modalidad presencial,  de (2) dos contenidos dirigidos a los aliados de la Estrategia:  "Contenido brechas de genero, retos para la autonomía ecónomica de las mujeres" y "contenido enfoque de género y lenguaje incluyente"   </t>
  </si>
  <si>
    <t>La actualización e implementación presencial de los contenidos de sensibilización contribuye a generar entornos laborales más equitativos e incluyentes para las mujeres, al fortalecer en las y los colaboradores de las empresas aliadas el reconocimiento de las brechas de género y la importancia de incorporar el enfoque de género y el lenguaje incluyente. Esta acción favorece la transformación de estereotipos y prácticas que pueden reproducir desigualdades, promoviendo relaciones laborales basadas en el respeto, la igualdad de oportunidades y la no discriminación. Asimismo, contribuye a que las mujeres puedan desenvolverse en espacios laborales más seguros, inclusivos y con mayores condiciones para su participación y desarrollo.</t>
  </si>
  <si>
    <t>SEPTIEMBRE</t>
  </si>
  <si>
    <r>
      <t xml:space="preserve">En septiembre, se avanzó en el fortalecimiento de los mecanismos de recolección y sistematización de información de la Ruta de Cualificación, mediante la actualización de los instrumentos metodológicos y el inicio de su implementación. A través de llamadas telefónicas se lograron realizar </t>
    </r>
    <r>
      <rPr>
        <b/>
        <sz val="12"/>
        <color theme="1"/>
        <rFont val="Arial"/>
        <family val="2"/>
      </rPr>
      <t>51</t>
    </r>
    <r>
      <rPr>
        <sz val="12"/>
        <color theme="1"/>
        <rFont val="Arial"/>
        <family val="2"/>
      </rPr>
      <t xml:space="preserve"> contactos efectivos de ciudadanas que permitieron recopilar información cualitativa, la cual evidencia resultados favorables de la EAE en las mujeres participantes, especialmente en el fortalecimiento de su confianza, toma de decisiones, motivación, conocimientos financieros y consolidación de sus iniciativas de generación de ingresos.</t>
    </r>
  </si>
  <si>
    <t xml:space="preserve">A 30 de septiembre el cumplimiento de la actividad va en un 0,59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
*Elaboración del Informe de Gestión e Implementación de la Ruta de Cualificación de la Estrategia para la Autonomía Económica de las Mujeres.
*Actualización de metodologias a modalidad presencial,  de (2) dos contenidos dirigidos a los aliados de la Estrategia:  "Contenido brechas de genero, retos para la autonomía ecónomica de las mujeres" y "contenido enfoque de género y lenguaje incluyente".
*Revisión y actualización del instrumento de recolección de información para la sistematización del proceso de cualificación. Asimismo, se inició su aplicación mediante contacto telefónico con las mujeres participantes, logrando 51 contactos efectivos y recopilando sus testimonios y percepciones frente a los aportes de la Estrategia para la Autonomía Económica.
   </t>
  </si>
  <si>
    <t>NA</t>
  </si>
  <si>
    <t>La actividad permitió recoger de manera directa las experiencias, percepciones y valoraciones de las mujeres participantes, identificando los aportes de la Estrategia para la Autonomía Económica en el fortalecimiento de su autonomía. Los testimonios recopilados evidencian beneficios relacionados con el fortalecimiento de la confianza y seguridad para la toma de decisiones, la motivación para continuar sus procesos de formación, el desarrollo y fortalecimiento de sus emprendimientos y la adquisición de conocimientos y herramientas para la gestión financiera y la generación de ingresos. Asimismo, este ejercicio permite reconocer sus necesidades y experiencias para continuar fortaleciendo las acciones de la Estrategia.</t>
  </si>
  <si>
    <t>OCTUBRE</t>
  </si>
  <si>
    <t xml:space="preserve">NOVIEMBRE </t>
  </si>
  <si>
    <t>DICIEMBRE</t>
  </si>
  <si>
    <t>Tarea 1: Actualizar  el documento orientador de la Estrategia para la Autonomía Económica de las mujeres en sus diferencias y diversidad.</t>
  </si>
  <si>
    <t>Tarea 2:Actualizar el documento metodológico de la ruta de cualificación para las mujeres en sus diferencias y diversidad en el marco de la estrategia para la autonomia económica.</t>
  </si>
  <si>
    <t xml:space="preserve">Tarea 3. Realizar informe de gestión e implementación de la ruta de cualificación para las mujeres en herramientas para la autonomía económica.
 </t>
  </si>
  <si>
    <t>Tarea 4</t>
  </si>
  <si>
    <t xml:space="preserve">PONDERACIÓN DE LA TAREA
</t>
  </si>
  <si>
    <t>LOGROS Y BENEFICIOS Y RETRASOS Y ALTERNATIVAS DE SOLUCIÓN</t>
  </si>
  <si>
    <t>EVIDENCIAS DE EJECUCIÓN</t>
  </si>
  <si>
    <r>
      <t xml:space="preserve">Teniendo en cuenta la importancia de que los Aliados público privados de la Estrategia para la Autonomía Económica de las Mujeres puedan realizar una oferta adecuada según las necesidades de las mujeres que se encuentran dentro de la Ruta y de igual forma puedan transversalizar el enfoque de género en los contenidos de gestión financiera que implementan con las mujeres de la Ruta AE, se vio la necesidad de llevar a cabo un proceso de sensibilización. </t>
    </r>
    <r>
      <rPr>
        <b/>
        <sz val="13"/>
        <color theme="1"/>
        <rFont val="Arial"/>
        <family val="2"/>
      </rPr>
      <t>Es así como el equipo de cualificación, construyó dos contenidos, uno de sensibilización sobre las brechas que tienen las mujeres para alcanzar la Autonomía Económica y el segundo sobre conceptos clave de género y lenguaje incluyente</t>
    </r>
    <r>
      <rPr>
        <sz val="13"/>
        <color theme="1"/>
        <rFont val="Arial"/>
        <family val="2"/>
      </rPr>
      <t xml:space="preserve">, los cuáles serán implementados en el mes de marzo 2026. 
De otro lado, como estrategia para disminuir la brecha tecnológica para que las mujeres puedan acceder a las cualificaciones virtuales a través de la plataforma Teams, se llevó a cabo la </t>
    </r>
    <r>
      <rPr>
        <b/>
        <sz val="13"/>
        <color theme="1"/>
        <rFont val="Arial"/>
        <family val="2"/>
      </rPr>
      <t>elaboración de un instructivo, en donde se les orienta sobre la manera en la que pueden conectarse a esta plataforma</t>
    </r>
    <r>
      <rPr>
        <sz val="13"/>
        <color theme="1"/>
        <rFont val="Arial"/>
        <family val="2"/>
      </rPr>
      <t xml:space="preserve">, sea desde el celular o desde el computador. </t>
    </r>
  </si>
  <si>
    <t>https://secretariadistritald.sharepoint.com/:f:/s/ContratacinSPI-2022/IgCCqGFsuSg7To866FqRrCQ6AR2BNNIVpVeCx7cKp6_dEoM?e=G7KUBJ</t>
  </si>
  <si>
    <t xml:space="preserve">Durante este periodo, se llevó a cabo la construcción de la propuesta del Documento de Sistematización, el cual es un anexo del Documento Orientador de la Estrategia. El avance del documento de sistematización, contiene la introducción, el objetivo general, específicos, la metodología y los indicadores. 
Dicho proceso tiene como objetivo Identificar la percepción de las mujeres que han hecho parte del proceso de cualificación con respecto a cómo los contenidos impartidos han aportado para el fortalecimiento de sus habilidades socioemocionales, para el conocimiento de sus derechos y de herramientas de gestión financiera y laboral; con el fin de generar acciones para un continuo fortalecimiento de la Estrategia para la Autonomía Económica de las Mujeres. 
Se considera importante este ejercicio en donde la voz de las mujeres es relevante para conocer los aportes e impacto de la EAE en la Autonomía Económica de las mujeres y así poder generar ajustes razonables a la misma, en pro de potenciar cada vez más su alcances. </t>
  </si>
  <si>
    <r>
      <rPr>
        <sz val="13"/>
        <color rgb="FF000000"/>
        <rFont val="Arial"/>
        <family val="2"/>
      </rPr>
      <t xml:space="preserve">Avance Documento de Sistematización: </t>
    </r>
    <r>
      <rPr>
        <sz val="13"/>
        <color rgb="FFFF0000"/>
        <rFont val="Arial"/>
        <family val="2"/>
      </rPr>
      <t xml:space="preserve"> </t>
    </r>
    <r>
      <rPr>
        <sz val="13"/>
        <color rgb="FF0070C0"/>
        <rFont val="Arial"/>
        <family val="2"/>
      </rPr>
      <t>https://secretariadistritald.sharepoint.com/:f:/s/ContratacinSPI-2022/IgCGHzQqDyeVTrQYVhRoGuw9AdITi1OerE4w6hG5ILMSYAk?e=k2kizr</t>
    </r>
  </si>
  <si>
    <t xml:space="preserve">Atendiendo a la importancia de contar con contenidos que puedan ser implementados con grupos de mujeres en sus diferencias y diversidad, se hace necesario ajustar dos contenidos, uno socioemocional (Proyecto de Vida) y uno de Derechos Humanos (Política Pública Mujer y Equidad de Género) desde un enfoque diferencial indígena. Es por esto que el equipo de cualificación llevo a cabo la construcción de estos dos contenidos, en donde se tuvo en cuenta un ajuste conceptual y metodológico armonizado con la cosmovisión de los pueblos indígenas. Dichos contenidos serán implementados en el mes de mayo, particularmente en Casa Refugio Rural lugar donde llegan mujeres indígenas de diferentes municipios. </t>
  </si>
  <si>
    <t xml:space="preserve">Contenidos actualizados desde un enfoque diferencial indígena
https://secretariadistritald.sharepoint.com/:f:/s/ContratacinSPI-2022/IgAa1OzTN2nDSISgZeyQOVzPAX5ZgBe5_OLk-OLoroiwPFM?e=gONImQ
</t>
  </si>
  <si>
    <r>
      <t xml:space="preserve">Durante el presente mes, se llevó a cabo la construcción de dos herramientas de recolección de información para el proceso de sistematización, que será insumo para el documento orientador, cuya finalidad es indagar acerca de los aportes de la Estrategia para la autonomía económica de las mujeres. Fue así como </t>
    </r>
    <r>
      <rPr>
        <b/>
        <sz val="13"/>
        <color theme="1"/>
        <rFont val="Arial"/>
        <family val="2"/>
      </rPr>
      <t xml:space="preserve">se construyó un instrumento de recolección que se diligenciará a través de llamadas telefónicas a las mujeres que participaron de cualificaciones de los 3 componentes, gestión financiera, Derechos Humanos para las mujeres y habilidades socioemocionales. Y de otro lado, se construyó un guion metodológico para el desarrollo de grupos focales en donde se recogerá información de tipo cualitativo. </t>
    </r>
  </si>
  <si>
    <t xml:space="preserve">1. Instrumento de Recolección.                                                                                        
 2.Guión metodológico Grupos Focales EAE
https://secretariadistritald.sharepoint.com/:f:/s/ContratacinSPI-2022/IgDEYRU9Cha6T73x9k0gW8jdAbowBECdO2HKayaJeYzxxjE?e=bndorP                      </t>
  </si>
  <si>
    <r>
      <rPr>
        <sz val="12"/>
        <color rgb="FF000000"/>
        <rFont val="Arial"/>
        <family val="2"/>
      </rPr>
      <t xml:space="preserve">Se avanzo en la </t>
    </r>
    <r>
      <rPr>
        <b/>
        <sz val="12"/>
        <color rgb="FF000000"/>
        <rFont val="Arial"/>
        <family val="2"/>
      </rPr>
      <t xml:space="preserve">elaboración de los contenidos socioemocional “Proyecto de Vida” y de Derechos humanos “Derecho al cuidado” </t>
    </r>
    <r>
      <rPr>
        <sz val="12"/>
        <color rgb="FF000000"/>
        <rFont val="Arial"/>
        <family val="2"/>
      </rPr>
      <t xml:space="preserve">desde un enfoque diferencial dirigido a mujeres afrodescendientes y negras, a través de espacios de trabajo con el Consejo Consultivo de mujeres negras y afrodescendientes. En estos Espacios se revisaron las propuestas hechas por el equipo de cualificación y se recogieron observaciones y aportes que fueron tenidos en cuenta para contar con las versiones preliminares de dichos contenidos y </t>
    </r>
    <r>
      <rPr>
        <b/>
        <sz val="12"/>
        <color rgb="FF000000"/>
        <rFont val="Arial"/>
        <family val="2"/>
      </rPr>
      <t xml:space="preserve">dar paso a su implementación con un grupo piloto de mujeres </t>
    </r>
    <r>
      <rPr>
        <sz val="12"/>
        <color rgb="FF000000"/>
        <rFont val="Arial"/>
        <family val="2"/>
      </rPr>
      <t xml:space="preserve">que se definió desde las Consultivas negras y afrodescendientes. </t>
    </r>
  </si>
  <si>
    <t>Documentos preliminar:
*Contenido Socioemocional Proyecto de Vida Presencial para Mujeres Afrocolombiana y Negras.
*Contenido Trabajo de Cuidado Enfoque Étnico Afro
https://secretariadistritald.sharepoint.com/:f:/s/ContratacinSPI-2022/IgCypwia3YSmRaY9JIard6BIAfPrR82ALUiAwIZNCldRfRs?e=ePHwhJ</t>
  </si>
  <si>
    <t>El equipo realizó la recopilación, revisión y consolidación de la información técnica y estadística generada durante el primer semestre de 2026 por los componentes de Alianzas, Cualificación y Territorial, verificando la consistencia de los datos, los soportes documentales y el cumplimiento de los avances reportados en la implementación de la Estrategia para la Autonomía Económica de las Mujeres.
Se estructuró y organizó el contenido del informe, definiendo la información correspondiente a cada capítulo y articulando los aportes de los diferentes equipos. Para ello, se integró el estado de las alianzas estratégicas, los resultados de las acciones de cualificación en las líneas de Derechos Humanos y Socioemocional, las intervenciones territoriales y las acciones desarrolladas en las Casas Refugio.
El equipo analizó y sistematizó la información cuantitativa y cualitativa de la Estrategia, consolidando resultados, avances metodológicos, contenidos actualizados y caracterizaciones de las mujeres participantes. Este ejercicio permitió evidenciar el alcance de la implementación de la ruta de cualificación y los resultados obtenidos durante el periodo de análisis.
Se elaboraron los apartados de resultados, logros, conclusiones y recomendaciones, incorporando un análisis integral de la gestión desarrollada durante el semestre. Asimismo, se adelantó la revisión técnica y la validación del documento con los equipos responsables, garantizando que el informe reflejara de manera clara, coherente y objetiva la gestión realizada y sirviera como insumo para el seguimiento institucional, la toma de decisiones y la rendición de cuentas.</t>
  </si>
  <si>
    <t>1. Documento I Informe semestral:INFORME DE GESTION E IMPLEMENETACION DE LA RUTA DE CUALIFICACIÓN 
https://secretariadistritald.sharepoint.com/:f:/s/ContratacinSPI-2022/IgDz3vnkzWuSR6qfHyy5VJDkAWLxIJQu9YJTRXL0iPap5HI?e=dPuSkK</t>
  </si>
  <si>
    <t xml:space="preserve">Durante el mes de agosto, el equipo de cualificación actualizo (2) dos contenidos de sensibilización denominados "contenido brechas de género" y el "contenido de enfoque de género y lenguaje incluyente", diseñados para las jornadas de cualificación con los aliados de la Estrategia,  la actualización consistio en adecuar las metodologías para ser implementados de manera presencial y no virtual como están planteados inicialmente. 
Lo anterior permite, que se puedan ofrecer espacios sensibilización a aliados de manera presencial, teniendo en cuenta la solicitud que han hecho sobre la importancia de hacer las cualificaciones en sus instalaciones.  </t>
  </si>
  <si>
    <t>https://secretariadistritald.sharepoint.com/:f:/s/ContratacinSPI-2022/IgDezftEeKwyQY1nVUI6rO3UARu6tNY4yfnYvsWDVr0whGU?e=Uv1SWe</t>
  </si>
  <si>
    <r>
      <t xml:space="preserve">En el mes de septiembre 2026, se llevaron a cabo diferentes espacios para revisar y actualizar el instrumento de recolección de información para la sistematización del proceso de cualificación, el instrumento que se implementa a través de llamadas telefónicos y el documento metodológico de grupos focales.
Frente al instrumento que se implementa a través de llamadas, se inició la aplicación contando con </t>
    </r>
    <r>
      <rPr>
        <b/>
        <sz val="12"/>
        <color theme="1"/>
        <rFont val="Arial"/>
        <family val="2"/>
      </rPr>
      <t>51</t>
    </r>
    <r>
      <rPr>
        <sz val="12"/>
        <color theme="1"/>
        <rFont val="Arial"/>
        <family val="2"/>
      </rPr>
      <t xml:space="preserve"> contactos efectivos, en donde se evidencia como la EAE ha aportado a las mujeres en su autonomía económica, como lo muestran los siguientes testimonios: “Me ha dado pautas para tener seguridad sobre mis decisiones como valiosas, y me han motivado a seguir adelante. Me ha ayudado a vencer la idea que no tiene que ser complicado, sino que puedo buscar oportunidades”, “Me siento más segura y tengo un propósito con mi emprendimiento”, “Me han aportado muchas cosas que antes no sabía, me han motivado a seguir aprendiendo sobre gestión financiera”, “Ha sido herramientas que han permitido verme mejor y ayudar a que ese emprendimiento impacte si yo estoy mejor mi emprendimiento esta mejor”, entre otros.
</t>
    </r>
  </si>
  <si>
    <t>No se reportan actividades para este periodo</t>
  </si>
  <si>
    <t>*Guion metodologico de grupos focales 
*Excel instrumento de recoleccion para sistematizacion 
*Documento instrumento de recolección
https://secretariadistritald.sharepoint.com/:f:/s/ContratacinSPI-2022/IgDiMClXvDjgRJyb7bsgDlqdAdO5fOHAuKTy81wj_H0OmiU?e=MvesfP</t>
  </si>
  <si>
    <t>ACUMULADO</t>
  </si>
  <si>
    <t xml:space="preserve">DIRECCIONAMIENTO ESTRATÉGICO </t>
  </si>
  <si>
    <t>HOJA DE VIDA DEL INDICADOR</t>
  </si>
  <si>
    <t>ASOCIACIÓN</t>
  </si>
  <si>
    <t>CLASIFICACIÓN</t>
  </si>
  <si>
    <t>Proyectos</t>
  </si>
  <si>
    <t>SUB CLASIFICACIÓN</t>
  </si>
  <si>
    <t>Planes</t>
  </si>
  <si>
    <t>CATEGORÍA</t>
  </si>
  <si>
    <t>Resultado</t>
  </si>
  <si>
    <t>TIPO</t>
  </si>
  <si>
    <t>Eficacia</t>
  </si>
  <si>
    <t>PROCESO AL QUE APORTA</t>
  </si>
  <si>
    <t>Desarrollo de capacidades para la vida de las mujeres</t>
  </si>
  <si>
    <t>DEPENDENCIAS</t>
  </si>
  <si>
    <t xml:space="preserve">Subsecretaría del Cuidado y Políticas de Igualdad
</t>
  </si>
  <si>
    <t>IDENTIFICACIÓN</t>
  </si>
  <si>
    <t>NOMBRE DEL INDICADOR</t>
  </si>
  <si>
    <t>OBJETIVO DEL INDICADOR</t>
  </si>
  <si>
    <t>Medir el avance en la actualización del documento de la estrategia para potenciar las habilidades y capacidades de la mujeres en sus diferencias y diviersidad.</t>
  </si>
  <si>
    <t>CÓDIGO DEL INDICADOR</t>
  </si>
  <si>
    <t>N.A</t>
  </si>
  <si>
    <t>MÉTODO DE RECOLECCIÓN</t>
  </si>
  <si>
    <t xml:space="preserve">Estadísticas
</t>
  </si>
  <si>
    <t>CRITERIO DEL ANÁLISIS</t>
  </si>
  <si>
    <t>TIPO DE CÁLCULO</t>
  </si>
  <si>
    <t>Simple</t>
  </si>
  <si>
    <t>FRECUENCIA DE MEDICIÓN</t>
  </si>
  <si>
    <t>Mensual</t>
  </si>
  <si>
    <t>META PROGRAMADA</t>
  </si>
  <si>
    <t>RANGO DE GESTIÓN</t>
  </si>
  <si>
    <t>No.</t>
  </si>
  <si>
    <t>ALIAS</t>
  </si>
  <si>
    <t>VARIABLES</t>
  </si>
  <si>
    <t xml:space="preserve">UNIDAD DE MEDIDA </t>
  </si>
  <si>
    <t>FUENTE</t>
  </si>
  <si>
    <t>Actualizar documento orientador</t>
  </si>
  <si>
    <t xml:space="preserve">Revisión y actualización del documento orientador de la Estrategia, enfatizando en el panorama situacional, marco normativo, marco político, los enfoques diferenciales, de género y derechos humanos para las mujeres, asi como mejores prácticas y herramientas innovadoras para  la autonomía económica de las mujeres en sus diferencias y diversidad. </t>
  </si>
  <si>
    <t>Número</t>
  </si>
  <si>
    <t>Documento orientador de la Estrategia</t>
  </si>
  <si>
    <t>FÓRMULA DEL INDICADOR</t>
  </si>
  <si>
    <t>UNIDAD DE MEDIDA FÓRMULA</t>
  </si>
  <si>
    <t xml:space="preserve"> Avance del documento orientador actualizado
</t>
  </si>
  <si>
    <t>DESCRIPCIÓN DEL INDICADOR</t>
  </si>
  <si>
    <t>LÍNEA BASE</t>
  </si>
  <si>
    <t>Año de línea base</t>
  </si>
  <si>
    <t>FUENTE DE VERIFICACIÓN</t>
  </si>
  <si>
    <t>Plan de accion</t>
  </si>
  <si>
    <t>ANÁLISIS DEL INDICADOR</t>
  </si>
  <si>
    <t>GLOSARIO DE TÉRMINOS</t>
  </si>
  <si>
    <t>OBSERVACIONES</t>
  </si>
  <si>
    <t>Cualificar 9.000 mujeres en sus diferencias y diversidades en herramientas para la autonomía económica.</t>
  </si>
  <si>
    <t xml:space="preserve">Número de mujeres cualificadas en herramientas para la autonomía económica </t>
  </si>
  <si>
    <t xml:space="preserve">3. Bogotá confía en su potencial		</t>
  </si>
  <si>
    <t>192. Cualificar 9000 mujeres, en sus diferencias y diversidades, en herramientas para la autonomía económica.</t>
  </si>
  <si>
    <t>Suma</t>
  </si>
  <si>
    <r>
      <t xml:space="preserve">Durante febrero de 2026, la Estrategia para la Autonomía Económica de las Mujeres avanzó en acciones de alistamiento, visibilización y consolidación territorial, iniciando su presencia en diferentes localidades de Bogotá y fortaleciendo la difusión de la ruta de cualificación para la autonomía económica. En este marco, se desarrollaron orientaciones a mujeres en diversos escenarios institucionales y comunitarios, así como jornadas territoriales de difusión del portafolio de oportunidades para la generación de ingresos. De igual manera, se </t>
    </r>
    <r>
      <rPr>
        <b/>
        <sz val="13"/>
        <color theme="1"/>
        <rFont val="Arial"/>
        <family val="2"/>
      </rPr>
      <t>promovieron espacios de cualificación en modalidades presenciales y virtuales</t>
    </r>
    <r>
      <rPr>
        <sz val="13"/>
        <color theme="1"/>
        <rFont val="Arial"/>
        <family val="2"/>
      </rPr>
      <t>, a través de los cuales varias mujeres culminaron su proceso de cualifcación  en herramientas orientadas al fortalecimiento de su autonomía económica, contribuyendo así a ampliar sus capacidades para el acceso a oportunidades de empleo, emprendimiento y generación de ingresos.</t>
    </r>
  </si>
  <si>
    <r>
      <rPr>
        <sz val="13"/>
        <color rgb="FF000000"/>
        <rFont val="Arial"/>
        <family val="2"/>
      </rPr>
      <t xml:space="preserve">*En febrero se cualificaron </t>
    </r>
    <r>
      <rPr>
        <b/>
        <sz val="13"/>
        <color rgb="FF000000"/>
        <rFont val="Arial"/>
        <family val="2"/>
      </rPr>
      <t>80</t>
    </r>
    <r>
      <rPr>
        <sz val="13"/>
        <color rgb="FF000000"/>
        <rFont val="Arial"/>
        <family val="2"/>
      </rPr>
      <t xml:space="preserve"> mujeres de las 2027 programadas para la vigencia 2026, en herramietas para la la autonomía económica.
*Se realizaron 652 orientaciones a mujeres en diversos escenarios de atención.
*Se realizaron 125 registros de mujeres en jornadas territoriales de difusión del portafolio de oportunidades para la generación de ingresos
*Se promovieron 13 espacios de cualificación, en los que registraron 325 asistencias en modalidades presenciales y virtuales.
</t>
    </r>
  </si>
  <si>
    <t xml:space="preserve">No se alcanzó a cumplir con la meta establecida, tendiendo un rezago de 24 mujeres, esto obedece principalmente a que si bien se ha logrado llegar a un número significativo de ciudadanas, el tiempo para la culminación de la cualificación puede variar según la disponibilidad de tiempo de las mujeres.
Para  mejorar el cumplimiento de la meta, se van a intensificar acciones durante el mes de marzo a traves de espacios conmemorativos, asi mismo se va ampliar la articulación interinstitucional con otros actores locales, con el fin de llegar a  escenarios no abordados anteriormente para la difusión de la ruta de cualificación, los cuales pueden impactar en alcanzar los cumplimientos de meta programados.  </t>
  </si>
  <si>
    <t>Las acciones desarrolladas en esta actividad, contribuyen a que las mujeres de la ciudad conozcan y accedan a oportunidades reales para fortalecer su autonomía económica, mediante orientación, información y acompañamiento sobre alternativas de empleo, formación y generación de ingresos. Asimismo, los espacios de cualificación les permiten desarrollar habilidades y herramientas para mejorar su perfil ocupacional, fortalecer iniciativas productivas y ampliar sus posibilidades de inserción laboral o emprendimiento. De esta manera, se promueve el empoderamiento económico de las mujeres, el fortalecimiento de sus capacidades para la toma de decisiones sobre su vida económica y la reducción de barreras de acceso a oportunidades en el mercado laboral y productivo de la ciudad.</t>
  </si>
  <si>
    <r>
      <t xml:space="preserve">Durante marzo se logró cualificar a 256 mujeres, alcanzado el cumplimiento 100% respecto a la programación. Adicionalmente se supera el rezago del mes anterior esto dado a que en el marco de la </t>
    </r>
    <r>
      <rPr>
        <b/>
        <sz val="13"/>
        <color theme="1"/>
        <rFont val="Arial"/>
        <family val="2"/>
      </rPr>
      <t>conmemoración del día internacional de los Derechos de las mujeres se realizó un espacio de reconocimiento a la culminación de la ruta con las mujeres y se aperturó un escenario de comercialización de sus producto posibilitando el reconocimiento de sus estrategias de generación de ingresos</t>
    </r>
    <r>
      <rPr>
        <sz val="13"/>
        <color theme="1"/>
        <rFont val="Arial"/>
        <family val="2"/>
      </rPr>
      <t xml:space="preserve">. Paralelamente, se fortalecieron acciones de gestión en espacios locales conmemorativos y se avanzó en el impulso de la gestión de nuevos escenarios locales no abordados anteriormente para la difusión de la ruta de cualificación, los cuales impactan en alcanzar los cumplimientos de meta programados. </t>
    </r>
  </si>
  <si>
    <t>*A marzo se han cualificado 336 mujeres de las 2027 programadas para la vigencia 2026, en herramietas para la la autonomía económica.
*Se han realizado 1501 orientaciones a mujeres en diversos escenarios de atención.
*Se han realizado 332 registros de mujeres en jornadas territoriales de difusión del portafolio de oportunidades para la generación de ingresos
*Se han promovido 75 espacios de cualificación, en los que registraron 1185 asistencias en modalidades presenciales y virtuales.</t>
  </si>
  <si>
    <t>Los beneficios para las mujeres se evidencian en el fortalecimiento integral de sus capacidades personales, sociales y económicas, a través de procesos de cualificación que promueven el reconocimiento de sus derechos, el desarrollo de habilidades socioemocionales y el acceso a herramientas prácticas para la empleabilidad y el emprendimiento. Asimismo, la presencia territorial y la ampliación de espacios de participación facilitan un mayor acceso a información, orientación y oportunidades, lo que contribuye a mejorar su autonomía, potenciar sus iniciativas de generación de ingresos y favorecer su inclusión en escenarios económicos y sociales. Todo ello se traduce en un impacto positivo en su bienestar, en su capacidad de toma de decisiones y en el reconocimiento de su rol activo dentro de la comunidad.</t>
  </si>
  <si>
    <t>Durante el mes de abril se cualificaron 253 mujeres, superando la meta programada, gracias a la apertura de nuevos espacios de cualificación en articulación con la Cámara de Comercio de Bogotá y a la participación de las mujeres en la jornada “Lidertesas”, fortaleciendo sus habilidades comerciales, estratégicas y digitales. Así mismo, se fortalecieron las acciones de gestión territorial y articulación interinstitucional. De manera complementaria, el equipo territorial continúa impulsando la fase de direccionamiento a oportunidades,a las mujeres cualificadas, favoreciendo la permanencia y culminación efectiva de la ruta de cualificación.</t>
  </si>
  <si>
    <t>*A abril se han cualificado 589 mujeres de las 2027 programadas para la vigencia 2026, en herramietas para la la autonomía económica.
*Se han realizado 2214 orientaciones a mujeres en diversos escenarios de atención.
*Se han realizado 452 registros de mujeres en jornadas territoriales de difusión del portafolio de oportunidades para la generación de ingresos
*Se han promovido 149 espacios de cualificación, en los que registraron 2303 asistencias en modalidades presenciales y virtuales.</t>
  </si>
  <si>
    <t xml:space="preserve">Durante el periodo reportado, las mujeres participantes fortalecieron sus capacidades para el empleo, el emprendimiento y la generación de ingresos, mediante procesos de cualificación en habilidades comerciales, estratégicas, digitales, socioemocionales y de gestión financiera y laboral. Así mismo, accedieron a espacios de comercialización y posicionamiento de sus productos a través de ferias locales y jornadas de emprendimiento, favoreciendo el fortalecimiento de sus iniciativas productivas. De igual manera, se promovió el conocimiento y ejercicio de los derechos humanos de las mujeres yde sus habilidades socioemocionales. </t>
  </si>
  <si>
    <t>Durante el mes de mayo se logró la cualificación de 240 mujeres, alcanzando el 96 % de la meta programada para el periodo y presentando un rezago de 10 mujeres frente a lo previsto. Esta diferencia se asocia principalmente a factores relacionados con la disponibilidad de tiempo de las participantes y la asistencia efectiva a los espacios programados, situación que incidió en la culminación de algunos procesos de cualificación dentro del mes. No obstante, se mantuvo una alta ejecución de las actividades previstas y se continuó fortaleciendo la gestión y articulación territorial para la difusión de la ruta de cualificación y la vinculación de nuevas participantes.</t>
  </si>
  <si>
    <t>*A mayo se han cualificado 829 mujeres de las 2027 programadas para la vigencia 2026, en herramietas para la la autonomía económica.
*Se han realizado 2985 orientaciones a mujeres en diversos escenarios de atención.
*Se han realizado 552 registros de mujeres en jornadas territoriales de difusión del portafolio de oportunidades para la generación de ingresos
*Se han promovido 248 espacios de cualificación, en los que registraron 3943 asistencias en modalidades presenciales y virtuales.</t>
  </si>
  <si>
    <t>Con el fin de alcanzar el cumplimiento de la meta programada, se fortalecerán las estrategias de convocatoria, seguimiento y confirmación de asistencia de las participantes, mediante la articulación con actores territoriales y la ampliación de los canales de difusión de la oferta. Así mismo, se priorizará la vinculación de mujeres previamente orientadas e interesadas en los procesos de cualificación, promoviendo su participación en los espacios programados durante los meses siguientes para garantizar el cumplimiento de la meta anual.</t>
  </si>
  <si>
    <t>Las acciones desarrolladas durante el mes de mayo beneficiaron a las mujeres participantes al fortalecer sus conocimientos y capacidades en temas relacionados con derechos humanos, habilidades socioemocionales y herramientas para la empleabilidad y el emprendimiento, contribuyendo al fortalecimiento de su autonomía económica. Asimismo, la gestión y articulación territorial permitió ampliar el acceso a la oferta institucional, facilitando que un mayor número de mujeres conocieran y se vincularan a los procesos de cualificación, generando mayores oportunidades para el desarrollo de sus proyectos personales, laborales y productivos.</t>
  </si>
  <si>
    <t>Durante el mes de junio se logró la cualificación de 239 mujeres, superando la meta programada y el rezago de las 10 mujeres del mes inmediatamente anterior, esto se logro a través de la participación en espacios de cualificación presenciales y/o virtuales; en contenidos relacionados con derechos humanos, en habilidades socioemocionales, así como de gestión financiera en empleabilidad y emprendimiento.  Se continúan fortalecieron acciones de gestión y articulación local, para la difusión de la ruta de cualificación, los cuales impactan en alcanzar los cumplimientos de meta programados.</t>
  </si>
  <si>
    <t>*A junio se han cualificado 1.068 mujeres de las 2.027 programadas para la vigencia 2026, en herramietas para la la autonomía económica.
*Se han realizado 3569 orientaciones a mujeres en diversos escenarios de atención.
*Se han realizado 678 registros de mujeres en jornadas territoriales de difusión del portafolio de oportunidades para la generación de ingresos
*Se han promovido 316 espacios de cualificación, en los que registraron 4954 asistencias en modalidades presenciales y virtuales.</t>
  </si>
  <si>
    <t>El avance alcanzado durante el mes de junio permitió que un mayor número de mujeres fortaleciera sus capacidades para el ejercicio de sus derechos, la toma de decisiones, el desarrollo de habilidades socioemocionales y la adquisición de herramientas para la empleabilidad, el emprendimiento y la gestión financiera. Asimismo, las acciones de articulación y gestión territorial favorecieron una mayor difusión y acceso a la Ruta de Cualificación, ampliando las oportunidades para que más mujeres de Bogotá participen en procesos que contribuyen al fortalecimiento de su autonomía económica y al mejoramiento de sus condiciones de vida.</t>
  </si>
  <si>
    <t>Durante el mes de julio se cualificaron 262 mujeres, alcanzando un resultado de ocho (8) mujeres por debajo de la meta programada para el periodo. Es importante señalar que el cumplimiento de la meta mensual está condicionado por el tiempo que requiere el proceso de cualificación y, especialmente, por la permanencia y la participación voluntaria de las mujeres a lo largo de la ruta. En este contexto, el equipo mantuvo de manera permanente las acciones de convocatoria y seguimiento, promoviendo la participación de las mujeres en espacios de cualificación presenciales y virtuales, mediante el desarrollo de contenidos en derechos humanos, habilidades socioemocionales y herramientas para la gestión financiera orientadas al fortalecimiento de capacidades para la empleabilidad y el emprendimiento.
De igual manera, se fortalecieron las acciones de gestión y articulación con actores locales para ampliar la difusión de la ruta de cualificación y acercar la oferta institucional a un mayor número de mujeres. Estas acciones contribuyen a incrementar la participación, fortalecer la permanencia en el proceso de formación y avanzar de manera progresiva en el cumplimiento de las metas programadas por la Estrategia.
Es importante resaltar que, aunque en el mes de julio se presentó un rezago de ocho (8) mujeres frente a la meta mensual, el comportamiento acumulado de la vigencia continúa por encima de la meta programada, lo que evidencia un avance satisfactorio en la implementación de la Estrategia y permite prever el cumplimiento de la meta anual.</t>
  </si>
  <si>
    <r>
      <rPr>
        <sz val="13"/>
        <color rgb="FF000000"/>
        <rFont val="Arial"/>
        <family val="2"/>
      </rPr>
      <t>*A julio se han cualificado 1.330 mujeres de las 2.027 programadas para la vigencia 2026, en herramietas para la la autonomía económica.
*Se han realizado 4.263 orientaciones a mujeres en diversos escenarios de atención.
*Se han realizado 836</t>
    </r>
    <r>
      <rPr>
        <sz val="13"/>
        <color rgb="FFFF0000"/>
        <rFont val="Arial"/>
        <family val="2"/>
      </rPr>
      <t xml:space="preserve"> </t>
    </r>
    <r>
      <rPr>
        <sz val="13"/>
        <color rgb="FF000000"/>
        <rFont val="Arial"/>
        <family val="2"/>
      </rPr>
      <t>registros de mujeres en jornadas territoriales de difusión del portafolio de oportunidades para la generación de ingresos
*Se han promovido 390 espacios de cualificación, en los que registraron 6.022 asistencias en modalidades presenciales y virtuales.</t>
    </r>
  </si>
  <si>
    <t xml:space="preserve">Se van a continuar desarrollando acciones para mantener el cumplimiento de las metas establecidas, fortaleciendo la convocatoria y el seguimiento a las mujeres interesadas en la ruta de cualificación, promoviendo su permanencia y culminación del proceso formativo. Asimismo, se reforzará la articulación con aliados estratégicos y actores territoriales para ampliar la difusión de la oferta institucional y facilitar el acceso de más mujeres a los espacios de formación. De igual manera, se mantendrá el monitoreo permanente de las metas e indicadores de ejecución, realizando los ajustes operativos que sean necesarios para garantizar el cumplimiento de la programación. </t>
  </si>
  <si>
    <t>Las acciones desarrolladas durante el mes de julio fortalecieron el acceso y la permanencia de las mujeres en la ruta de cualificación, permitiéndoles adquirir herramientas en derechos humanos, habilidades socioemocionales y gestión financiera que fortalecen sus capacidades para la empleabilidad, el emprendimiento y la generación de ingresos. Asimismo, el fortalecimiento de la convocatoria, el seguimiento y la articulación con actores territoriales facilitó que un mayor número de mujeres conociera y accediera a la oferta institucional de la Estrategia, promoviendo procesos formativos más oportunos e incluyentes que contribuyen al fortalecimiento de su autonomía económica, la ampliación de sus oportunidades y el ejercicio efectivo de sus derechos.</t>
  </si>
  <si>
    <t>Durante el mes de agosto de 2026, se logró la cualificación de 197 mujeres en contenidos relacionados con derechos humanos, habilidades socioemocionales y gestión financiera para el empleo y el emprendimiento, contribuyendo al cumplimiento de la meta establecida para el periodo. Este resultado fue posible mediante el desarrollo de procesos de formación en los diferentes escenarios de intervención de la Estrategia, fortaleciendo los conocimientos y competencias de las participantes para el ejercicio de sus derechos, el acceso a oportunidades de empleo y emprendimiento y el fortalecimiento de su autonomía económica.
La participación y permanencia de las mujeres en los procesos de cualificación responde a su vinculación voluntaria y a las dinámicas propias de cada proceso formativo, factores que inciden en el comportamiento del resultado mensual.</t>
  </si>
  <si>
    <t>*A agosto se han cualificado 1.527 mujeres de las 2.027 programadas para la vigencia 2026, en herramietas para la la autonomía económica.
*Se han realizado 4.896 orientaciones a mujeres en diversos escenarios de atención.
*Se han realizado 1040 registros de mujeres en jornadas territoriales de difusión del portafolio de oportunidades para la generación de ingresos
*Se han promovido 473 espacios de cualificación, en los que registraron 7.291 asistencias en modalidades presenciales y virtuales.</t>
  </si>
  <si>
    <t>En agosto se alcanzó la cualificación de 197 mujeres frente a las 200 programadas, con una diferencia de tres participantes. Para el siguiente periodo se fortalecerán las acciones de convocatoria, seguimiento y articulación con aliados, con el fin de ampliar la participación y garantizar el cumplimiento de las metas establecidas.</t>
  </si>
  <si>
    <t>La cualificación de 197 mujeres durante el mes de agosto contribuyó al fortalecimiento de sus conocimientos y capacidades en derechos humanos, habilidades socioemocionales y gestión financiera, brindándoles herramientas para mejorar su preparación frente al acceso a oportunidades de empleo, emprendimiento y generación de ingresos. De esta manera, la acción aporta al desarrollo de competencias para la toma de decisiones, el ejercicio de sus derechos y el fortalecimiento de su autonomía económica, favoreciendo mejores condiciones para su participación en los ámbitos laboral y productivo.</t>
  </si>
  <si>
    <t>Durante septiembre de 2026, la Estrategia para la Autonomía Económica fortaleció su presencia territorial en las 19 localidades de Bogotá, cualificar a 297 mujeres en herramientas para la autonomía económica. este avance fue posible mediante la participación y la articulación con nuevos escenarios institucionales, educativos y comunitarios, ampliando el acceso de las mujeres a oportunidades de formación, generación de ingresos y fortalecimiento de capacidades para su autonomía económica.</t>
  </si>
  <si>
    <t>Las acciones desarrolladas permitieron a las mujeres de Bogotá acceder a información, orientación y herramientas para fortalecer su autonomía económica, ampliar el conocimiento sobre oportunidades de formación, empleabilidad y generación de ingresos, y fortalecer sus capacidades para la toma de decisiones y el desarrollo de sus proyectos personales y económicos. Asimismo, la presencia territorial facilitó el acercamiento de la oferta institucional a mujeres en sus diferencias y diversidad, reduciendo barreras de acceso y promoviendo mayores oportunidades de participación y vinculación a la ruta de la Estrategia para la Autonomía Económica.</t>
  </si>
  <si>
    <t xml:space="preserve">Tarea 1. Implementar la ruta de cualificación en autonomía económica para las mujeres en sus diferencias y diversidad.	</t>
  </si>
  <si>
    <t>Tarea 2. Orientar a las ciudadanas en escenarios locales de relevancia respecto al portafolio de oportunidades para la Autonomía Económica de la SDMujer.</t>
  </si>
  <si>
    <t>Tarea 3</t>
  </si>
  <si>
    <r>
      <t xml:space="preserve">Para febrero se lograron </t>
    </r>
    <r>
      <rPr>
        <b/>
        <sz val="13"/>
        <color theme="1"/>
        <rFont val="Arial"/>
        <family val="2"/>
      </rPr>
      <t>cualificar a 80 mujeres</t>
    </r>
    <r>
      <rPr>
        <sz val="13"/>
        <color theme="1"/>
        <rFont val="Arial"/>
        <family val="2"/>
      </rPr>
      <t xml:space="preserve">. Esto obedece principalmente a que si bien se ha logrado llegar a un número significativo de ciudadanas, el tiempo para la culminación de la cualificación puede variar según la disponibilidad de tiempo de las mujeres. Adicionalmente se han fortalecido acciones de gestión para los espacios conmemorativos de marzo y se avanza en el impulso de la gestión de nuevos escenarios locales no abordados anteriormente para la difusión de la ruta de cualificación, los cuales pueden impactar en alcanzar los cumplimientos de meta programados.  
Por otra parte, realizaron 125 registros de mujeres en jornadas territoriales de difusión masiva del portafolio de oportunidades para la generación de ingresos en los diferentes espacios de relevancia para las mujeres.  Así mismo se han realizado 13 espacios de cualificación logrando 325 asistencias presenciales y virtuales, garantizando así, diferentes mecanismos para realizar la cualificación en herramientas para la autonomía económica con las mujeres de Bogotá. </t>
    </r>
  </si>
  <si>
    <t>Para el mes de febrero se realizaron 652 orientaciones dirigidas a mujeres en diferentes escenarios institucionales y territoriales de la ciudad, priorizando espacios de alta concurrencia y relevancia para las mujeres en sus diferencias y diversidad. A través de estos procesos de orientación se brindó información sobre la ruta de acceso a la Estrategia para la Autonomía Económica de las Mujeres, el portafolio de oportunidades disponibles y las alternativas de formación, empleo y generación de ingresos, facilitando así que las participantes conozcan y accedan a los servicios y mecanismos de acompañamiento que promueven el fortalecimiento de su autonomía económica. Asimismo, estas acciones permitieron ampliar la visibilización de la Estrategia y fortalecer el acercamiento con las mujeres en los territorios, promoviendo su vinculación a los diferentes procesos ofrecidos.</t>
  </si>
  <si>
    <t>Durante marzo se logró cualificar a 256 mujeres, alcanzado el cumplimiento 100% respecto a la programación. Adicionalmente se supera el rezago del mes anterior esto dado a que en el marco de la conmemoración del día internacional de los Derechos de las mujeres se realizó un espacio de reconocimiento a la culminación de la ruta con las mujeres y se aperturó  un escenario de comercialización de sus producto posibilitando el reconocimiento de sus estrategias de generación de ingresos. Paralelamente, se fortalecieron acciones de gestión en espacios locales conmemorativos y se avanzó en el impulso de la gestión de nuevos escenarios locales no abordados anteriormente para la difusión de la ruta de cualificación, los cuales impactan en alcanzar los cumplimientos de meta programados. 
En el mismo periodo se implementaron 62 espacios de cualificación en derechos humanos de las mujeres, habilidades socioemocionales para el empleo y emprendimiento y herramientas de gestión financiera y laboral, logrando 860 asistencias en modalidades presenciales y/o virtuales.
Así mismo, se realizaron 207 registros de mujeres en jornadas territoriales de difusión masiva y atención a las ciudadanas por medio de canales presenciales y virtuales. Igualmente, a través de la gestión local.</t>
  </si>
  <si>
    <t>Se realizaron 849 orientaciones en diversos escenarios de impacto, dirigidas a mujeres en su diversidad, contextos socioeconómicos y trayectorias de vida. Estas acciones permitieron acercar información clara y oportuna sobre los servicios y la oferta de la Estrategia a espacios clave y de alta relevancia para ellas, tales como encuentros comunitarios, jornadas institucionales, ferias de servicios y actividades territoriales.                                                                                           A través de estas orientaciones, no solo se promovió el acceso a oportunidades para la autonomía económica, sino que también se fortaleció el reconocimiento de derechos, la toma de decisiones informadas y la vinculación de las mujeres a procesos de formación, empleabilidad y emprendimiento. Asimismo, se contribuyó a la consolidación de redes de apoyo y al posicionamiento de la Estrategia como una herramienta cercana, accesible y pertinente para el desarrollo integral de las mujeres.</t>
  </si>
  <si>
    <r>
      <rPr>
        <sz val="13"/>
        <color rgb="FF000000"/>
        <rFont val="Arial"/>
        <family val="2"/>
      </rPr>
      <t xml:space="preserve">Hoja de ruta mujeres cualificadas marzo 2026: </t>
    </r>
    <r>
      <rPr>
        <sz val="13"/>
        <color rgb="FF0070C0"/>
        <rFont val="Arial"/>
        <family val="2"/>
      </rPr>
      <t>https://secretariadistritald.sharepoint.com/:f:/s/ContratacinSPI-2022/IgCGHzQqDyeVTrQYVhRoGuw9AdITi1OerE4w6hG5ILMSYAk?e=k2kizr</t>
    </r>
  </si>
  <si>
    <r>
      <rPr>
        <sz val="13"/>
        <color rgb="FF000000"/>
        <rFont val="Arial"/>
        <family val="2"/>
      </rPr>
      <t xml:space="preserve">Listado de mujeres orientadas marzo 2026: </t>
    </r>
    <r>
      <rPr>
        <sz val="13"/>
        <color rgb="FF0070C0"/>
        <rFont val="Arial"/>
        <family val="2"/>
      </rPr>
      <t>https://secretariadistritald.sharepoint.com/:f:/s/ContratacinSPI-2022/IgCGHzQqDyeVTrQYVhRoGuw9AdITi1OerE4w6hG5ILMSYAk?e=k2kizr</t>
    </r>
  </si>
  <si>
    <t>Durante el mes de abril se logró cualificar a 253 mujeres, superando la meta programada para abril, lo que representa un cumplimiento del 168% frente a la programación prevista.
Este resultado obedece al fortalecimiento de la Estrategia mediante la apertura de espacios de cualificación en articulación con la Cámara de Comercio de Bogotá, dirigidos a mujeres emprendedoras, permitiéndoles adquirir herramientas para fortalecer sus ideas de negocio y/o consolidar sus emprendimientos.
Asimismo, durante este periodo, las mujeres emprendedoras participaron en la jornada de “Lidertesas”, en la cual fortalecieron habilidades comerciales, estratégicas y digitales. De igual manera, se promovió su participación en ferias locales, generando escenarios de comercialización para sus productos y posibilitando el reconocimiento y fortalecimiento de sus estrategias de generación de ingresos.
Paralelamente, se fortalecieron las acciones de gestión territorial, la articulación interinstitucional y la apertura de nuevos escenarios locales previamente no abordados para la difusión de la ruta de cualificación, aspectos que contribuyeron significativamente al cumplimiento y superación de las metas programadas.
Igualmente, el equipo territorial continuará fortaleciendo en las mujeres ya cualificadas, las acciones de direccionamiento a oportunidades y el acompañamiento individual, con el propósito de favorecer la permanencia y culminación efectiva de la ruta de cualificación.
De otra parte, en el mismo periodo se implementaron 74 espacios de cualificación en derechos humanos de las mujeres, habilidades socioemocionales para el empleo y emprendimiento y herramientas de gestión financiera y laboral, logrando 1118 asistencias en modalidades presenciales y/o virtuales.
Así mismo, se realizaron 120 registros de mujeres en jornadas territoriales de difusión masiva y atención a las ciudadanas por medio de canales presenciales y virtuales. Igualmente, a través de la gestión local.</t>
  </si>
  <si>
    <t>Se realizaron 713 orientaciones dirigidas a mujeres en su diversidad, en diferentes escenarios de impacto territorial, facilitando el acceso a información sobre los servicios, oportunidades y oferta institucional de la Estrategia. Estas acciones permitieron ampliar el alcance de la implementación, fortalecer los procesos de difusión y acercar la oferta a espacios estratégicos de interés y participación para las mujeres.</t>
  </si>
  <si>
    <t>Matriz mujeres cualificadas abril de 2026: https://secretariadistritald.sharepoint.com/:f:/s/ContratacinSPI-2022/IgAa1OzTN2nDSISgZeyQOVzPAX5ZgBe5_OLk-OLoroiwPFM?e=gONImQ</t>
  </si>
  <si>
    <t>Base de datos mujeres orientadas abril de 2026:   https://secretariadistritald.sharepoint.com/:f:/s/ContratacinSPI-2022/IgAa1OzTN2nDSISgZeyQOVzPAX5ZgBe5_OLk-OLoroiwPFM?e=gONImQ</t>
  </si>
  <si>
    <r>
      <rPr>
        <sz val="13"/>
        <color rgb="FF000000"/>
        <rFont val="Arial"/>
        <family val="2"/>
      </rPr>
      <t xml:space="preserve">Durante el mes de mayo se logró </t>
    </r>
    <r>
      <rPr>
        <b/>
        <sz val="13"/>
        <color rgb="FF000000"/>
        <rFont val="Arial"/>
        <family val="2"/>
      </rPr>
      <t>cualificar a 240 mujeres</t>
    </r>
    <r>
      <rPr>
        <sz val="13"/>
        <color rgb="FF000000"/>
        <rFont val="Arial"/>
        <family val="2"/>
      </rPr>
      <t xml:space="preserve"> en contenidos relacionados con derechos humanos, habilidades socioemocionales y gestión financiera para el empleo y el emprendimiento, alcanzando un cumplimiento del 96 % de la meta programada para el periodo. Este resultado fue posible gracias al fortalecimiento de las acciones de gestión y articulación territorial orientadas a la difusión de la ruta de cualificación y a la vinculación efectiva de las participantes a los procesos formativos.
Como parte de la implementación de la Estrategia, se desarrollaron 99 espacios de cualificación en modalidades presencial y virtual, generando un total de 1.640 asistencias. Estos espacios contribuyeron al fortalecimiento de capacidades y competencias de las mujeres participantes, favoreciendo el acceso a herramientas para el ejercicio de sus derechos, el desarrollo de habilidades socioemocionales y la gestión de oportunidades de empleo y emprendimiento.
Adicionalmente, se consolidaron acciones de divulgación y orientación que permitieron ampliar el alcance de la oferta institucional. En este marco, se realizaron 100 registros de mujeres a través de jornadas territoriales de difusión y atención ciudadana.</t>
    </r>
  </si>
  <si>
    <t xml:space="preserve"> Durante este periodo se lograron 771 orientaciones individuales y grupales dirigidas a mujeres en su diversidad. Estas acciones facilitaron el acceso a información oportuna sobre los servicios de la Estrategia y fortalecieron la conexión con escenarios territoriales de alto impacto para la promoción de la autonomía económica de las mujeres.</t>
  </si>
  <si>
    <t>1, Base de datos muejres cualificadas en mayo 2026
https://secretariadistritald.sharepoint.com/:f:/s/ContratacinSPI-2022/IgAZ7pShzolHRJa6zL3ou7qOAU1Gu_mHED69Oayj3YQ3zrA?e=br5bgu</t>
  </si>
  <si>
    <t>1, Base de datos mujeres orientadas mayo 2026
https://secretariadistritald.sharepoint.com/:f:/s/ContratacinSPI-2022/IgBsGf-A72j8R6c3kzwdZB2jATC1Y1b9199Jw7RWFDz0pZw?e=u8eVYO</t>
  </si>
  <si>
    <t>Durante el mes de junio se logró la cualificación de 239 mujeres, superando la meta programada y el rezago de las 10 mujeres del mes inmediatamente anterior, esto se logro a través de la participación en espacios de cualificación presenciales y/o virtuales; en contenidos relacionados con derechos humanos, en habilidades socioemocionales, así como de gestión financiera en empleabilidad y emprendimiento. Así mismo, se mantuvo una alta ejecución de las actividades previstas y se continúa fortaleciendo acciones de gestión y articulación local, para la difusión de la ruta de cualificación, los cuales impactan en alcanzar los cumplimientos de meta programados. 
En el mismo periodo se implementaron 68 espacios de cualificación en derechos humanos de las mujeres, habilidades socioemocionales para el empleo y emprendimiento y herramientas de gestión financiera y laboral, logrando 1011 asistencias en modalidades presenciales y/o virtuales.
Así mismo, se realizaron 126 registros de mujeres en jornadas territoriales de difusión masiva y atención a las ciudadanas por medio de canales presenciales y virtuales. Igualmente, a través de la gestión local.</t>
  </si>
  <si>
    <t xml:space="preserve">Durante el mes de junio se realizaron 584 orientaciones en diversos escenarios de impacto, dirigidas a mujeres en su diversidad. Estas acciones permitieron socializar la oferta institucional y los servicios de la Estrategia para la Autonomía Económica, facilitando el acceso a información sobre la ruta de cualificación, oportunidades de empleo, generación de ingresos y formación. De esta manera, se fortaleció la difusión de la oferta y se promovió el acceso de las mujeres a herramientas que contribuyen al fortalecimiento de su autonomía económica.
</t>
  </si>
  <si>
    <t xml:space="preserve">Reporte mujeres cualificadas junio 2026:
https://secretariadistritald.sharepoint.com/:f:/s/ContratacinSPI-2022/IgAnMRIcRxD2Qbc6UlerKp-YAYiBwuCCKX-JoMGnfG2yJnI?e=XOrFDl
</t>
  </si>
  <si>
    <t>Reporte orientaciones junio 2026:
https://secretariadistritald.sharepoint.com/:f:/s/ContratacinSPI-2022/IgCK6CVIrX7wQrIfl7qQH7VuARit4tMwo6iTGvEYq9ys1nU?e=XkbQ7b</t>
  </si>
  <si>
    <r>
      <rPr>
        <sz val="12"/>
        <color rgb="FF000000"/>
        <rFont val="Arial"/>
        <family val="2"/>
      </rPr>
      <t xml:space="preserve">Durante el mes de julio se logró la </t>
    </r>
    <r>
      <rPr>
        <b/>
        <sz val="12"/>
        <color rgb="FF000000"/>
        <rFont val="Arial"/>
        <family val="2"/>
      </rPr>
      <t>cualificación de 262 mujeres</t>
    </r>
    <r>
      <rPr>
        <sz val="12"/>
        <color rgb="FF000000"/>
        <rFont val="Arial"/>
        <family val="2"/>
      </rPr>
      <t xml:space="preserve"> en contenidos relacionados con derechos humanos, habilidades socioemocionales y gestión financiera para el empleo y el emprendimiento, avanzando de manera significativa en el cumplimiento de la meta programada para el periodo y registrando un rezago de ocho (8) mujeres. Este resultado responde a que el proceso de cualificación requiere un tiempo de participación y permanencia por parte de las mujeres, cuya continuidad depende de su decisión voluntaria y de las dinámicas propias de cada proceso formativo. No obstante, es importante resaltar que, aunque en julio se presentó esta diferencia frente a la meta mensual, el avance acumulado de la vigencia se mantiene por encima de la programación establecida, lo que evidencia un desempeño favorable de la Estrategia y permite proyectar el cumplimiento de la meta anual.
Este avance fue posible gracias al fortalecimiento de las acciones de gestión y articulación territorial, orientadas a ampliar la difusión de la ruta de cualificación, acercar la oferta institucional a más mujeres y promover su vinculación efectiva a los procesos formativos. Estas acciones permitieron consolidar alianzas y espacios de coordinación que favorecieron una mayor cobertura y participación en los diferentes escenarios de intervención.
Como parte de la implementación de la Estrategia, durante el periodo se desarrollaron</t>
    </r>
    <r>
      <rPr>
        <b/>
        <sz val="12"/>
        <color rgb="FF000000"/>
        <rFont val="Arial"/>
        <family val="2"/>
      </rPr>
      <t xml:space="preserve"> 74 espacios de cualificación</t>
    </r>
    <r>
      <rPr>
        <sz val="12"/>
        <color rgb="FF000000"/>
        <rFont val="Arial"/>
        <family val="2"/>
      </rPr>
      <t xml:space="preserve"> en modalidades presencial y virtual, que registraron un total de </t>
    </r>
    <r>
      <rPr>
        <b/>
        <sz val="12"/>
        <color rgb="FF000000"/>
        <rFont val="Arial"/>
        <family val="2"/>
      </rPr>
      <t xml:space="preserve">1.068 asistencias. </t>
    </r>
    <r>
      <rPr>
        <sz val="12"/>
        <color rgb="FF000000"/>
        <rFont val="Arial"/>
        <family val="2"/>
      </rPr>
      <t xml:space="preserve">A través de estos espacios, las participantes fortalecieron conocimientos y competencias para el ejercicio de sus derechos, el desarrollo de habilidades socioemocionales y la adquisición de herramientas que favorecen su empleabilidad, el emprendimiento y la generación de ingresos, aportando al fortalecimiento de su autonomía económica.
De manera complementaria, se consolidaron acciones de divulgación y acercamiento a la ciudadanía, ampliando el alcance de la oferta institucional en los territorios. Como resultado, se realizaron </t>
    </r>
    <r>
      <rPr>
        <b/>
        <sz val="12"/>
        <color rgb="FF000000"/>
        <rFont val="Arial"/>
        <family val="2"/>
      </rPr>
      <t xml:space="preserve">158 registros </t>
    </r>
    <r>
      <rPr>
        <sz val="12"/>
        <color rgb="FF000000"/>
        <rFont val="Arial"/>
        <family val="2"/>
      </rPr>
      <t>de mujeres interesadas en vincularse a la ruta de cualificación mediante jornadas de difusión y atención ciudadana, fortaleciendo la identificación de potenciales participantes y promoviendo un mayor acceso a los servicios que ofrece la Estrategia</t>
    </r>
  </si>
  <si>
    <r>
      <rPr>
        <sz val="12"/>
        <color rgb="FF000000"/>
        <rFont val="Arial"/>
        <family val="2"/>
      </rPr>
      <t xml:space="preserve">En el mes de julio se brindaron </t>
    </r>
    <r>
      <rPr>
        <b/>
        <sz val="12"/>
        <color rgb="FF000000"/>
        <rFont val="Arial"/>
        <family val="2"/>
      </rPr>
      <t>694 orientaciones</t>
    </r>
    <r>
      <rPr>
        <sz val="12"/>
        <color rgb="FF000000"/>
        <rFont val="Arial"/>
        <family val="2"/>
      </rPr>
      <t xml:space="preserve"> a mujeres en diversos espacios de atención y articulación territorial. A través de estos encuentros se proporcionó información sobre la oferta de la Estrategia para la Autonomía Económica de las Mujeres, incluyendo la ruta de cualificación y el portafolio de alianzas, disponibles para fortalecer las oportunidades de empleo, emprendimiento y generación de ingresos. Estas acciones favorecieron el acercamiento de un mayor número de mujeres a los servicios institucionales, promoviendo su vinculación a los procesos de acompañamiento y formación orientados al fortalecimiento de su autonomía económica.
</t>
    </r>
  </si>
  <si>
    <t>1. Base de datos mujeres cualificadas en julio 2026
https://secretariadistritald.sharepoint.com/:f:/s/ContratacinSPI-2022/IgACNZ9jJgc4QpJ4W6F-1-o5ATLDMMtaI0GApKqdkykLHqs?e=bcWlih</t>
  </si>
  <si>
    <t>1. Base de datos orientaciones julio 2026
https://secretariadistritald.sharepoint.com/:f:/s/ContratacinSPI-2022/IgAbRIiBUhpyQbs94TkeQ5kBATt4gpaSq4QeCF-PKjaasXo?e=HtYb89</t>
  </si>
  <si>
    <r>
      <t xml:space="preserve">Durante el mes de agosto se logró la cualificación de </t>
    </r>
    <r>
      <rPr>
        <b/>
        <sz val="12"/>
        <color rgb="FF000000"/>
        <rFont val="Arial"/>
        <family val="2"/>
      </rPr>
      <t>197 mujeres</t>
    </r>
    <r>
      <rPr>
        <sz val="12"/>
        <color rgb="FF000000"/>
        <rFont val="Arial"/>
        <family val="2"/>
      </rPr>
      <t xml:space="preserve"> en contenidos relacionados con derechos humanos, habilidades socioemocionales y gestión financiera para el empleo y el emprendimiento, avanzando de manera significativa en el cumplimiento de la meta programada para el periodo. Este resultado responde a al proceso de cualificación y el tiempo de participación y permanencia  de las mujeres, cuya continuidad depende de su decisión voluntaria y de las dinámicas propias de cada proceso formativo. 
Este avance fue posible gracias al fortalecimiento de las acciones de gestión y articulación territorial, orientadas a ampliar la difusión de la ruta de cualificación, acercar la oferta institucional a más mujeres y promover su vinculación efectiva a los procesos de cualificación. Estas acciones permitieron consolidar alianzas y espacios de coordinación que favorecieron una mayor cobertura y participación en los diferentes escenarios de intervención, como casas refugio, articulaciones institucionales y con colaboradora de las empresas.
Como parte de la implementación de la Estrategia, durante el periodo se desarrollaron </t>
    </r>
    <r>
      <rPr>
        <b/>
        <sz val="12"/>
        <color rgb="FF000000"/>
        <rFont val="Arial"/>
        <family val="2"/>
      </rPr>
      <t xml:space="preserve">83 espacios de cualificación </t>
    </r>
    <r>
      <rPr>
        <sz val="12"/>
        <color rgb="FF000000"/>
        <rFont val="Arial"/>
        <family val="2"/>
      </rPr>
      <t xml:space="preserve">en modalidades presencial y virtual, que registraron un total de </t>
    </r>
    <r>
      <rPr>
        <b/>
        <sz val="12"/>
        <color rgb="FF000000"/>
        <rFont val="Arial"/>
        <family val="2"/>
      </rPr>
      <t>1.269 asistencias</t>
    </r>
    <r>
      <rPr>
        <sz val="12"/>
        <color rgb="FF000000"/>
        <rFont val="Arial"/>
        <family val="2"/>
      </rPr>
      <t xml:space="preserve">. A través de estos espacios, las participantes fortalecieron conocimientos y competencias para el ejercicio de sus derechos, el desarrollo de habilidades socioemocionales y la adquisición de herramientas que favorecen su empleabilidad, el emprendimiento y la generación de ingresos, aportando al fortalecimiento de su autonomía económica.
De manera complementaria, se consolidaron acciones de divulgación y acercamiento a la ciudadanía, ampliando el alcance de la oferta institucional en los territorios. Como resultado, se realizaron </t>
    </r>
    <r>
      <rPr>
        <b/>
        <sz val="12"/>
        <color rgb="FF000000"/>
        <rFont val="Arial"/>
        <family val="2"/>
      </rPr>
      <t xml:space="preserve">204 registros de mujeres </t>
    </r>
    <r>
      <rPr>
        <sz val="12"/>
        <color rgb="FF000000"/>
        <rFont val="Arial"/>
        <family val="2"/>
      </rPr>
      <t xml:space="preserve">interesadas en vincularse a la ruta de cualificación mediante jornadas de difusión y atención ciudadana, fortaleciendo la identificación de potenciales participantes y promoviendo un mayor acceso a los servicios que ofrece la Estrategia
</t>
    </r>
  </si>
  <si>
    <r>
      <rPr>
        <sz val="12"/>
        <color rgb="FF000000"/>
        <rFont val="Arial"/>
        <family val="2"/>
      </rPr>
      <t xml:space="preserve">Durante agosto de 2026, se realizaron </t>
    </r>
    <r>
      <rPr>
        <b/>
        <sz val="12"/>
        <color rgb="FF000000"/>
        <rFont val="Arial"/>
        <family val="2"/>
      </rPr>
      <t xml:space="preserve">633 orientaciones </t>
    </r>
    <r>
      <rPr>
        <sz val="12"/>
        <color rgb="FF000000"/>
        <rFont val="Arial"/>
        <family val="2"/>
      </rPr>
      <t>a mujeres en el marco de las acciones de atención y articulación desarrolladas en el territorio. Estas orientaciones permitieron identificar intereses y necesidades relacionadas con el acceso a oportunidades de empleo, emprendimiento y generación de ingresos, y brindar información pertinente sobre la oferta de la Estrategia para la Autonomía Económica de las Mujeres, incluyendo la ruta de cualificación y el portafolio de alianzas.
Con este resultado, se fortaleció el acceso de las mujeres a la oferta disponible y se facilitaron mecanismos de vinculación a los servicios y procesos de acompañamiento de la Estrategia, contribuyendo al desarrollo de capacidades y a la generación de condiciones favorables para el fortalecimiento de su autonomía económica.</t>
    </r>
  </si>
  <si>
    <t>Reporte mujeres cualificadas agosto 2026
https://secretariadistritald.sharepoint.com/:f:/s/ContratacinSPI-2022/IgCHw066y312QpvlI9jlSjutARbHYWlgzvlEGyHih4cWNZU?e=AA66rc</t>
  </si>
  <si>
    <t>Base de datos orientaciones agosto 2026
https://secretariadistritald.sharepoint.com/:f:/s/ContratacinSPI-2022/IgCNCtSMQTpKRaOnvwmpfjEEAa8TEBwpD4nKlTZGqxIsu8s?e=KmwNge</t>
  </si>
  <si>
    <r>
      <rPr>
        <sz val="11"/>
        <color rgb="FF000000"/>
        <rFont val="Arial"/>
        <family val="2"/>
      </rPr>
      <t xml:space="preserve">La gestión local durante el transcurso de la vigencia 2026 ha estado dirigida a la difusión, el acceso y acompañamiento de las ciudadanas a la ruta de la Estrategia para la Autonomía Económica. en septiembre se cualificaron en herramientas para su autonomía a </t>
    </r>
    <r>
      <rPr>
        <b/>
        <sz val="11"/>
        <color rgb="FF000000"/>
        <rFont val="Arial"/>
        <family val="2"/>
      </rPr>
      <t>297 ciudadanas</t>
    </r>
    <r>
      <rPr>
        <sz val="11"/>
        <color rgb="FF000000"/>
        <rFont val="Arial"/>
        <family val="2"/>
      </rPr>
      <t xml:space="preserve">.  Esto ha sido posible a que la EAEM hace presencia en 19 localidades de la ciudad llevado la información del portafolio de oportunidades para la generación de ingresos a los diferentes espacios de relevancia para las mujeres. Así mismo se han garantizado </t>
    </r>
    <r>
      <rPr>
        <b/>
        <sz val="11"/>
        <color rgb="FF000000"/>
        <rFont val="Arial"/>
        <family val="2"/>
      </rPr>
      <t>114 espacios de cualificación</t>
    </r>
    <r>
      <rPr>
        <sz val="11"/>
        <color rgb="FF000000"/>
        <rFont val="Arial"/>
        <family val="2"/>
      </rPr>
      <t xml:space="preserve"> logrando </t>
    </r>
    <r>
      <rPr>
        <b/>
        <sz val="11"/>
        <color rgb="FF000000"/>
        <rFont val="Arial"/>
        <family val="2"/>
      </rPr>
      <t xml:space="preserve">asistencias de 1566 mujeres </t>
    </r>
    <r>
      <rPr>
        <sz val="11"/>
        <color rgb="FF000000"/>
        <rFont val="Arial"/>
        <family val="2"/>
      </rPr>
      <t xml:space="preserve">en espacios presenciales y virtuales, garantizando así, diferentes mecanismos para realizar la cualificación en herramientas para la autonomía económica con las mujeres de Bogotá.
Para esto se han realizado acciones de dinamización territorial en la infraestructura de la entidad, espacios como las manzanas del cuidado, las Casas de Igualdad de Oportunidades, las Ferias de servicio, espacios locales conmemorativos y jornadas territoriales por sectores priorizados localmente, alcanzando </t>
    </r>
    <r>
      <rPr>
        <b/>
        <sz val="11"/>
        <color rgb="FF000000"/>
        <rFont val="Arial"/>
        <family val="2"/>
      </rPr>
      <t xml:space="preserve">246 registros </t>
    </r>
    <r>
      <rPr>
        <sz val="11"/>
        <color rgb="FF000000"/>
        <rFont val="Arial"/>
        <family val="2"/>
      </rPr>
      <t>en el mes. 
Con respecto al tercer trimestre se han movilizado acciones de dinamización territorial, todo esto con el objetivo de impactar nuevos escenarios, promover el acceso a oportunidades y reconocimiento de la SDMujer con la ciudad que se describen a continuación: Casas Refugio, Cárcel El Buen Pastor, Cárcel Distrital de Hombres - Anexo de Mujeres, Consejo local de productividad y desarrollo, Centros de Inclusión Digital, Articulación con la Fundación Bamby - ICBF, Programa Jóvenes en Paz, Jardines infantiles del ICBF – Programa Pago por Resultados – Subdirección para Asuntos LGBTI (SDIS), Estrategia de Fortalecimiento a la Participación – Secretaría Distrital de la Mujer 
CIOM Suba / SENA: IPES 
Sector Educativo: Articulación orientada a la identificación y caracterización de ciudadanas interesadas en la oferta de la EAEM, así como a la identificación y postulación de emprendedoras para participar en la feria y rueda de negocios. Universidad Antonio Nariño, Universidad del Área Andina, Programa de Educación Flexible SDE en diferentes colegios y localidades de la ciudad, Universidad Colegio Mayor de Cundinamarca, Consultorio social Uniminuto sede Coprogreso, Universidad Pública de Kennedy, Programa Vidas Móviles de la Universidad Javeriana, Colegio Distrital Alberto Lleras Camargo. 
Llevando de esta manera herramientas para la autonomía económica para las mujeres en sus diferencias y diversidad, fortaleciendo la arquitectura institucional y el reconocimiento de la SDMujer en la ciudad.</t>
    </r>
  </si>
  <si>
    <r>
      <rPr>
        <sz val="11"/>
        <color rgb="FF000000"/>
        <rFont val="Arial"/>
        <family val="2"/>
      </rPr>
      <t xml:space="preserve">Durante el mes de septiembre de 2026, se logró </t>
    </r>
    <r>
      <rPr>
        <b/>
        <sz val="11"/>
        <color rgb="FF000000"/>
        <rFont val="Arial"/>
        <family val="2"/>
      </rPr>
      <t xml:space="preserve">orientar a 693 ciudadanas, </t>
    </r>
    <r>
      <rPr>
        <sz val="11"/>
        <color rgb="FF000000"/>
        <rFont val="Arial"/>
        <family val="2"/>
      </rPr>
      <t>fortaleciendo su acceso a la oferta de la Estrategia para la Autonomía Económica y brindando información sobre las diferentes oportunidades disponibles para el fortalecimiento de sus capacidades. Estas acciones permitieron acercar a las mujeres a alternativas de formación, empleabilidad, emprendimiento y generación de ingresos, así como brindar acompañamiento inicial para su vinculación a la ruta de cualificación, de acuerdo con sus intereses y necesidades. Este resultado contribuye al posicionamiento de la Estrategia en el territorio y a la ampliación del acceso de las mujeres, en sus diferencias y diversidad, a herramientas que favorecen el desarrollo de su autonomía económica.</t>
    </r>
  </si>
  <si>
    <t>Matriz de mujeres cualificadas en septiembre2026.
https://secretariadistritald.sharepoint.com/:f:/s/ContratacinSPI-2022/IgDLjKwINwoqS49ha7AQWgiMAQHa7dBiZDJ8oBAejoKMMlE?e=emD8iU</t>
  </si>
  <si>
    <t xml:space="preserve">Base de datos mujeres orientadas en septiembre 2026.
https://secretariadistritald.sharepoint.com/:f:/s/ContratacinSPI-2022/IgDwAks80EXDRZtlvM36a29sAelj0Zn_cj_uonrERkxLXL8?e=pbVmXd
</t>
  </si>
  <si>
    <t>Cualificar 9.000 mujeres en sus diferencias y diversidad en herramientas para la autonomía económica.</t>
  </si>
  <si>
    <t>Determinar el número de  mujeres cualificadas en herramientas para la autonomía económica .</t>
  </si>
  <si>
    <t>N.A.</t>
  </si>
  <si>
    <t>Mujeres cualificadas en sus diferencias y diversidad en herramientas para la autonomía económica</t>
  </si>
  <si>
    <t>Mujeres que han sido caracterizadas, que cuentan con hoja de ruta de cualificación y se les ha brindado acompañamiento durante su proceso de cualificación.</t>
  </si>
  <si>
    <t>Formatos hojas de ruta de mujeres</t>
  </si>
  <si>
    <t xml:space="preserve">Sumatoria de mujeres cualificadas </t>
  </si>
  <si>
    <t>Año de linea base</t>
  </si>
  <si>
    <t>Gestionar 1 portafolio de oportunidades a través de aliados públicos y privados para el empoderamiento y autonomía económica de las mujeres de Bogotá.</t>
  </si>
  <si>
    <t xml:space="preserve">Servicio de educación informal	</t>
  </si>
  <si>
    <t>Número de alianzas que contribuyan al empleo, la  generación de ingresos y la formación de las mujeres en sus diferencias y diversidades para la gestión del portafolio de oportunidades</t>
  </si>
  <si>
    <t xml:space="preserve">3. Bogotá confía en su potencial	</t>
  </si>
  <si>
    <t>Durante los meses de enero y febrero de 2026 se adelantó la gestión para la continuidad de las alianzas estratégicas de la Estrategia para la Autonomía Económica de las Mujeres con el propósito de consolidar el portafolio de oportunidades disponible para las mujeres de Bogotá. Como resultado de este proceso de articulación con aliados públicos y privados, se consolidaron 51 alianzas activas, orientadas a ampliar las oportunidades de acceso a empleo, formación y generación de ingresos.
El portafolio se compone de 27 empresas con oportunidades de empleo, 5 empresas para generación de ingresos, 14 aliados de formación y 5 gremios empresariales,de los cuales la ANDI, comparte de manera permanente ofertas de empleo,  lo que fortalece la articulación con el sector productivo y contribuye a promover mayores oportunidades para el empoderamiento y la autonomía económica de las mujeres en la ciudad.</t>
  </si>
  <si>
    <t>A febrero el cumplimiento de la actividad  va en un 0,05 sobre el  (1) uno programado para la vigencia 2026, a traves de la consolidación de 51 alianzas con el sector privado, que permitirán ampliar y fortalecer la oferta de oportunidades en materia de empleo, generación de ingresos, formación y articulación con gremios empresariales.</t>
  </si>
  <si>
    <t>Actualmente se cuenta con 51 aliados del sector privado, consolidando un portafolio de ofertas a través del cual se lleva a las mujeres de Bogotá de manera permanente los programas de empleo y emprendimiento del distrito, generación de ingresos desde casa y programas de formación, que benefician a las mujeres en todas sus diferencias y diversidad, facilitando el acceso oportuno a la información y a herramientas de cualificación, contribuyendo así a su autonomía económica.</t>
  </si>
  <si>
    <r>
      <t xml:space="preserve">Durante el mes de marzo de 2026, se avanzó en la gestión y fortalecimiento de las alianzas estratégicas establecidas con corte a 2025, priorizando su continuidad y consolidación. Como resultado de este proceso, se logró la permanencia de dos alianzas adicionales Xuss y WOK, alcanzando un total de </t>
    </r>
    <r>
      <rPr>
        <b/>
        <sz val="13"/>
        <color theme="1"/>
        <rFont val="Arial"/>
        <family val="2"/>
      </rPr>
      <t>53 alianzas activas</t>
    </r>
    <r>
      <rPr>
        <sz val="13"/>
        <color theme="1"/>
        <rFont val="Arial"/>
        <family val="2"/>
      </rPr>
      <t xml:space="preserve">, lo que evidencia un crecimiento sostenido en la articulación interinstitucional para el desarrollo de acciones en favor de la autonomía económica de las mujeres en Bogotá.
Estas alianzas se distribuyen de manera estratégica en diferentes líneas de intervención, permitiendo ampliar las oportunidades para las mujeres en diversos ámbitos. En el componente de empleo, se cuenta con la participación de </t>
    </r>
    <r>
      <rPr>
        <b/>
        <sz val="13"/>
        <color theme="1"/>
        <rFont val="Arial"/>
        <family val="2"/>
      </rPr>
      <t>29 empresas que facilitan procesos de vinculación laboral</t>
    </r>
    <r>
      <rPr>
        <sz val="13"/>
        <color theme="1"/>
        <rFont val="Arial"/>
        <family val="2"/>
      </rPr>
      <t>; en generación de ingresos, 5 empresas apoyan el fortalecimiento de iniciativas productivas y emprendimientos; en formación, 14 empresas contribuyen al desarrollo de habilidades y competencias; y, finalmente, 5 gremios se articulan para potenciar el alcance y la sostenibilidad de estas acciones.</t>
    </r>
  </si>
  <si>
    <t>A marzo el cumplimiento de la actividad  va en un 0,2 sobre el  (1) uno programado para la vigencia 2026, a traves de la consolidación de 53 alianzas con el sector privado, que permitirán ampliar y fortalecer la oferta de oportunidades en materia de empleo, generación de ingresos, formación y articulación con gremios empresariales. 
En marzo se avanzó en el fortalecimiento y ampliación de la red de aliados de la Estrategia, mediante la realización de 4 espacios de seguimiento con actores clave, así como la gestión de nuevas oportunidades con el sector privado a traves del desarrollo de 7 reuniones con posibles nuevos aliados. 
En marzo se realizaron tres (3) ferias territoriales de empleo  en tres localiades de la ciudad y (2) ferias de  generación de ingresos 1 feria con el aliado Hornitos y 1 propia realizada en el parque de los novios, en el marco del 8M dia internacional de la Mujer.</t>
  </si>
  <si>
    <t>Actualmente se cuenta con 53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</si>
  <si>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t>EJECUCION</t>
  </si>
  <si>
    <t>Durante este periodo se continuó fortaleciendo la gestión y sostenibilidad de alianzas estratégicas, así como la consolidación de nuevas articulaciones que actualmente se encuentran en proceso. Como resultado, a la fecha se cuenta con un total de 53 alianzas orientadas a promover oportunidades de empleo, generación de ingresos y formación para las mujeres de Bogotá, contribuyendo al fortalecimiento de su autonomía económica.
Actualmente 29 de las alianzas corresponden a empresas que promueven oportunidades de empleo, 5 orientadas a la generación de ingresos, 14 enfocadas en procesos de formación y fortalecimiento de capacidades, y 5 articuladas con gremios. Estas alianzas han permitido ampliar las oportunidades para las mujeres de Bogotá, fortaleciendo su acceso a procesos de empleabilidad, emprendimiento y autonomía económica.</t>
  </si>
  <si>
    <t>A abril el cumplimiento de la actividad  va en un 0,25 sobre el  (1) uno programado para la vigencia 2026, a traves de la consolidación y mantenimiento de 53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4 espacios de seguimiento con actores clave, así como la gestión de nuevas oportunidades con el sector privado a traves del desarrollo de 7 reuniones con posibles nuevos aliados. 
A la fecha se han realizaron tres (3) ferias territoriales de empleo  en tres localiades de la ciudad y (2) ferias de  generación de ingresos 1 feria con el aliado Hornitos y 1 propia realizada en el parque de los novios, en el marco del 8M dia internacional de la Mujer.</t>
  </si>
  <si>
    <t xml:space="preserve">Actualmente se cuenta con 53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 </t>
  </si>
  <si>
    <t>Durante el mes de mayo de 2026 se dio continuidad a la gestión de alianzas estratégicas orientadas a fortalecer la autonomía económica de las mujeres de Bogotá, mediante el seguimiento a las alianzas activas con cierre a 2025 y la consolidación de nuevas articulaciones. Como resultado, se logró la continuidad de una alianza adicional y la formalización de dos nuevas alianzas, alcanzando un total de 56 alianzas vigentes. Estas alianzas se distribuyen en 31 empresas vinculadas a procesos de empleo, 5 empresas para generación de ingresos, 15 entidades de formación y 5 gremios, ampliando las oportunidades de acceso de las mujeres a procesos de vinculación laboral, fortalecimiento de capacidades y desarrollo de iniciativas productivas.</t>
  </si>
  <si>
    <t>A mayo el cumplimiento de la actividad  va en un 0,3 sobre el  (1) uno programado para la vigencia 2026, a traves de la consolidación y mantenimiento de 56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4 espacios de seguimiento con actores clave, así como la gestión de nuevas oportunidades con el sector privado a traves del desarrollo de 7 reuniones con posibles nuevos aliados. 
A la fecha se han realizaron tres (3) ferias territoriales de empleo  en tres localiades de la ciudad y (3) ferias de  generación de ingresos 1 feria con el aliado Hornitos 1 propia realizada en el Parque de los Novios, en el marco del 8M Dia Internacional de la Mujer y 1 feria con el aliando WOM.</t>
  </si>
  <si>
    <t>Actualmente se cuenta con 56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</si>
  <si>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r>
      <rPr>
        <sz val="13"/>
        <color rgb="FF000000"/>
        <rFont val="Arial"/>
        <family val="2"/>
      </rPr>
      <t xml:space="preserve">Durante el mes de junio se dio continuidad a la gestión y fortalecimiento de las alianzas con el sector privado, mediante el seguimiento a las alianzas activas y la consolidación de nuevas articulaciones, de las cuales se espera obtener nuevas alianzas. Como resultado, se alcanzó un total de </t>
    </r>
    <r>
      <rPr>
        <b/>
        <sz val="13"/>
        <color rgb="FF000000"/>
        <rFont val="Arial"/>
        <family val="2"/>
      </rPr>
      <t>56 alianzas, distribuidas en 31 para empleo, 5 para generación de ingresos, 15 para formación y 5 con gremios,</t>
    </r>
    <r>
      <rPr>
        <sz val="13"/>
        <color rgb="FF000000"/>
        <rFont val="Arial"/>
        <family val="2"/>
      </rPr>
      <t xml:space="preserve"> ampliando el portafolio de oportunidades para que las mujeres de Bogotá, que les permita acceder a procesos de empleabilidad y fortalecimiento de emprendimientos, en el marco de su autonomía económica.</t>
    </r>
  </si>
  <si>
    <t>A junio el cumplimiento de la actividad  va en un 0,45 sobre el  (1) uno programado para la vigencia 2026, a traves de la consolidación y mantenimiento de 56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8 espacios de seguimiento con actores clave, así como la gestión de nuevas oportunidades con el sector privado a traves del desarrollo de 9 reuniones con posibles nuevos aliados. 
A la fecha se han realizaron tres (3) ferias territoriales de empleo en tres localiades de la ciudad y (4) ferias de  generación de ingresos: (1) feria propia realizada en el Parque de los Novios, en el marco del 8M Dia Internacional de la Mujer y (3) ferias o espacios de comercialización para emprendedoras de la EAE, mediante la articulación con aliados del sector privado Hornitos y 2 con WOM.</t>
  </si>
  <si>
    <r>
      <t xml:space="preserve">Durante el mes de julio de 2026 se continuó fortaleciendo el trabajo articulado con el sector público, privado y gremial, mediante el seguimiento a las alianzas activas provenientes del cierre de la vigencia 2025 y la consolidación de nuevas oportunidades de cooperación. Gracias a esta gestión, la Estrategia para la Autonomía Económica alcanzó un total de </t>
    </r>
    <r>
      <rPr>
        <b/>
        <sz val="13"/>
        <color rgb="FF000000"/>
        <rFont val="Arial"/>
        <family val="2"/>
      </rPr>
      <t>58 alianzas vigentes</t>
    </r>
    <r>
      <rPr>
        <sz val="13"/>
        <color rgb="FF000000"/>
        <rFont val="Arial"/>
        <family val="2"/>
      </rPr>
      <t>, las cuales amplían las oportunidades para que las mujeres de Bogotá accedan a procesos de formación, oportunidades laborales y alternativas para fortalecer sus iniciativas de generación de ingresos. 
Del total de alianzas, 32 corresponden a empresas que promueven oportunidades de empleo, 5 a empresas que impulsan la generación de ingresos, 16 a organizaciones que ofrecen procesos de cualificación, y 5 a gremios que contribuyen a fortalecer la articulación con el sector productivo. Este avance refleja el compromiso permanente de la Estrategia por construir relaciones de cooperación que permitan acercar una oferta más amplia y pertinente a las mujeres en su diversidad, contribuyendo al fortalecimiento de su autonomía económica y a la generación de mayores oportunidades para el ejercicio de sus proyectos de vida.</t>
    </r>
  </si>
  <si>
    <t>A julio el cumplimiento de la actividad  va en un 0,5 sobre el  (1) uno programado para la vigencia 2026, a traves de la consolidación y mantenimiento de 58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8 espacios de seguimiento con actores clave, así como la gestión de nuevas oportunidades con el sector privado a traves del desarrollo de 9 reuniones con posibles nuevos aliados. 
A la fecha se han realizaron tres (3) ferias territoriales de empleo en tres localiades de la ciudad y (8) ferias de  generación de ingresos: (1) feria propia realizada en el Parque de los Novios, en el marco del 8M Dia Internacional de la Mujer y (7) ferias o espacios de comercialización para emprendedoras de la EAE, mediante la articulación con aliados del sector privado Hornitos, 2 con WOM, Camara de Comercio de Bogotá (We Trade y Mas Talante), MUEVE USME y MUEVE FONTIBON.</t>
  </si>
  <si>
    <t xml:space="preserve">Actualmente se cuenta con 58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
</t>
  </si>
  <si>
    <r>
      <rPr>
        <sz val="13"/>
        <color rgb="FF000000"/>
        <rFont val="Arial"/>
        <family val="2"/>
      </rPr>
      <t>Durante el mes de agosto de 2026, se dio continuidad a la gestión y fortalecimiento de las alianzas activas con cierre a 2025, así como a la vinculación de nuevas empresas aliadas, alcanzando un t</t>
    </r>
    <r>
      <rPr>
        <b/>
        <sz val="13"/>
        <color rgb="FF000000"/>
        <rFont val="Arial"/>
        <family val="2"/>
      </rPr>
      <t>otal de 60 alianzas</t>
    </r>
    <r>
      <rPr>
        <sz val="13"/>
        <color rgb="FF000000"/>
        <rFont val="Arial"/>
        <family val="2"/>
      </rPr>
      <t xml:space="preserve">. En particular, durante este periodo se incorporaron dos </t>
    </r>
    <r>
      <rPr>
        <b/>
        <sz val="13"/>
        <color rgb="FF000000"/>
        <rFont val="Arial"/>
        <family val="2"/>
      </rPr>
      <t>(2) nuevas alianzas en la línea de empleo: Grupo Éxito y Listos Nuevas Generaciones</t>
    </r>
    <r>
      <rPr>
        <sz val="13"/>
        <color rgb="FF000000"/>
        <rFont val="Arial"/>
        <family val="2"/>
      </rPr>
      <t>, ampliando la oferta de oportunidades laborales dirigida a las mujeres de Bogotá.
La distribución de las alianzas gestionadas por línea de acción es la siguiente: Empleo:34 empresas, incluyendo las dos nuevas alianzas vinculadas durante agosto, generación de ingresos: 5 empresas, formación: 16 empresas y gremios: 5 gremios.
La consolidación y ampliación de estas alianzas contribuye al fortalecimiento de la oferta institucional y privada dirigida a las mujeres de Bogotá, facilitando su acceso a oportunidades de empleo, generación de ingresos y formación, y aportando al fortalecimiento de su autonomía económica y participación en el mercado laboral.</t>
    </r>
  </si>
  <si>
    <r>
      <rPr>
        <sz val="13"/>
        <color rgb="FF000000"/>
        <rFont val="Arial"/>
        <family val="2"/>
      </rPr>
      <t>A agosto el cumplimiento de la actividad  va en un 0,55 sobre el  (1) uno programado para la vigencia 2026, a traves de la consolidación y mantenimiento de</t>
    </r>
    <r>
      <rPr>
        <b/>
        <sz val="13"/>
        <color rgb="FF000000"/>
        <rFont val="Arial"/>
        <family val="2"/>
      </rPr>
      <t xml:space="preserve"> 60 alianzas</t>
    </r>
    <r>
      <rPr>
        <sz val="13"/>
        <color rgb="FF000000"/>
        <rFont val="Arial"/>
        <family val="2"/>
      </rPr>
      <t xml:space="preserve">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8 espacios de seguimiento con actores clave, así como la gestión de nuevas oportunidades con el sector privado a traves del desarrollo de 9 reuniones con posibles nuevos aliados. 
A la fecha se han realizado:
*Tres (3) ferias territoriales de empleo en tres localiades de la ciudad
*Once (11) ferias de  generación de ingresos asi: 
(7) ferias o espacios de comercialización para emprendedoras de la EAE, mediante la articulación con aliados del sector privado Hornitos, 2 con WOM, Camara de Comercio de Bogotá (We Trade y Mas Talante), MUEVE USME y MUEVE FONTIBON.
(4) ferias propias: (1) Parque de los Novios, en el marco del 8M Dia Internacional de la Mujer (2) Centro Comercial Gran Estacion y (1) en Hayuelos Centro Comercial.</t>
    </r>
  </si>
  <si>
    <t>Actualmente se cuenta con 60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</si>
  <si>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t>Durante septiembre de 2026, la Estrategia para la Autonomía Económica de las Mujeres fortaleció su red de alianzas estratégicas, consolidando 62 alianzas orientadas a ampliar y diversificar las oportunidades de acceso a empleo, generación de ingresos, formación y articulación gremial para las mujeres de Bogotá. Este resultado se alcanzó mediante la continuidad de las alianzas activas con cierre a 2025 y la vinculación de nuevas organizaciones, entre ellas NOVUS ESTRATEGIAS e INSTITUTO IXVOS, incorporadas en la línea de formación. La red consolidada está conformada por 34 empresas en empleo, 5 en generación de ingresos, 18 en formación y 5 gremios, fortaleciendo las posibilidades de las mujeres para desarrollar sus capacidades, mejorar sus competencias, acceder a oportunidades de inserción laboral y fortalecer sus iniciativas de generación de ingresos, contribuyendo así al avance de su autonomía económica.</t>
  </si>
  <si>
    <t>A septiembre el cumplimiento de la actividad  va en un 0,7 sobre el  (1) uno programado para la vigencia 2026, a traves de la consolidación y mantenimiento de 62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10 espacios de seguimiento con actores clave, así como la gestión de nuevas oportunidades con el sector privado a traves del desarrollo de 14 reuniones con posibles nuevos aliados. 
A la fecha se han realizado:
*Tres (3) ferias territoriales de empleo en tres localiades de la ciudad
*Catorce (14) ferias de  generación de ingresos asi: 
(9) ferias o espacios de comercialización para emprendedoras de la EAE, mediante la articulación con aliados del sector privado: 1 Hornitos, 2 con WOM, 3 con Camara de Comercio de Bogotá (We Trade, Mas Talante y Feria del Hogar), 1 MUEVE USME, 1 MUEVE FONTIBON y 1 DIAGEO.
(5) ferias propias: (1) Parque de los Novios, en el marco del 8M Dia Internacional de la Mujer (2) Centro Comercial Gran Estacion,  (1) en Hayuelos Centro Comercial y (1) en el Edificio Elemento. Beneficiando a la fecha a 139 mujeres emprendedoras, rgistrado un total de ventas de $ 122.712.190 pesos</t>
  </si>
  <si>
    <t>Actualmente se cuenta con 62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</si>
  <si>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t>Tarea 1.Gestionar alianzas que contribuyan a la consolidación de la autonomía económica de las mujeres en sus diferencias y diversidad.</t>
  </si>
  <si>
    <t>Tarea 2. Realizar el seguimiento a los aliados que integran el portafolio de oportunidades para la autonomía económica de las mujeres en sus diferencias y diversidad.</t>
  </si>
  <si>
    <t>Durante los meses de enero y febrero de 2026 se consolidaron un total de 51 alianzas. A continuación, se presenta la distribución de las alianzas de empleo, generación de ingresos y formación para las mujeres de Bogotá, contribuyendo así con su autonomía económica.  Empleo: 27 empresas.
Generación de ingresos: 5 empresas.                                        Formación: 14 empresas.Gremios: 5 gremios,  de los cuales la ANDI, comparte de manera permanente ofertas de empleo, por lo cual la difución de la oferta se hace a traves de la ficha de caracterizción.
Se adelantó el proceso de revisión, seguimiento y gestión de continuidad de las alianzas establecidas por la Estrategia con corte a 2025. Este proceso implicó el contacto y articulación con los aliados institucionales y empresariales, con el propósito de ratificar su participación durante la vigencia 2026, esto permitió actualizar las modalidades de vinculación y consolidar las oportunidades disponibles para las mujeres participantes de la Estrategia. 
Este avance fortalece la red de cooperación público-privada de la Estrategia permitiendo diversificar las oportunidades disponibles para las mujeres de Bogotá y mejorar sus posibilidades de acceso a empleo, formación y alternativas de generación de ingresos, contribuyendo de manera directa en su empoderamiento y autonomía económica.</t>
  </si>
  <si>
    <t>2. Seguimiento Plan de Acción 8232_Febrero 2026</t>
  </si>
  <si>
    <r>
      <rPr>
        <sz val="13"/>
        <color rgb="FF000000"/>
        <rFont val="Arial"/>
        <family val="2"/>
      </rPr>
      <t>Durante el mes de marzo de 2026, se continuó la gestión de las alianzas con cierre a 2025, para establecer su continuidad logrando la continuidad de dos alianzas adicionales, alcanzando así un</t>
    </r>
    <r>
      <rPr>
        <b/>
        <sz val="13"/>
        <color rgb="FF000000"/>
        <rFont val="Arial"/>
        <family val="2"/>
      </rPr>
      <t xml:space="preserve"> total de 53 alianzas</t>
    </r>
    <r>
      <rPr>
        <sz val="13"/>
        <color rgb="FF000000"/>
        <rFont val="Arial"/>
        <family val="2"/>
      </rPr>
      <t>. A continuación, se presenta la distribución de las alianzas de empleo, generación de ingresos y formación para las mujeres de Bogotá, contribuyendo así con su autonomía económica.  
Empleo: 29 empresas*
Generación de ingresos: 5 empresas
Formación: 14 empresas*
Gremios: 5 gremios
*Es importante aclarar que la ANDI si bien es un gremio, la ficha se encuentra en empleo,</t>
    </r>
    <r>
      <rPr>
        <sz val="13"/>
        <color rgb="FFFF0000"/>
        <rFont val="Arial"/>
        <family val="2"/>
      </rPr>
      <t xml:space="preserve"> </t>
    </r>
    <r>
      <rPr>
        <sz val="13"/>
        <color rgb="FF000000"/>
        <rFont val="Arial"/>
        <family val="2"/>
      </rPr>
      <t xml:space="preserve">dado que sus ofertas se divulgan directamente bajo esta modalidad
* Se precisa que la Cámara de Comercio de Bogotá no cuenta con una ficha de caracterización, porque se está formalizando un memorando de entendimiento. Su oferta va dirijida a una ruta de emprendimiento, establecida por cliclos de formación de 8 talleres, implementados de manera periodica en la diferentes localidades de Bogotá. </t>
    </r>
  </si>
  <si>
    <t>Durante el mes de marzo se realizaron cuatro (4) reuniones de seguimiento con aliados de la Estrategia: 
1.	COLSUBSIDIO 06/03/2026
2.	WOM 19/03/2026
3.	DIAGEO 30/03/2026
4.	MIBANCO 30/03/2026
Se llevaron a cabo siete (7) reuniones para posibles nuevas oportunidades para la autonomía económica de las mujeres durante el mes de marzo con las siguientes empresas:
1.	VISUAL CORE GLOBAL 05/03/2026
2.	NEQUI 11/03/2026
3.	EQUIRENT 11/03/2026
4.	SUPERRICAS 11/03/2026
5.	COLVATEL 16/03/2026
6.	SAINT GOBAIN 24/03/2026
7.	GHL 27/03/2026
Durante el mes de marzo se realizaron tres (3) ferias territoriales de empleo y generación de ingresos en las localidades de:
1.	USME con la participación del aliado MUEVE USME 6/03/2026
2.	USAQUEN con la participación de los aliados OXXO y ARA 12/03/2026
3.	SAN CRISTOBAL con la participación del aliado DICO.20/03/2026
Finalmente, en el mes de marzo se gestionó un (1) espacio de comercialización y/o ferias para emprendedoras de la EAE, mediante articulación con aliados del sector privado a través de los cuales se beneficiaron 4 mujeres con un valor de ventas totales de $431.000:
-	DICO 20/03/2026</t>
  </si>
  <si>
    <t>1.	Fichas de caracterización de las ofertas (Excel) 
2.	Piezas gremios
3.	Cuadro alianzas Fichas y Orfeos (Excel)
https://secretariadistritald.sharepoint.com/:f:/s/ContratacinSPI-2022/IgCGHzQqDyeVTrQYVhRoGuw9AdITi1OerE4w6hG5ILMSYAk?e=tkau0y</t>
  </si>
  <si>
    <t>1.	Actas reuniones de seguimiento.
2.	Actas reuniones con posibles empresas aliadas
3.	Prechequeo eventos presenciales (excel).
4.	Seguimiento direccionamiento de oportunidades emprendimiento (Excel)
https://secretariadistritald.sharepoint.com/:f:/s/ContratacinSPI-2022/IgCGHzQqDyeVTrQYVhRoGuw9AdITi1OerE4w6hG5ILMSYAk?e=tkau0y</t>
  </si>
  <si>
    <t xml:space="preserve">Durante el mes de abril de 2026, se continuó la gestión de nuevas alianzas que aún no se han concretado por lo cual, se cuenta con un total de 53 alianzas. A continuación, se presenta la distribución de las alianzas de empleo, generación de ingresos y formación para las mujeres de Bogotá, contribuyendo así con su autonomía económica.  
Empleo: 29 empresas
Generación de ingresos: 5 empresas
Formación: 14 empresas
Gremios: 5 gremios
*Es importante aclarar que si bien la ANDI es un gremio, la ficha se encuentra en empleo dado que sus ofertas se divulgan directamente bajo esta modalidad. 
*Se precisa que la Cámara de Comercio de Bogotá, no cuenta con una ficha de caracterización porque se está formalizando un memorando de entendimiento. Su oferta va dirigida a una ruta de emprendimiento, establecida por ciclos de formación de 8 talleres, implementados de manera periódica en las diferentes localidades de Bogotá. Actualmente se inició con 7 localidades (Ciudad Bolívar, Engativá, Suba, Fontibón, Kennedy, San Cristóbal, Usaquén). 
</t>
  </si>
  <si>
    <t>1.	Fichas de caracterización de las ofertas (Excel) 
2.	Piezas gremios
3.	Cuadro alianzas Fichas y Orfeos (Excel)
https://secretariadistritald.sharepoint.com/:f:/s/ContratacinSPI-2022/IgAa1OzTN2nDSISgZeyQOVzPAX5ZgBe5_OLk-OLoroiwPFM?e=gONImQ</t>
  </si>
  <si>
    <t>Durante el mes de mayo de 2026, se continuó la gestión de alianzas activas con cierre a 2025 y de nuevas alianzas, logrando la continuidad de una alianza adicional y la concreción de dos nuevas alianzas, alcanzando un total de 56 alianzas. A continuación, se presenta la distribución de las alianzas de empleo, generación de ingresos y formación para las mujeres de Bogotá, contribuyendo así con su autonomía económica.  
Empleo: 31 empresas
Generación de ingresos: 5 empresas
Formación: 15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t>
  </si>
  <si>
    <r>
      <t>1</t>
    </r>
    <r>
      <rPr>
        <sz val="11"/>
        <rFont val="Calibri"/>
        <family val="2"/>
        <scheme val="minor"/>
      </rPr>
      <t xml:space="preserve">.	Fichas de caracterización de las ofertas (Excel) 
2.	Piezas gremios
3.	Cuadro alianzas Fichas y Orfeos (Excel)
</t>
    </r>
    <r>
      <rPr>
        <u/>
        <sz val="11"/>
        <color theme="10"/>
        <rFont val="Calibri"/>
        <family val="2"/>
        <scheme val="minor"/>
      </rPr>
      <t>https://secretariadistritald.sharepoint.com/:f:/s/ContratacinSPI-2022/IgCKjCDGY3NKTKg5VwDBE4dbAYVeNolbotlratcPYGWxk7o?e=xrkxJN</t>
    </r>
  </si>
  <si>
    <t xml:space="preserve">Durante el mes de junio de 2026, se continuó la gestión de alianzas activas con cierre a la vigencia anterior y de nuevas alianzas, alcanzando un total de 56 alianzas. A continuación, se presenta la distribución de las alianzas de empleo, generación de ingresos y formación para las mujeres de Bogotá, contribuyendo así con su autonomía económica.  
Empleo: 31 empresas
Generación de ingresos: 5 empresas
Formación: 15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 
</t>
  </si>
  <si>
    <t>Durante el mes de junio se realizaron cuatro (4) reuniones de seguimiento con aliados de la Estrategia: 
1.	ELEMPLEO.COM 20260602
2.	SENA 20260616
3.	ELEMPLEO.COM 20260617
4.	IMPACTHUB 30/06/2026
Se llevaron a cabo dos (2) reuniones para posibles nuevas oportunidades para la autonomía económica de las mujeres durante el mes de junio con las siguientes entidades y empresas:
1.	CONSORCIO 2AC 20260602
2.	FUNDACION WWB 20260623
Durante el mes de junio se gestionó un (1) espacio de comercialización y/o ferias para emprendedoras de la EAE, mediante articulación con aliados del sector privado a través de los cuales se beneficiaron 5 mujeres con un valor de ventas totales de $445.600:
-	WOM 2026/06/16 – 2026/06/17</t>
  </si>
  <si>
    <t>1.	Fichas de caracterización de las ofertas (Excel) 
2.	Piezas gremios
3.	Cuadro alianzas Fichas y Orfeos (Excel)
https://secretariadistritald.sharepoint.com/:f:/s/ContratacinSPI-2022/IgAgYTMPb7gVT6io_63_gz3xAYSoGXqIexiMkFp877rpuJ8?e=ULAvpX</t>
  </si>
  <si>
    <t>1.	Actas reuniones de seguimiento.
2.	Actas reuniones con posibles empresas aliadas
3.	Seguimiento direccionamiento de oportunidades emprendimiento (Excel)
https://secretariadistritald.sharepoint.com/:f:/s/ContratacinSPI-2022/IgBkZBCjtAw2R6MMEUaA95SfAYi0C3MURXkS7yTjd4dYh84?e=YLyRTw</t>
  </si>
  <si>
    <t>Durante el mes de julio de 2026, se continuó la gestión de alianzas activas con cierre a 2025 y de nuevas alianzas, alcanzando un total de 58 alianzas. A continuación, se presenta la distribución de las alianzas de empleo, generación de ingresos y formación para las mujeres de Bogotá, contribuyendo así con su autonomía económica.  
Empleo: 32 empresas 
Generación de ingresos: 5 empresas
Formación: 16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
Asi mismo, duranrte este periodo se llevaron a cabo 4 ferias / espacios de comercialización, mediante la articulación con aliados del sector privado como son: Camara de Comercio de Bogotá (We Trade y Mas Talante), MUEVE USME y MUEVE FONTIBON, logrando beneficiar  a 18 mujeres, registrando una ventas de $ 8.122.400 pesos.</t>
  </si>
  <si>
    <t>1.	Fichas de caracterización de las ofertas (Excel) 
2.	Piezas gremios
3.	Cuadro alianzas Fichas y Orfeos (Excel)
https://secretariadistritald.sharepoint.com/:f:/s/ContratacinSPI-2022/IgAdcAi-lkGqR5sA946UkgbiAcghq0TsLb5yzXWLw0BC4zE?e=cLspQu</t>
  </si>
  <si>
    <t>Durante el mes de agosto de 2026, se continuó la gestión de alianzas activas con cierre a 2025 y de nuevas alianzas, alcanzando un total de 60 alianzas. A continuación, se presenta la distribución de las alianzas de empleo, generación de ingresos y formación para las mujeres de Bogotá, contribuyendo así con su autonomía económica.  
Empleo: 34 empresas
Generación de ingresos: 5 empresas
Formación: 16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t>
  </si>
  <si>
    <t>1.	Fichas de caracterización de las ofertas (Excel) 
2.	Piezas gremios
3.	Cuadro alianzas Fichas y Orfeos (Excel)
https://secretariadistritald.sharepoint.com/:f:/s/ContratacinSPI-2022/IgCSbNpljtzSR7TBXMZOPFwZAeNtl7zZbNEaZ7KKnDcvbVM?e=XyGvEj</t>
  </si>
  <si>
    <t xml:space="preserve">Durante el mes de septiembre de 2026, se continuó la gestión de alianzas activas con cierre a 2025 y de nuevas alianzas, alcanzando un total de 62 alianzas. A continuación, se presenta la distribución de las alianzas de empleo, generación de ingresos y formación para las mujeres de Bogotá, contribuyendo así con su autonomía económica.  
Empleo: 34 empresas
Generación de ingresos: 5 empresas
Formación: 18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 
</t>
  </si>
  <si>
    <r>
      <t>Durante el mes de septiembre se realizaron dos (2) reuniones de seguimiento con aliados de la Estrategia: 
1.	HOMECENTER SODIMAC 20260909
2.	SAINT GOBAIN 20260914
Se llevaron a cabo cinco (5) reuniones para posibles nuevas oportunidades para la autonomía económica de las mujeres durante el mes de</t>
    </r>
    <r>
      <rPr>
        <sz val="11"/>
        <color rgb="FFFF0000"/>
        <rFont val="Arial"/>
        <family val="2"/>
      </rPr>
      <t xml:space="preserve"> </t>
    </r>
    <r>
      <rPr>
        <sz val="11"/>
        <rFont val="Arial"/>
        <family val="2"/>
      </rPr>
      <t>septiembre</t>
    </r>
    <r>
      <rPr>
        <sz val="11"/>
        <color theme="1"/>
        <rFont val="Arial"/>
        <family val="2"/>
      </rPr>
      <t xml:space="preserve"> con las siguientes entidades y empresas:
1.	INSTITUTO PIO 20260908
2.	CASA LUKER 20260908
3.	INSTITUTO IXVOS 20260902
4.	CONVIVENTIA 20260922
5.	JUAN CARLOS GAITAN 20260914
Durante el mes de septiembre se gestionaron tres (3) ferias de empleabilidad en distintas localidades de la ciudad para las mujeres de la Estrategia interesadas en empleabilidad puedan acceder a las ofertas laborales de los cinco (5) aliados que participaron en esos espacios:
1.	Antonio Nariño: ZENU, Enfermeras, ARA y OXXO 20260911
2.	Usme: ZENU 20260921
3.	Usaquén: Crepes y Wafles y ARA 20260923
Durante el mes de septiembre se gestionó un (1) espacio de comercialización y dos (2) ferias para emprendedoras de la EAE, mediante articulación con aliados del sector privado a través de los cuales se beneficiaron 45 mujeres con un valor de ventas totales de $98.365.890
1.	CAMARA DE COMERCIO DE BOGOTA – FERIA DEL HOGAR 20260903 - 20260920
2.	DIAGEO 20260916
3.	EDIFICIO ELEMENTO 20260918
</t>
    </r>
  </si>
  <si>
    <t xml:space="preserve">1.	Fichas de caracterización de las ofertas (Excel) 
2.	Piezas gremios
3.	Cuadro alianzas Fichas y Orfeos (Excel)
https://secretariadistritald.sharepoint.com/:f:/s/ContratacinSPI-2022/IgBOgCRHrXOHR4N9hSIickd5AeN0FX5UvWWXMGruY0yLVSE?e=fyRszc
</t>
  </si>
  <si>
    <t>1.	Actas reuniones de seguimiento.
2.	Actas reuniones con posibles empresas aliadas
3.	Seguimiento direccionamiento de oportunidades emprendimiento (Excel)
https://secretariadistritald.sharepoint.com/:f:/s/ContratacinSPI-2022/IgCFsNWw8oYfQ465VFfrouMFARvvWGCUoLrRiFPgIMbPnmY?e=gZ6NBb</t>
  </si>
  <si>
    <t xml:space="preserve">Gestionar 1 portafolio de oportunidades a través de aliados públicos y privados para el empoderamiento y autonomía económica de las mujeres de Bogotá.													</t>
  </si>
  <si>
    <t>Cuantificar el número de alianzas que contribuyan al empleo, la generación de ingresos y la formación de las mujeres en sus diferencias y diversidad.</t>
  </si>
  <si>
    <t>Alianzas que contribuyan al empleo, la generación de ingresos y la formación de las mujeres en sus diferencias y diversidad</t>
  </si>
  <si>
    <t>Mantener mínimo 50 alianzas mensuales, con el sector privado,que permitan llevar a las mujeres oportunidades laborales, de generación de ingresos y formación aportando así a la consolidación de su autonomía económica.</t>
  </si>
  <si>
    <t xml:space="preserve">Matriz de alianzas
Orfeos de formalización
Fichas de caracterización
</t>
  </si>
  <si>
    <t xml:space="preserve">Número de alianzas gestionadas que contribuyan al empleo, la generación de ingresos y la formación de las mujeres en sus diferencias y diversidad </t>
  </si>
  <si>
    <t>Código</t>
  </si>
  <si>
    <t>Versión</t>
  </si>
  <si>
    <t>Fecha de Emisión</t>
  </si>
  <si>
    <t>META PLAN DE DESARROLLO</t>
  </si>
  <si>
    <t>Página</t>
  </si>
  <si>
    <t>Página 3 de 7</t>
  </si>
  <si>
    <t xml:space="preserve">                                                 REPORTE INDICADOR META PDD</t>
  </si>
  <si>
    <t>Cualificar 9000 mujeres, en sus diferencias y diversidades, en herramientas para la autonomía económica.</t>
  </si>
  <si>
    <t>5 - Igualdad de género</t>
  </si>
  <si>
    <t>5.2. Eliminar todas las formas de violencia contra todas las mujeres y las niñas en los ámbitos público y privado, incluidas la trata y la explotación sexual y otros tipos de explotación</t>
  </si>
  <si>
    <t>4060- Número de mujeres que participan en las estrategias de fomento del empoderamiento económico en la ciudad.</t>
  </si>
  <si>
    <t>TOTAL</t>
  </si>
  <si>
    <t>Durante febrero de 2026, la Estrategia para la Autonomía Económica de las Mujeres avanzó en acciones de alistamiento, visibilización y consolidación territorial, iniciando su presencia en diferentes localidades de Bogotá y fortaleciendo la difusión de la ruta de cualificación para la autonomía económica. En este marco, se desarrollaron orientaciones a mujeres en diversos escenarios institucionales y comunitarios, así como jornadas territoriales de difusión del portafolio de oportunidades para la generación de ingresos. De igual manera, se promovieron espacios de cualificación en modalidades presenciales y virtuales, a través de los cuales 80 mujeres culminaron su proceso de cualifcación  en herramientas orientadas al fortalecimiento de su autonomía económica, contribuyendo así a ampliar sus capacidades para el acceso a oportunidades de empleo, emprendimiento y generación de ingresos.</t>
  </si>
  <si>
    <t>En febrero se cualificaron 80 mujeres de las 2027 programadas para la vigencia 2026, en herramietas para la la autonomía económica.</t>
  </si>
  <si>
    <t xml:space="preserve">No se alcanzó a cumplir con la meta establecida, tendiendo un rezago de 24 mujeres, esto obedece principalmente a que si bien se ha logrado llegar a un número significativo de ciudadanas, el tiempo para la culminación de la cualificación puede variar según la disponibilidad de tiempo de las mujeres.
Para  mejorar el cumplimiento de la meta, se van a intensificar acciones durante el mes de marzo a traves de espacios conmemorativos, asimismo se va ampliar la articulación interinstitucional con otros actores locales, con el fin de llegar a  escenarios no abordados anteriormente para la difusión de la ruta de cualificación, los cuales pueden impactar en alcanzar los cumplimientos de meta programados.  </t>
  </si>
  <si>
    <t xml:space="preserve">Durante marzo se logró cualificar a 256 mujeres, alcanzado el cumplimiento 100% respecto a la programación. Adicionalmente se supera el rezago del mes anterior esto dado a que en el marco de la conmemoración del día internacional de los Derechos de las mujeres se realizó un espacio de reconocimiento a la culminación de la ruta con las mujeres y se aperturó un escenario de comercialización de sus producto posibilitando el reconocimiento de sus estrategias de generación de ingresos. Paralelamente, se fortalecieron acciones de gestión en espacios locales conmemorativos y se avanzó en el impulso de la gestión de nuevos escenarios locales no abordados anteriormente para la difusión de la ruta de cualificación, los cuales impactan en alcanzar los cumplimientos de meta programados. </t>
  </si>
  <si>
    <t>A marzo de 2026, se han cualificado 336 mujeres de las 2.027 programadas para la vigencia, a través de la ruta de cualificación de la Estrategia. Este proceso se ha desarrollado mediante contenidos virtuales y presenciales, abordando temas como derechos laborales de las mujeres, habilidades socioemocionales (autorreconocimiento, toma de decisiones y comunicación asertiva) y herramientas laborales y financieras, tales como facturación electrónica, elaboración de hoja de vida, preparación para entrevistas de trabajo y formación en endeudamiento responsable para emprendimientos, entre otros.
Desde la Estrategia, se fortalecen las capacidades de las mujeres para acceder y mantenerse en oportunidades de empleo, generación de ingresos y formación, promoviendo su autonomía económica. Asimismo, se impulsa la transformación de roles de género que han limitado su desarrollo, especialmente aquellos relacionados con el trabajo de cuidado no remunerado. A través de la ruta de cualificación, se brindan herramientas para el reconocimiento de sus derechos, el fortalecimiento de habilidades socioemocionales y financieras, y el acceso efectivo a oportunidades acordes con sus intereses y necesidades.</t>
  </si>
  <si>
    <t>https://secretariadistritald.sharepoint.com/:f:/s/ContratacinSPI-2022/IgCGHzQqDyeVTrQYVhRoGuw9AdITi1OerE4w6hG5ILMSYAk?e=k2kizr</t>
  </si>
  <si>
    <t>Durante el mes de marzo se cualificaron 253 mujeres, superando la meta programada, gracias a la apertura de nuevos espacios de cualificación en articulación con la Cámara de Comercio de Bogotá y a la participación de las mujeres en la jornada “Lidertesas”, fortaleciendo sus habilidades comerciales, estratégicas y digitales. Así mismo, se fortalecieron las acciones de gestión territorial y articulación interinstitucional. De manera complementaria, el equipo territorial continúa impulsando la fase de direccionamiento a oportunidades,a las mujeres cualificadas, favoreciendo la permanencia y culminación efectiva de la ruta de cualificación.</t>
  </si>
  <si>
    <t>Al mes de abril de 2026, se han cualificado 589 mujeres de las 2.027 programadas para la vigencia, a través de la ruta de cualificación de la Estrategia. Este proceso se ha desarrollado mediante contenidos virtuales y presenciales, abordando temas como derechos laborales de las mujeres, habilidades socioemocionales (autorreconocimiento, toma de decisiones y comunicación asertiva) y herramientas laborales y financieras, tales como facturación electrónica, elaboración de hoja de vida, preparación para entrevistas de trabajo y formación en endeudamiento responsable para emprendimientos, entre otros.</t>
  </si>
  <si>
    <t>Durante el periodo reportado, las mujeres participantes fortalecieron sus capacidades para el empleo, el emprendimiento y la generación de ingresos, mediante procesos de cualificación en habilidades comerciales, estratégicas, digitales, socioemocionales y de gestión financiera y laboral. Así mismo, accedieron a espacios de comercialización y posicionamiento de sus productos a través de ferias locales y jornadas de emprendimiento, favoreciendo el fortalecimiento de sus iniciativas productivas. De igual manera, se promovió el conocimiento y ejercicio de los derechos humanos de las mujeres.</t>
  </si>
  <si>
    <t>https://secretariadistritald.sharepoint.com/:f:/s/ContratacinSPI-2022/IgAa1OzTN2nDSISgZeyQOVzPAX5ZgBe5_OLk-OLoroiwPFM?e=gONImQ</t>
  </si>
  <si>
    <t>Al mes de mayo de 2026, se han cualificado 829 mujeres de las 2.027 programadas para la vigencia, a través de la ruta de cualificación de la Estrategia. Este proceso se ha desarrollado mediante contenidos virtuales y presenciales, abordando temas como derechos laborales de las mujeres, habilidades socioemocionales (autorreconocimiento, toma de decisiones y comunicación asertiva) y herramientas laborales y financieras, tales como facturación electrónica, elaboración de hoja de vida, preparación para entrevistas de trabajo y formación en endeudamiento responsable para emprendimientos, entre otros.</t>
  </si>
  <si>
    <t>Con el fin de alcanzar el cumplimiento de la meta programada, se fortalecerán las estrategias de convocatoria, seguimiento y confirmación de asistencia de las participantes, mediante la articulación con actores territoriales y la ampliación de los canales de difusión de la oferta. Así mismo, se priorizará la vinculación de mujeres previamente orientadas e interesadas en los procesos de cualificación, promoviendo su participación en los espacios programados durante los meses siguientes, con el propósito de recuperar el rezago presentado y garantizar el cumplimiento de la meta anual.</t>
  </si>
  <si>
    <t xml:space="preserve">https://secretariadistritald.sharepoint.com/:f:/s/ContratacinSPI-2022/IgAZ7pShzolHRJa6zL3ou7qOAU1Gu_mHED69Oayj3YQ3zrA?e=br5bgu
</t>
  </si>
  <si>
    <t xml:space="preserve">Durante el mes de junio se logró la cualificación de 239 mujeres, superando la meta programada y el rezago de las 10 mujeres del mes inmediatamente anterior, esto se logro a través de la participación en espacios de cualificación presenciales y/o virtuales; en contenidos relacionados con derechos humanos, en habilidades socioemocionales, así como de gestión financiera en empleabilidad y emprendimiento.  Se continúan fortalecieron acciones de gestión y articulación local, para la difusión de la ruta de cualificación, los cuales impactan en alcanzar los cumplimientos de meta programados. </t>
  </si>
  <si>
    <t>Con corte al mes de junio de 2026, se ha logrado la cualificación de 1.068 mujeres, equivalente al avance en la meta de 2.027 mujeres programadas para la vigencia, mediante la implementación de la Ruta de Cualificación de la Estrategia. Este proceso se ha desarrollado a través de modalidades presencial y virtual, con contenidos orientados al fortalecimiento de capacidades en derechos laborales de las mujeres, habilidades socioemocionales como autorreconocimiento, toma de decisiones y comunicación asertiva, así como herramientas para la empleabilidad, el emprendimiento y la gestión financiera, incluyendo temas como facturación electrónica, elaboración de hoja de vida, preparación para entrevistas laborales y endeudamiento responsable, entre otros.</t>
  </si>
  <si>
    <t>https://secretariadistritald.sharepoint.com/:f:/s/ContratacinSPI-2022/IgAnMRIcRxD2Qbc6UlerKp-YAYiBwuCCKX-JoMGnfG2yJnI?e=XOrFDl</t>
  </si>
  <si>
    <r>
      <rPr>
        <sz val="11"/>
        <color rgb="FF000000"/>
        <rFont val="Arial"/>
        <family val="2"/>
      </rPr>
      <t>A corte julio de 2026, la Estrategia para la Autonomía Económica r</t>
    </r>
    <r>
      <rPr>
        <b/>
        <sz val="11"/>
        <color rgb="FF000000"/>
        <rFont val="Arial"/>
        <family val="2"/>
      </rPr>
      <t>egistra la cualificación de 1.330 mujeres</t>
    </r>
    <r>
      <rPr>
        <sz val="11"/>
        <color rgb="FF000000"/>
        <rFont val="Arial"/>
        <family val="2"/>
      </rPr>
      <t>, lo que representa un avance significativo frente a la meta anual de 2.027 mujeres programadas para la vigencia. Este resultado es producto de la implementación continua de la Ruta de Cualificación, la cual ha permitido fortalecer las capacidades de las participantes mediante procesos formativos desarrollados en modalidades presencial y virtual, adaptados a las diferentes necesidades y contextos de las mujeres en su diversidad. Durante este periodo se consolidó la oferta de contenidos orientados al fortalecimiento de competencias para la autonomía económica, integrando herramientas para el ejercicio de los derechos laborales, el desarrollo de habilidades socioemocionales, la empleabilidad, el emprendimiento y la gestión financiera. De esta manera, la Estrategia continúa aportando al fortalecimiento de las capacidades de las mujeres para mejorar sus posibilidades de acceso al mercado laboral, impulsar iniciativas de generación de ingresos y avanzar hacia una mayor autonomía económica, en coherencia con los objetivos establecidos para la vigencia.</t>
    </r>
  </si>
  <si>
    <t>https://secretariadistritald.sharepoint.com/:f:/s/ContratacinSPI-2022/IgACNZ9jJgc4QpJ4W6F-1-o5ATLDMMtaI0GApKqdkykLHqs?e=bcWlih</t>
  </si>
  <si>
    <r>
      <rPr>
        <sz val="12"/>
        <color rgb="FF000000"/>
        <rFont val="Arial"/>
        <family val="2"/>
      </rPr>
      <t xml:space="preserve">A corte de agosto de 2026, la Estrategia para la Autonomía Económica de las Mujeres ha </t>
    </r>
    <r>
      <rPr>
        <b/>
        <sz val="12"/>
        <color rgb="FF000000"/>
        <rFont val="Arial"/>
        <family val="2"/>
      </rPr>
      <t>cualificado a 1.527 mujeres</t>
    </r>
    <r>
      <rPr>
        <sz val="12"/>
        <color rgb="FF000000"/>
        <rFont val="Arial"/>
        <family val="2"/>
      </rPr>
      <t>, alcanzando un avance frente a la meta anual de 2.027 mujeres establecida para la vigencia. Este resultado evidencia la continuidad y consolidación de la Ruta de Cualificación, mediante el desarrollo de espacios formativos en modalidades presencial y virtual, que han permitido ampliar el acceso de las mujeres a contenidos y herramientas pertinentes para el fortalecimiento de sus capacidades. Los procesos implementados han abordado temáticas relacionadas con el ejercicio de derechos, habilidades socioemocionales, empleabilidad, emprendimiento y gestión financiera, contribuyendo a mejorar las condiciones y capacidades de las mujeres para acceder a oportunidades laborales, fortalecer sus iniciativas productivas y avanzar en el desarrollo de su autonomía económica.</t>
    </r>
  </si>
  <si>
    <t>https://secretariadistritald.sharepoint.com/:f:/s/ContratacinSPI-2022/IgCHw066y312QpvlI9jlSjutARbHYWlgzvlEGyHih4cWNZU?e=AA66rc</t>
  </si>
  <si>
    <t>A corte de septiembre de 2026, la Estrategia para la Autonomía Económica de las Mujeres ha cualificado a 1.824 mujeres, alcanzando un avance frente a la meta anual de 2.027 mujeres establecida para la vigencia. Del total de mujeres cualificadas 414 manifestaron interes en empleabilidad y 1410 en emprendimiento. Las mujeres han contado con acompañamiento durante la ruta, encontrando una diversidad de contenidos presenciales o virtuales para fortalecer sus procesos de generación de ingresos. Se ha llevado la ruta de cualificación a espacios de incidencia local y barrial, fortaleciendo la articulación interinstitucional y la visibilizando la Estrategia en diversos escenarios distritales.
El avance alcanzado refleja la capacidad de la Estrategia para ampliar su cobertura y acercar la oferta institucional a las mujeres en sus diferencias y diversidad, contribuyendo al fortalecimiento de sus capacidades para la toma de decisiones económicas y la generación de oportunidades que favorezcan su autonomía y bienestar.</t>
  </si>
  <si>
    <t>Las mujeres beneficiarias fortalecen sus capacidades y conocimientos para avanzar en su autonomía económica, mediante el acceso a herramientas para la empleabilidad, el emprendimiento, la generación de ingresos, la gestión financiera y el desarrollo de habilidades socioemocionales. Esto contribuye a mejorar su confianza, capacidad para tomar decisiones, identificación de oportunidades laborales y productivas y manejo de sus recursos económicos, favoreciendo mayores posibilidades para construir y consolidar proyectos de vida con mayor independencia económica.</t>
  </si>
  <si>
    <t>Avance mensual</t>
  </si>
  <si>
    <t>Elaboró</t>
  </si>
  <si>
    <t>Firma</t>
  </si>
  <si>
    <t>Aprobó (Según aplique Gerenta de proyecto, Líder técnica y responsable de proceso)</t>
  </si>
  <si>
    <t>Revisó (Oficina Asesora de Planeación)</t>
  </si>
  <si>
    <t>VoBo:</t>
  </si>
  <si>
    <t>Nombre</t>
  </si>
  <si>
    <t>Angela Mateus,  Sandra Díaz</t>
  </si>
  <si>
    <t>Juliana Martínez Londoño</t>
  </si>
  <si>
    <t>Nombre:</t>
  </si>
  <si>
    <t>Cargo</t>
  </si>
  <si>
    <t>Contratistas Estrategia Autonomía Económica -SCPI</t>
  </si>
  <si>
    <t>Subsecretaria del Cuidado y Políticas de Igualdad</t>
  </si>
  <si>
    <t>Cargo:</t>
  </si>
  <si>
    <t>Iván Felipe Vargas Aldana</t>
  </si>
  <si>
    <t>Contratista SCPI</t>
  </si>
  <si>
    <t>PRODUCTO - MGA</t>
  </si>
  <si>
    <t>Página 4 de 7</t>
  </si>
  <si>
    <t>EJECUCIÓN PRESUPUESTAL DEL PRODUCTO I TRIMESTRE</t>
  </si>
  <si>
    <t>OBJETIVO ESPECIFICO</t>
  </si>
  <si>
    <t>Implementar acciones de cualificación y fortalecimiento de capacidades dirigidas a las mujeres en sus diversidades para su empoderamiento económico</t>
  </si>
  <si>
    <t>Desarrollar 1 estrategia para potenciar las habilidades y capacidades de las mujeres en sus diversidades que aporten a su empoderamiento y autonomía</t>
  </si>
  <si>
    <t>PRODUCTO 1
Servicio de educación informal</t>
  </si>
  <si>
    <t>Cualificar 9000 mujeres en sus diferencias y diversidades en herramientas  para la autonomía económica</t>
  </si>
  <si>
    <t>Proporcionar oportunidades para la autonomía económica de las mujeres en sus diversidade</t>
  </si>
  <si>
    <t>PRODUCTO 2
Documentos de lineamientos técnicos</t>
  </si>
  <si>
    <t>0.05</t>
  </si>
  <si>
    <t>0.15</t>
  </si>
  <si>
    <t>EJECUCIÓN PRESUPUESTAL DEL PRODUCTO II TRIMESTRE</t>
  </si>
  <si>
    <t>EJECUCIÓN PRESUPUESTAL DEL PRODUCTO III TRIMESTRE</t>
  </si>
  <si>
    <t>EJECUCIÓN PRESUPUESTAL DEL PRODUCTO IV TRIMESTRE</t>
  </si>
  <si>
    <t>NOVIEMBRE</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</si>
  <si>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</si>
  <si>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</si>
  <si>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</si>
  <si>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</si>
  <si>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</si>
  <si>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</si>
  <si>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</si>
  <si>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</si>
  <si>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</si>
  <si>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</si>
  <si>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</si>
  <si>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</si>
  <si>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</si>
  <si>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</si>
  <si>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</si>
  <si>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</si>
  <si>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</si>
  <si>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</si>
  <si>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</si>
  <si>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</si>
  <si>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</si>
  <si>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</si>
  <si>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</si>
  <si>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</si>
  <si>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</si>
  <si>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</si>
  <si>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</si>
  <si>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</si>
  <si>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</si>
  <si>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</si>
  <si>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PRODUCTOS, METAS Y RESULTADOS -PMR</t>
  </si>
  <si>
    <t>Página 6 de 7</t>
  </si>
  <si>
    <t>Producto</t>
  </si>
  <si>
    <t>Linea Base
(Corte 31 diciembre 2023)</t>
  </si>
  <si>
    <t>Meta Plan
(TotaL PMR
10 Años)</t>
  </si>
  <si>
    <t>Total
programado</t>
  </si>
  <si>
    <t>Total
ejecutado</t>
  </si>
  <si>
    <t>Prog.</t>
  </si>
  <si>
    <t>Ejec.</t>
  </si>
  <si>
    <t>CONTROL DE CAMBIOS</t>
  </si>
  <si>
    <t>Página 7 de 7</t>
  </si>
  <si>
    <t>CONTROL DE CAMBIOS EN EL PLAN DE ACCIÓN</t>
  </si>
  <si>
    <t>Ajuste giro de reservas por actividad - enero</t>
  </si>
  <si>
    <t>Se realizó el ajuste en los giros de reservas por actividad para el mes de enero, dado que aunque el valor total era el correcto, la asociación por actividad no se ajustaba a la realidad.</t>
  </si>
  <si>
    <t>Ajuste techo presupuestal en actividades 1 y 2</t>
  </si>
  <si>
    <t>Se realizó ajuste a los techos presupuestales de las actividades 1 y 2 debido a la modificación del PAABS para la adición del contrato de comunicaciones convergentes.</t>
  </si>
  <si>
    <t>Ajuste techo presupuestal en las actividades</t>
  </si>
  <si>
    <t>Se realizó actualización los techos presupuestales de todas las actividades del proyecto, debido a la modificación del PAABS para la creación de las líneas de la contratación con la comunidad afrocolombiana y de reorientación de recursos</t>
  </si>
  <si>
    <t>Yurieth Paola Rojas Mayorga</t>
  </si>
  <si>
    <t>Jefe Oficina Asesora de Planeación</t>
  </si>
  <si>
    <t>Yuly Emperatriz Sánchez Cancelado</t>
  </si>
  <si>
    <t>Contratista OAP</t>
  </si>
  <si>
    <t xml:space="preserve">A septiembre se han cualificado 1.824 mujeres de las 2.027 programadas para la vigencia 2026, en herramietas para la autonomía económica. Del total de mujeres cualificadas 414 manifestaron interes en empleabilidad y 1410 en emprendimiento. Las mujeres han contado con acompañamiento durante la ruta, encontrando una diversidad de contenidos presenciales o virtuales para fortalecer sus procesos de generación de ingresos. Se ha llevado la ruta de cualificación a espacios de incidencia local y barrial, fortaleciendo la articulación interinstitucional y la visibilizando la Estrategia en diversos escenarios distritales.
*Se han realizado 5.589 orientaciones a mujeres en diversos escenarios de atención.
*Se han realizado 1.286 registros de mujeres en jornadas territoriales de difusión masiva del portafolio de oportunidades para la generación de ingresos
*Se han promovido 587 espacios de cualificación, en los que registraron 8.857 asistencias en modalidades presenciales y virtuales.
* Participación de 18 mujeres en el Bootcamp,articulación de los Centros de Inclusión Digital (CID) de la SD Mujer en alianza con la Cámara de Comercio de Bogotá, con el  proposito de fortalecer las habilidades digitales de las mujeres emprendedoras en inteligencia artificial. 
*126 mujeres han completado la ruta de fortalecimiento a emprendimientos de CCB desarrollada en las manzanas del cuidado, mientras otras avanzan en su cualificación.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</si>
</sst>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43" formatCode="_-* #,##0.00_-;\-* #,##0.00_-;_-* &quot;-&quot;??_-;_-@_-"/>
    <numFmt numFmtId="164" formatCode="_-&quot;$&quot;\ * #,##0.00_-;\-&quot;$&quot;\ * #,##0.00_-;_-&quot;$&quot;\ * &quot;-&quot;??_-;_-@_-"/>
    <numFmt numFmtId="165" formatCode="_-* #,##0\ &quot;€&quot;_-;\-* #,##0\ &quot;€&quot;_-;_-* &quot;-&quot;\ &quot;€&quot;_-;_-@_-"/>
    <numFmt numFmtId="166" formatCode="_-* #,##0.00\ &quot;€&quot;_-;\-* #,##0.00\ &quot;€&quot;_-;_-* &quot;-&quot;??\ &quot;€&quot;_-;_-@_-"/>
    <numFmt numFmtId="167" formatCode="_-* #,##0.00\ _€_-;\-* #,##0.00\ _€_-;_-* &quot;-&quot;??\ _€_-;_-@_-"/>
    <numFmt numFmtId="168" formatCode="_-* #,##0\ _€_-;\-* #,##0\ _€_-;_-* &quot;-&quot;??\ _€_-;_-@_-"/>
    <numFmt numFmtId="169" formatCode="_-* #,##0\ _€_-;\-* #,##0\ _€_-;_-* &quot;-&quot;\ _€_-;_-@_-"/>
    <numFmt numFmtId="170" formatCode="0.0%"/>
    <numFmt numFmtId="171" formatCode="###,000"/>
    <numFmt numFmtId="172" formatCode="0.0"/>
    <numFmt numFmtId="173" formatCode="_-&quot;$&quot;* #,##0_-;\-&quot;$&quot;* #,##0_-;_-&quot;$&quot;* &quot;-&quot;??_-;_-@_-"/>
    <numFmt numFmtId="174" formatCode="_-&quot;$&quot;\ * #,##0_-;\-&quot;$&quot;\ * #,##0_-;_-&quot;$&quot;\ * &quot;-&quot;??_-;_-@_-"/>
    <numFmt numFmtId="175" formatCode="_-* #,##0.0\ _€_-;\-* #,##0.0\ _€_-;_-* &quot;-&quot;??\ _€_-;_-@_-"/>
  </numFmts>
  <fonts count="7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9"/>
      <color theme="1"/>
      <name val="Calibri"/>
      <family val="2"/>
      <scheme val="minor"/>
    </font>
    <font>
      <b/>
      <sz val="11"/>
      <color theme="0"/>
      <name val="Arial"/>
      <family val="2"/>
    </font>
    <font>
      <sz val="11"/>
      <color rgb="FF000000"/>
      <name val="Arial"/>
      <family val="2"/>
    </font>
    <font>
      <b/>
      <sz val="11"/>
      <color rgb="FF000000"/>
      <name val="Arial"/>
      <family val="2"/>
    </font>
    <font>
      <b/>
      <sz val="9"/>
      <color indexed="81"/>
      <name val="Tahoma"/>
      <family val="2"/>
    </font>
    <font>
      <b/>
      <sz val="13"/>
      <color rgb="FF000000"/>
      <name val="Arial"/>
      <family val="2"/>
    </font>
    <font>
      <sz val="12"/>
      <color rgb="FF000000"/>
      <name val="Arial"/>
      <family val="2"/>
    </font>
    <font>
      <sz val="12"/>
      <color theme="1"/>
      <name val="Arial"/>
      <family val="2"/>
    </font>
    <font>
      <sz val="9"/>
      <color theme="1"/>
      <name val="Arial"/>
      <family val="2"/>
    </font>
    <font>
      <sz val="10"/>
      <color theme="1"/>
      <name val="Arial"/>
      <family val="2"/>
    </font>
    <font>
      <sz val="12"/>
      <color rgb="FF242424"/>
      <name val="Arial"/>
      <family val="2"/>
    </font>
    <font>
      <sz val="9"/>
      <color rgb="FF000000"/>
      <name val="Arial"/>
      <family val="2"/>
    </font>
    <font>
      <sz val="9"/>
      <color theme="1"/>
      <name val="Arial"/>
      <family val="4"/>
    </font>
    <font>
      <sz val="10"/>
      <color rgb="FF000000"/>
      <name val="Arial Narrow"/>
      <family val="2"/>
    </font>
    <font>
      <b/>
      <sz val="10"/>
      <name val="Arial Narrow"/>
      <family val="2"/>
    </font>
    <font>
      <strike/>
      <sz val="10"/>
      <color rgb="FFFF0000"/>
      <name val="Arial Narrow"/>
      <family val="2"/>
    </font>
    <font>
      <sz val="10"/>
      <color rgb="FF7030A0"/>
      <name val="Arial Narrow"/>
      <family val="2"/>
    </font>
    <font>
      <sz val="10"/>
      <color theme="1"/>
      <name val="Arial Narrow"/>
      <family val="2"/>
    </font>
    <font>
      <sz val="13"/>
      <color rgb="FF0070C0"/>
      <name val="Arial"/>
      <family val="2"/>
    </font>
    <font>
      <sz val="14"/>
      <color theme="1"/>
      <name val="Arial"/>
      <family val="2"/>
    </font>
    <font>
      <sz val="12"/>
      <name val="Arial"/>
      <family val="2"/>
    </font>
    <font>
      <sz val="11"/>
      <name val="Calibri"/>
      <family val="2"/>
      <scheme val="minor"/>
    </font>
    <font>
      <b/>
      <sz val="12"/>
      <color rgb="FF000000"/>
      <name val="Arial"/>
      <family val="2"/>
    </font>
    <font>
      <sz val="13"/>
      <color rgb="FF000000"/>
      <name val="Arial"/>
      <family val="2"/>
    </font>
    <font>
      <sz val="11"/>
      <color rgb="FF000000"/>
      <name val="Arial"/>
      <family val="2"/>
    </font>
    <font>
      <sz val="12"/>
      <color rgb="FF000000"/>
      <name val="Arial"/>
      <family val="2"/>
    </font>
    <font>
      <sz val="11"/>
      <color theme="1"/>
      <name val="Arial"/>
      <family val="2"/>
    </font>
  </fonts>
  <fills count="14">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s>
  <borders count="112">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s>
  <cellStyleXfs count="25">
    <xf numFmtId="0" fontId="0" fillId="0" borderId="0"/>
    <xf numFmtId="9" fontId="8" fillId="0" borderId="0" applyFont="0" applyFill="0" applyBorder="0" applyAlignment="0" applyProtection="0"/>
    <xf numFmtId="0" fontId="9" fillId="0" borderId="1"/>
    <xf numFmtId="0" fontId="5" fillId="0" borderId="1"/>
    <xf numFmtId="166" fontId="5" fillId="0" borderId="1" applyFont="0" applyFill="0" applyBorder="0" applyAlignment="0" applyProtection="0"/>
    <xf numFmtId="167" fontId="5" fillId="0" borderId="1" applyFont="0" applyFill="0" applyBorder="0" applyAlignment="0" applyProtection="0"/>
    <xf numFmtId="9" fontId="5" fillId="0" borderId="1" applyFont="0" applyFill="0" applyBorder="0" applyAlignment="0" applyProtection="0"/>
    <xf numFmtId="169" fontId="5" fillId="0" borderId="1" applyFont="0" applyFill="0" applyBorder="0" applyAlignment="0" applyProtection="0"/>
    <xf numFmtId="165" fontId="5" fillId="0" borderId="1" applyFont="0" applyFill="0" applyBorder="0" applyAlignment="0" applyProtection="0"/>
    <xf numFmtId="9" fontId="9" fillId="0" borderId="1" applyFont="0" applyFill="0" applyBorder="0" applyAlignment="0" applyProtection="0"/>
    <xf numFmtId="9" fontId="16" fillId="0" borderId="1" applyFont="0" applyFill="0" applyBorder="0" applyAlignment="0" applyProtection="0"/>
    <xf numFmtId="171" fontId="21" fillId="0" borderId="30" applyNumberFormat="0" applyAlignment="0" applyProtection="0">
      <alignment horizontal="right" vertical="center"/>
    </xf>
    <xf numFmtId="171" fontId="21" fillId="0" borderId="31" applyNumberFormat="0" applyAlignment="0" applyProtection="0">
      <alignment horizontal="left" vertical="center" indent="1"/>
    </xf>
    <xf numFmtId="0" fontId="22" fillId="0" borderId="31" applyAlignment="0" applyProtection="0">
      <alignment horizontal="left" vertical="center" indent="1"/>
    </xf>
    <xf numFmtId="0" fontId="23" fillId="8" borderId="1" applyNumberFormat="0" applyAlignment="0" applyProtection="0">
      <alignment horizontal="left" vertical="center" indent="1"/>
    </xf>
    <xf numFmtId="171" fontId="25" fillId="0" borderId="30" applyNumberFormat="0" applyFill="0" applyBorder="0" applyAlignment="0" applyProtection="0">
      <alignment horizontal="right" vertical="center"/>
    </xf>
    <xf numFmtId="0" fontId="17" fillId="0" borderId="1" applyNumberFormat="0" applyFill="0" applyBorder="0" applyAlignment="0" applyProtection="0"/>
    <xf numFmtId="0" fontId="4" fillId="0" borderId="1"/>
    <xf numFmtId="43" fontId="36" fillId="0" borderId="0" applyFont="0" applyFill="0" applyBorder="0" applyAlignment="0" applyProtection="0"/>
    <xf numFmtId="0" fontId="3" fillId="0" borderId="1"/>
    <xf numFmtId="0" fontId="43" fillId="0" borderId="1"/>
    <xf numFmtId="44" fontId="2" fillId="0" borderId="1" applyFont="0" applyFill="0" applyBorder="0" applyAlignment="0" applyProtection="0"/>
    <xf numFmtId="164" fontId="44" fillId="0" borderId="0" applyFont="0" applyFill="0" applyBorder="0" applyAlignment="0" applyProtection="0"/>
    <xf numFmtId="0" fontId="17" fillId="0" borderId="0" applyNumberFormat="0" applyFill="0" applyBorder="0" applyAlignment="0" applyProtection="0"/>
    <xf numFmtId="9" fontId="1" fillId="0" borderId="1" applyFont="0" applyFill="0" applyBorder="0" applyAlignment="0" applyProtection="0"/>
  </cellStyleXfs>
  <cellXfs count="933">
    <xf numFmtId="0" fontId="0" fillId="0" borderId="0" xfId="0"/>
    <xf numFmtId="0" fontId="12" fillId="0" borderId="1" xfId="3" applyFont="1" applyAlignment="1">
      <alignment vertical="center"/>
    </xf>
    <xf numFmtId="0" fontId="11" fillId="4" borderId="1" xfId="2" applyFont="1" applyFill="1" applyAlignment="1">
      <alignment vertical="center" wrapText="1"/>
    </xf>
    <xf numFmtId="0" fontId="13" fillId="4" borderId="1" xfId="2" applyFont="1" applyFill="1" applyAlignment="1">
      <alignment vertical="center" wrapText="1"/>
    </xf>
    <xf numFmtId="0" fontId="10" fillId="4" borderId="1" xfId="2" applyFont="1" applyFill="1" applyAlignment="1">
      <alignment vertical="center" wrapText="1"/>
    </xf>
    <xf numFmtId="0" fontId="11" fillId="4" borderId="8" xfId="2" applyFont="1" applyFill="1" applyBorder="1" applyAlignment="1">
      <alignment vertical="center" wrapText="1"/>
    </xf>
    <xf numFmtId="0" fontId="11" fillId="0" borderId="8" xfId="2" applyFont="1" applyBorder="1" applyAlignment="1">
      <alignment vertical="center" wrapText="1"/>
    </xf>
    <xf numFmtId="0" fontId="11" fillId="0" borderId="1" xfId="2" applyFont="1" applyAlignment="1">
      <alignment vertical="center" wrapText="1"/>
    </xf>
    <xf numFmtId="0" fontId="11" fillId="0" borderId="1" xfId="2" applyFont="1" applyAlignment="1">
      <alignment horizontal="center" vertical="center" wrapText="1"/>
    </xf>
    <xf numFmtId="0" fontId="14" fillId="0" borderId="1" xfId="3" applyFont="1" applyAlignment="1">
      <alignment horizontal="center" vertical="center"/>
    </xf>
    <xf numFmtId="0" fontId="12" fillId="0" borderId="1" xfId="3" applyFont="1" applyAlignment="1">
      <alignment horizontal="center" vertical="center"/>
    </xf>
    <xf numFmtId="0" fontId="13" fillId="0" borderId="1" xfId="2" applyFont="1" applyAlignment="1">
      <alignment vertical="center" wrapText="1"/>
    </xf>
    <xf numFmtId="0" fontId="10" fillId="0" borderId="1" xfId="2" applyFont="1" applyAlignment="1">
      <alignment vertical="center" wrapText="1"/>
    </xf>
    <xf numFmtId="0" fontId="10" fillId="0" borderId="16" xfId="2" applyFont="1" applyBorder="1" applyAlignment="1">
      <alignment vertical="center" wrapText="1"/>
    </xf>
    <xf numFmtId="0" fontId="11" fillId="4" borderId="8" xfId="2" applyFont="1" applyFill="1" applyBorder="1" applyAlignment="1">
      <alignment horizontal="center" vertical="center" wrapText="1"/>
    </xf>
    <xf numFmtId="0" fontId="15" fillId="4" borderId="1" xfId="2" applyFont="1" applyFill="1" applyAlignment="1">
      <alignment horizontal="center" vertical="center" wrapText="1"/>
    </xf>
    <xf numFmtId="0" fontId="11" fillId="4" borderId="1" xfId="2" applyFont="1" applyFill="1" applyAlignment="1">
      <alignment horizontal="center" vertical="center" wrapText="1"/>
    </xf>
    <xf numFmtId="0" fontId="15" fillId="0" borderId="1" xfId="2" applyFont="1" applyAlignment="1">
      <alignment horizontal="center" vertical="center" wrapText="1"/>
    </xf>
    <xf numFmtId="0" fontId="11" fillId="6" borderId="1" xfId="2" applyFont="1" applyFill="1" applyAlignment="1">
      <alignment vertical="center" wrapText="1"/>
    </xf>
    <xf numFmtId="0" fontId="11" fillId="5" borderId="3" xfId="2" applyFont="1" applyFill="1" applyBorder="1" applyAlignment="1">
      <alignment horizontal="center" vertical="center" wrapText="1"/>
    </xf>
    <xf numFmtId="0" fontId="11" fillId="5" borderId="4" xfId="2" applyFont="1" applyFill="1" applyBorder="1" applyAlignment="1">
      <alignment horizontal="center" vertical="center" wrapText="1"/>
    </xf>
    <xf numFmtId="0" fontId="11" fillId="5" borderId="21" xfId="2" applyFont="1" applyFill="1" applyBorder="1" applyAlignment="1">
      <alignment vertical="center" wrapText="1"/>
    </xf>
    <xf numFmtId="168" fontId="12" fillId="0" borderId="22" xfId="5" applyNumberFormat="1" applyFont="1" applyBorder="1" applyAlignment="1">
      <alignment vertical="center"/>
    </xf>
    <xf numFmtId="0" fontId="11" fillId="5" borderId="12" xfId="2" applyFont="1" applyFill="1" applyBorder="1" applyAlignment="1">
      <alignment vertical="center" wrapText="1"/>
    </xf>
    <xf numFmtId="168" fontId="12" fillId="0" borderId="13" xfId="5" applyNumberFormat="1" applyFont="1" applyBorder="1" applyAlignment="1">
      <alignment vertical="center"/>
    </xf>
    <xf numFmtId="0" fontId="12" fillId="0" borderId="1" xfId="3" applyFont="1"/>
    <xf numFmtId="0" fontId="11" fillId="7" borderId="2" xfId="2" applyFont="1" applyFill="1" applyBorder="1" applyAlignment="1">
      <alignment vertical="center" wrapText="1"/>
    </xf>
    <xf numFmtId="168" fontId="12" fillId="0" borderId="14" xfId="5" applyNumberFormat="1" applyFont="1" applyBorder="1" applyAlignment="1">
      <alignment vertical="center"/>
    </xf>
    <xf numFmtId="0" fontId="7" fillId="0" borderId="1" xfId="3" applyFont="1" applyAlignment="1">
      <alignment vertical="center"/>
    </xf>
    <xf numFmtId="0" fontId="12" fillId="0" borderId="1" xfId="3" applyFont="1" applyAlignment="1">
      <alignment horizontal="center" vertical="center" wrapText="1"/>
    </xf>
    <xf numFmtId="0" fontId="20" fillId="0" borderId="1" xfId="3" applyFont="1" applyAlignment="1">
      <alignment vertical="center"/>
    </xf>
    <xf numFmtId="0" fontId="18" fillId="0" borderId="26" xfId="3" applyFont="1" applyBorder="1" applyAlignment="1">
      <alignment horizontal="center" vertical="center"/>
    </xf>
    <xf numFmtId="0" fontId="18" fillId="0" borderId="19" xfId="3" applyFont="1" applyBorder="1" applyAlignment="1">
      <alignment horizontal="center" vertical="center" wrapText="1"/>
    </xf>
    <xf numFmtId="0" fontId="18" fillId="0" borderId="27" xfId="3" applyFont="1" applyBorder="1" applyAlignment="1">
      <alignment horizontal="center" vertical="center"/>
    </xf>
    <xf numFmtId="0" fontId="18" fillId="0" borderId="28" xfId="3" applyFont="1" applyBorder="1" applyAlignment="1">
      <alignment horizontal="center" vertical="center"/>
    </xf>
    <xf numFmtId="0" fontId="26" fillId="0" borderId="1" xfId="3" applyFont="1" applyAlignment="1">
      <alignment vertical="center"/>
    </xf>
    <xf numFmtId="0" fontId="28" fillId="5" borderId="22" xfId="2" applyFont="1" applyFill="1" applyBorder="1" applyAlignment="1">
      <alignment horizontal="center" vertical="center" wrapText="1"/>
    </xf>
    <xf numFmtId="0" fontId="30" fillId="5" borderId="28" xfId="3" applyFont="1" applyFill="1" applyBorder="1" applyAlignment="1">
      <alignment horizontal="center" vertical="center" wrapText="1"/>
    </xf>
    <xf numFmtId="0" fontId="30" fillId="5" borderId="11" xfId="3" applyFont="1" applyFill="1" applyBorder="1" applyAlignment="1">
      <alignment horizontal="center" vertical="center" wrapText="1"/>
    </xf>
    <xf numFmtId="0" fontId="30" fillId="5" borderId="26" xfId="3" applyFont="1" applyFill="1" applyBorder="1" applyAlignment="1">
      <alignment horizontal="center" vertical="center" wrapText="1"/>
    </xf>
    <xf numFmtId="0" fontId="30" fillId="5" borderId="5" xfId="3" applyFont="1" applyFill="1" applyBorder="1" applyAlignment="1">
      <alignment horizontal="center" vertical="center" wrapText="1"/>
    </xf>
    <xf numFmtId="0" fontId="30" fillId="5" borderId="7" xfId="3" applyFont="1" applyFill="1" applyBorder="1" applyAlignment="1">
      <alignment horizontal="center" vertical="center" wrapText="1"/>
    </xf>
    <xf numFmtId="0" fontId="30" fillId="5" borderId="22" xfId="2" applyFont="1" applyFill="1" applyBorder="1" applyAlignment="1">
      <alignment horizontal="center" vertical="center" wrapText="1"/>
    </xf>
    <xf numFmtId="0" fontId="30" fillId="5" borderId="22" xfId="0" applyFont="1" applyFill="1" applyBorder="1" applyAlignment="1">
      <alignment horizontal="center" vertical="center"/>
    </xf>
    <xf numFmtId="9" fontId="30" fillId="5" borderId="22" xfId="3" applyNumberFormat="1" applyFont="1" applyFill="1" applyBorder="1" applyAlignment="1">
      <alignment horizontal="center" vertical="center"/>
    </xf>
    <xf numFmtId="9" fontId="30" fillId="9" borderId="22" xfId="0" applyNumberFormat="1" applyFont="1" applyFill="1" applyBorder="1" applyAlignment="1">
      <alignment horizontal="center" vertical="center"/>
    </xf>
    <xf numFmtId="9" fontId="30" fillId="5" borderId="22" xfId="0" applyNumberFormat="1" applyFont="1" applyFill="1" applyBorder="1" applyAlignment="1">
      <alignment horizontal="center"/>
    </xf>
    <xf numFmtId="9" fontId="19" fillId="4" borderId="22" xfId="0" applyNumberFormat="1" applyFont="1" applyFill="1" applyBorder="1" applyAlignment="1">
      <alignment horizontal="center"/>
    </xf>
    <xf numFmtId="10" fontId="30" fillId="5" borderId="22" xfId="0" applyNumberFormat="1" applyFont="1" applyFill="1" applyBorder="1" applyAlignment="1">
      <alignment horizontal="center" vertical="center"/>
    </xf>
    <xf numFmtId="0" fontId="11" fillId="5" borderId="26" xfId="2" applyFont="1" applyFill="1" applyBorder="1" applyAlignment="1">
      <alignment vertical="center" wrapText="1"/>
    </xf>
    <xf numFmtId="0" fontId="12" fillId="0" borderId="0" xfId="0" applyFont="1"/>
    <xf numFmtId="0" fontId="11" fillId="5" borderId="12" xfId="2" applyFont="1" applyFill="1" applyBorder="1" applyAlignment="1">
      <alignment horizontal="center" vertical="center" wrapText="1"/>
    </xf>
    <xf numFmtId="0" fontId="11" fillId="5" borderId="13" xfId="2" applyFont="1" applyFill="1" applyBorder="1" applyAlignment="1">
      <alignment horizontal="center" vertical="center" wrapText="1"/>
    </xf>
    <xf numFmtId="15" fontId="12" fillId="0" borderId="40" xfId="0" applyNumberFormat="1" applyFont="1" applyBorder="1" applyAlignment="1">
      <alignment horizontal="center" vertical="center" wrapText="1"/>
    </xf>
    <xf numFmtId="0" fontId="12" fillId="0" borderId="22"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12" fillId="0" borderId="21" xfId="0" applyFont="1" applyBorder="1"/>
    <xf numFmtId="0" fontId="12" fillId="0" borderId="22" xfId="0" applyFont="1" applyBorder="1"/>
    <xf numFmtId="0" fontId="12" fillId="0" borderId="12" xfId="0" applyFont="1" applyBorder="1"/>
    <xf numFmtId="0" fontId="12" fillId="0" borderId="13" xfId="0" applyFont="1" applyBorder="1"/>
    <xf numFmtId="0" fontId="12" fillId="0" borderId="22" xfId="0" applyFont="1" applyBorder="1" applyAlignment="1">
      <alignment vertical="center" wrapText="1"/>
    </xf>
    <xf numFmtId="0" fontId="12" fillId="0" borderId="22" xfId="0" applyFont="1" applyBorder="1" applyAlignment="1">
      <alignment vertical="top" wrapText="1"/>
    </xf>
    <xf numFmtId="0" fontId="30" fillId="0" borderId="40" xfId="3" applyFont="1" applyBorder="1" applyAlignment="1">
      <alignment horizontal="center" vertical="center" wrapText="1"/>
    </xf>
    <xf numFmtId="0" fontId="30" fillId="0" borderId="11" xfId="3" applyFont="1" applyBorder="1" applyAlignment="1">
      <alignment horizontal="center" vertical="center" wrapText="1"/>
    </xf>
    <xf numFmtId="0" fontId="24" fillId="0" borderId="50" xfId="3" applyFont="1" applyBorder="1" applyAlignment="1">
      <alignment horizontal="left" vertical="center" wrapText="1"/>
    </xf>
    <xf numFmtId="0" fontId="24" fillId="0" borderId="47" xfId="3" applyFont="1" applyBorder="1" applyAlignment="1">
      <alignment horizontal="left" vertical="center" wrapText="1"/>
    </xf>
    <xf numFmtId="0" fontId="12" fillId="4" borderId="8" xfId="3" applyFont="1" applyFill="1" applyBorder="1" applyAlignment="1">
      <alignment vertical="center"/>
    </xf>
    <xf numFmtId="0" fontId="12" fillId="4" borderId="1" xfId="3" applyFont="1" applyFill="1" applyAlignment="1">
      <alignment vertical="center"/>
    </xf>
    <xf numFmtId="0" fontId="11" fillId="4" borderId="15" xfId="2" applyFont="1" applyFill="1" applyBorder="1" applyAlignment="1">
      <alignment horizontal="center" vertical="center" wrapText="1"/>
    </xf>
    <xf numFmtId="0" fontId="10" fillId="0" borderId="0" xfId="0" applyFont="1" applyAlignment="1">
      <alignment vertical="center"/>
    </xf>
    <xf numFmtId="0" fontId="10" fillId="0" borderId="8" xfId="2" applyFont="1" applyBorder="1" applyAlignment="1">
      <alignment horizontal="center" vertical="center" wrapText="1"/>
    </xf>
    <xf numFmtId="0" fontId="11" fillId="0" borderId="1" xfId="2" applyFont="1" applyAlignment="1">
      <alignment horizontal="center" vertical="center"/>
    </xf>
    <xf numFmtId="0" fontId="34" fillId="0" borderId="1" xfId="0" applyFont="1" applyBorder="1" applyAlignment="1">
      <alignment horizontal="left" vertical="center" wrapText="1"/>
    </xf>
    <xf numFmtId="0" fontId="11" fillId="0" borderId="26" xfId="0" applyFont="1" applyBorder="1" applyAlignment="1">
      <alignment horizontal="left" vertical="center" wrapText="1"/>
    </xf>
    <xf numFmtId="0" fontId="11" fillId="0" borderId="1" xfId="2" applyFont="1" applyAlignment="1">
      <alignment vertical="center"/>
    </xf>
    <xf numFmtId="0" fontId="19" fillId="0" borderId="26" xfId="3" applyFont="1" applyBorder="1" applyAlignment="1">
      <alignment horizontal="center" vertical="center"/>
    </xf>
    <xf numFmtId="0" fontId="11" fillId="0" borderId="26" xfId="2" applyFont="1" applyBorder="1" applyAlignment="1">
      <alignment horizontal="center" vertical="center" wrapText="1"/>
    </xf>
    <xf numFmtId="0" fontId="12" fillId="0" borderId="26" xfId="3" applyFont="1" applyBorder="1" applyAlignment="1">
      <alignment horizontal="center"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30" fillId="3" borderId="22" xfId="3"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10" borderId="1" xfId="3" applyFont="1" applyFill="1" applyAlignment="1">
      <alignment vertical="center"/>
    </xf>
    <xf numFmtId="0" fontId="11" fillId="10" borderId="1" xfId="2" applyFont="1" applyFill="1" applyAlignment="1">
      <alignment vertical="center" wrapText="1"/>
    </xf>
    <xf numFmtId="0" fontId="12" fillId="10" borderId="1" xfId="3" applyFont="1" applyFill="1"/>
    <xf numFmtId="0" fontId="10" fillId="10" borderId="0" xfId="0" applyFont="1" applyFill="1" applyAlignment="1">
      <alignment vertical="center"/>
    </xf>
    <xf numFmtId="0" fontId="11" fillId="10" borderId="1" xfId="0" applyFont="1" applyFill="1" applyBorder="1" applyAlignment="1">
      <alignment horizontal="left" vertical="center" wrapText="1"/>
    </xf>
    <xf numFmtId="0" fontId="11" fillId="10" borderId="1" xfId="0" applyFont="1" applyFill="1" applyBorder="1" applyAlignment="1">
      <alignment horizontal="center" vertical="center" wrapText="1"/>
    </xf>
    <xf numFmtId="0" fontId="11" fillId="10" borderId="1" xfId="2" applyFont="1" applyFill="1" applyAlignment="1">
      <alignment horizontal="center" vertical="center"/>
    </xf>
    <xf numFmtId="0" fontId="3" fillId="0" borderId="1" xfId="19"/>
    <xf numFmtId="0" fontId="3" fillId="0" borderId="1" xfId="19" applyAlignment="1">
      <alignment horizontal="center"/>
    </xf>
    <xf numFmtId="37" fontId="21" fillId="0" borderId="54" xfId="11" applyNumberFormat="1" applyBorder="1" applyAlignment="1">
      <alignment horizontal="right" vertical="center"/>
    </xf>
    <xf numFmtId="0" fontId="3" fillId="10" borderId="1" xfId="19" applyFill="1" applyAlignment="1">
      <alignment horizontal="center"/>
    </xf>
    <xf numFmtId="0" fontId="3" fillId="10" borderId="1" xfId="19" applyFill="1"/>
    <xf numFmtId="0" fontId="10" fillId="10" borderId="8" xfId="2" applyFont="1" applyFill="1" applyBorder="1" applyAlignment="1">
      <alignment horizontal="center" vertical="center" wrapText="1"/>
    </xf>
    <xf numFmtId="0" fontId="34" fillId="10" borderId="1" xfId="0" applyFont="1" applyFill="1" applyBorder="1" applyAlignment="1">
      <alignment horizontal="left" vertical="center" wrapText="1"/>
    </xf>
    <xf numFmtId="0" fontId="12" fillId="0" borderId="12" xfId="3" applyFont="1" applyBorder="1" applyAlignment="1">
      <alignment vertical="center"/>
    </xf>
    <xf numFmtId="0" fontId="12" fillId="0" borderId="13" xfId="3" applyFont="1" applyBorder="1" applyAlignment="1">
      <alignment vertical="center"/>
    </xf>
    <xf numFmtId="43" fontId="40" fillId="5" borderId="60" xfId="18" applyFont="1" applyFill="1" applyBorder="1" applyAlignment="1">
      <alignment horizontal="center" vertical="center" wrapText="1"/>
    </xf>
    <xf numFmtId="43" fontId="40" fillId="5" borderId="62" xfId="18" applyFont="1" applyFill="1" applyBorder="1" applyAlignment="1">
      <alignment horizontal="center" vertical="center" wrapText="1"/>
    </xf>
    <xf numFmtId="43" fontId="40" fillId="5" borderId="63" xfId="18" applyFont="1" applyFill="1" applyBorder="1" applyAlignment="1">
      <alignment horizontal="center" vertical="center" wrapText="1"/>
    </xf>
    <xf numFmtId="168" fontId="12" fillId="0" borderId="12" xfId="5" applyNumberFormat="1" applyFont="1" applyBorder="1" applyAlignment="1">
      <alignment vertical="center"/>
    </xf>
    <xf numFmtId="0" fontId="12" fillId="4" borderId="1" xfId="3" applyFont="1" applyFill="1"/>
    <xf numFmtId="0" fontId="10" fillId="4" borderId="0" xfId="0" applyFont="1" applyFill="1" applyAlignment="1">
      <alignment vertical="center"/>
    </xf>
    <xf numFmtId="0" fontId="12" fillId="4" borderId="1" xfId="3" applyFont="1" applyFill="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1" fillId="5" borderId="11" xfId="3" applyFont="1" applyFill="1" applyBorder="1" applyAlignment="1">
      <alignment horizontal="center" vertical="center" wrapText="1"/>
    </xf>
    <xf numFmtId="0" fontId="11" fillId="5" borderId="26" xfId="3" applyFont="1" applyFill="1" applyBorder="1" applyAlignment="1">
      <alignment horizontal="center" vertical="center" wrapText="1"/>
    </xf>
    <xf numFmtId="0" fontId="11" fillId="3" borderId="26" xfId="3" applyFont="1" applyFill="1" applyBorder="1" applyAlignment="1">
      <alignment horizontal="center" vertical="center" wrapText="1"/>
    </xf>
    <xf numFmtId="0" fontId="10" fillId="4" borderId="20" xfId="2" applyFont="1" applyFill="1" applyBorder="1" applyAlignment="1">
      <alignment vertical="center" wrapText="1"/>
    </xf>
    <xf numFmtId="0" fontId="38" fillId="0" borderId="1" xfId="2" applyFont="1" applyAlignment="1">
      <alignment vertical="center" wrapText="1"/>
    </xf>
    <xf numFmtId="0" fontId="38" fillId="0" borderId="26" xfId="0" applyFont="1" applyBorder="1" applyAlignment="1">
      <alignment horizontal="center" vertical="center"/>
    </xf>
    <xf numFmtId="0" fontId="38" fillId="0" borderId="26" xfId="0" applyFont="1" applyBorder="1" applyAlignment="1">
      <alignment vertical="center"/>
    </xf>
    <xf numFmtId="0" fontId="38" fillId="0" borderId="26" xfId="2" applyFont="1" applyBorder="1" applyAlignment="1">
      <alignment horizontal="center" wrapText="1"/>
    </xf>
    <xf numFmtId="0" fontId="38" fillId="0" borderId="26" xfId="2" applyFont="1" applyBorder="1" applyAlignment="1">
      <alignment horizontal="center" vertical="center" wrapText="1"/>
    </xf>
    <xf numFmtId="0" fontId="38" fillId="0" borderId="26" xfId="2" applyFont="1" applyBorder="1" applyAlignment="1">
      <alignment vertical="center" wrapText="1"/>
    </xf>
    <xf numFmtId="0" fontId="11" fillId="0" borderId="26" xfId="0" applyFont="1" applyBorder="1" applyAlignment="1">
      <alignment vertical="center" wrapText="1"/>
    </xf>
    <xf numFmtId="0" fontId="30" fillId="0" borderId="12" xfId="3" applyFont="1" applyBorder="1" applyAlignment="1">
      <alignment horizontal="center" vertical="center" wrapText="1"/>
    </xf>
    <xf numFmtId="0" fontId="30" fillId="0" borderId="57" xfId="3" applyFont="1" applyBorder="1" applyAlignment="1">
      <alignment horizontal="center" vertical="center" wrapText="1"/>
    </xf>
    <xf numFmtId="0" fontId="30" fillId="0" borderId="58" xfId="3" applyFont="1" applyBorder="1" applyAlignment="1">
      <alignment horizontal="center" vertical="center" wrapText="1"/>
    </xf>
    <xf numFmtId="0" fontId="30" fillId="0" borderId="55" xfId="3" applyFont="1" applyBorder="1" applyAlignment="1">
      <alignment horizontal="center" vertical="center" wrapText="1"/>
    </xf>
    <xf numFmtId="0" fontId="30" fillId="0" borderId="42" xfId="3" applyFont="1" applyBorder="1" applyAlignment="1">
      <alignment horizontal="center" vertical="center" wrapText="1"/>
    </xf>
    <xf numFmtId="0" fontId="30" fillId="0" borderId="46" xfId="3" applyFont="1" applyBorder="1" applyAlignment="1">
      <alignment horizontal="center" vertical="center" wrapText="1"/>
    </xf>
    <xf numFmtId="0" fontId="11" fillId="5" borderId="64" xfId="3" applyFont="1" applyFill="1" applyBorder="1" applyAlignment="1">
      <alignment horizontal="center" vertical="center" wrapText="1"/>
    </xf>
    <xf numFmtId="0" fontId="10" fillId="10" borderId="1" xfId="0" applyFont="1" applyFill="1" applyBorder="1" applyAlignment="1">
      <alignment vertical="center"/>
    </xf>
    <xf numFmtId="0" fontId="10" fillId="0" borderId="26" xfId="0" applyFont="1" applyBorder="1" applyAlignment="1">
      <alignment vertical="center"/>
    </xf>
    <xf numFmtId="0" fontId="41" fillId="5" borderId="13" xfId="19" applyFont="1" applyFill="1" applyBorder="1" applyAlignment="1">
      <alignment horizontal="center" vertical="center" wrapText="1"/>
    </xf>
    <xf numFmtId="0" fontId="3" fillId="0" borderId="48" xfId="19" applyBorder="1" applyAlignment="1">
      <alignment horizontal="right" vertical="center"/>
    </xf>
    <xf numFmtId="0" fontId="10" fillId="5" borderId="26" xfId="2" applyFont="1" applyFill="1" applyBorder="1" applyAlignment="1">
      <alignment vertical="center" wrapText="1"/>
    </xf>
    <xf numFmtId="0" fontId="10" fillId="0" borderId="26" xfId="2" applyFont="1" applyBorder="1" applyAlignment="1">
      <alignment horizontal="center" wrapText="1"/>
    </xf>
    <xf numFmtId="0" fontId="10" fillId="5" borderId="26" xfId="0" applyFont="1" applyFill="1" applyBorder="1" applyAlignment="1">
      <alignment vertical="center"/>
    </xf>
    <xf numFmtId="0" fontId="10" fillId="0" borderId="26" xfId="2" applyFont="1" applyBorder="1" applyAlignment="1">
      <alignment vertical="center" wrapText="1"/>
    </xf>
    <xf numFmtId="0" fontId="10" fillId="0" borderId="16" xfId="0" applyFont="1" applyBorder="1" applyAlignment="1">
      <alignment vertical="center"/>
    </xf>
    <xf numFmtId="0" fontId="41" fillId="3" borderId="12" xfId="19" applyFont="1" applyFill="1" applyBorder="1" applyAlignment="1">
      <alignment horizontal="center" vertical="center" wrapText="1"/>
    </xf>
    <xf numFmtId="0" fontId="11" fillId="5" borderId="28" xfId="3" applyFont="1" applyFill="1" applyBorder="1" applyAlignment="1">
      <alignment horizontal="center" vertical="center" wrapText="1"/>
    </xf>
    <xf numFmtId="0" fontId="7" fillId="0" borderId="34" xfId="3" applyFont="1" applyBorder="1" applyAlignment="1">
      <alignment horizontal="center" vertical="center" wrapText="1"/>
    </xf>
    <xf numFmtId="0" fontId="7" fillId="0" borderId="35" xfId="3" applyFont="1" applyBorder="1" applyAlignment="1">
      <alignment horizontal="center" vertical="center" wrapText="1"/>
    </xf>
    <xf numFmtId="0" fontId="7" fillId="0" borderId="36" xfId="3" applyFont="1" applyBorder="1" applyAlignment="1">
      <alignment horizontal="center" vertical="center" wrapText="1"/>
    </xf>
    <xf numFmtId="0" fontId="7" fillId="5" borderId="28" xfId="3" applyFont="1" applyFill="1" applyBorder="1" applyAlignment="1">
      <alignment horizontal="center" vertical="center" wrapText="1"/>
    </xf>
    <xf numFmtId="0" fontId="12" fillId="0" borderId="8" xfId="3" applyFont="1" applyBorder="1" applyAlignment="1">
      <alignment horizontal="center" vertical="center"/>
    </xf>
    <xf numFmtId="0" fontId="12" fillId="0" borderId="19" xfId="3" applyFont="1" applyBorder="1" applyAlignment="1">
      <alignment horizontal="center" vertical="center" wrapText="1"/>
    </xf>
    <xf numFmtId="0" fontId="12" fillId="0" borderId="7" xfId="3" applyFont="1" applyBorder="1" applyAlignment="1">
      <alignment horizontal="center" vertical="center"/>
    </xf>
    <xf numFmtId="0" fontId="10" fillId="0" borderId="26" xfId="0" applyFont="1" applyBorder="1" applyAlignment="1">
      <alignment horizontal="left" vertical="center" wrapText="1"/>
    </xf>
    <xf numFmtId="0" fontId="39" fillId="5" borderId="26" xfId="2" applyFont="1" applyFill="1" applyBorder="1" applyAlignment="1">
      <alignment vertical="center" wrapText="1"/>
    </xf>
    <xf numFmtId="0" fontId="39" fillId="5" borderId="26" xfId="0" applyFont="1" applyFill="1" applyBorder="1" applyAlignment="1">
      <alignment vertical="center"/>
    </xf>
    <xf numFmtId="0" fontId="11" fillId="0" borderId="26" xfId="0" applyFont="1" applyBorder="1" applyAlignment="1">
      <alignment horizontal="center" vertical="center"/>
    </xf>
    <xf numFmtId="0" fontId="11" fillId="0" borderId="26" xfId="2" applyFont="1" applyBorder="1" applyAlignment="1">
      <alignment horizontal="center" wrapText="1"/>
    </xf>
    <xf numFmtId="0" fontId="12" fillId="0" borderId="26" xfId="3" applyFont="1" applyBorder="1" applyAlignment="1">
      <alignment vertical="center"/>
    </xf>
    <xf numFmtId="0" fontId="10" fillId="5" borderId="26" xfId="2" applyFont="1" applyFill="1" applyBorder="1" applyAlignment="1">
      <alignment horizontal="center" vertical="center" wrapText="1"/>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10" borderId="0" xfId="0" applyFont="1" applyFill="1" applyAlignment="1">
      <alignment horizontal="center" vertical="center"/>
    </xf>
    <xf numFmtId="0" fontId="11" fillId="0" borderId="1" xfId="0" applyFont="1" applyBorder="1" applyAlignment="1">
      <alignment vertical="center" wrapText="1"/>
    </xf>
    <xf numFmtId="0" fontId="30" fillId="0" borderId="41" xfId="3" applyFont="1" applyBorder="1" applyAlignment="1">
      <alignment horizontal="center" vertical="center" wrapText="1"/>
    </xf>
    <xf numFmtId="0" fontId="30" fillId="0" borderId="66" xfId="3" applyFont="1" applyBorder="1" applyAlignment="1">
      <alignment horizontal="center" vertical="center" wrapText="1"/>
    </xf>
    <xf numFmtId="43" fontId="30" fillId="5" borderId="22" xfId="18" applyFont="1" applyFill="1" applyBorder="1" applyAlignment="1">
      <alignment horizontal="center"/>
    </xf>
    <xf numFmtId="43" fontId="30" fillId="9" borderId="22" xfId="18" applyFont="1" applyFill="1" applyBorder="1" applyAlignment="1">
      <alignment horizontal="center" vertical="center"/>
    </xf>
    <xf numFmtId="0" fontId="30" fillId="0" borderId="52" xfId="3" applyFont="1" applyBorder="1" applyAlignment="1">
      <alignment horizontal="center" vertical="center" wrapText="1"/>
    </xf>
    <xf numFmtId="0" fontId="30" fillId="0" borderId="68" xfId="3" applyFont="1" applyBorder="1" applyAlignment="1">
      <alignment horizontal="center" vertical="center" wrapText="1"/>
    </xf>
    <xf numFmtId="0" fontId="30" fillId="0" borderId="69" xfId="3" applyFont="1" applyBorder="1" applyAlignment="1">
      <alignment horizontal="center" vertical="center" wrapText="1"/>
    </xf>
    <xf numFmtId="0" fontId="12" fillId="0" borderId="14" xfId="3" applyFont="1" applyBorder="1" applyAlignment="1">
      <alignment vertical="center"/>
    </xf>
    <xf numFmtId="0" fontId="12" fillId="10" borderId="12" xfId="3" applyFont="1" applyFill="1" applyBorder="1" applyAlignment="1">
      <alignment vertical="center"/>
    </xf>
    <xf numFmtId="0" fontId="12" fillId="10" borderId="14" xfId="3" applyFont="1" applyFill="1" applyBorder="1" applyAlignment="1">
      <alignment vertical="center"/>
    </xf>
    <xf numFmtId="0" fontId="24" fillId="0" borderId="38" xfId="3" applyFont="1" applyBorder="1" applyAlignment="1">
      <alignment horizontal="left" vertical="center" wrapText="1"/>
    </xf>
    <xf numFmtId="0" fontId="24" fillId="0" borderId="43" xfId="3" applyFont="1" applyBorder="1" applyAlignment="1">
      <alignment horizontal="left" vertical="center" wrapText="1"/>
    </xf>
    <xf numFmtId="0" fontId="24" fillId="0" borderId="53" xfId="3" applyFont="1" applyBorder="1" applyAlignment="1">
      <alignment horizontal="left" vertical="center" wrapText="1"/>
    </xf>
    <xf numFmtId="1" fontId="18" fillId="0" borderId="26" xfId="3" applyNumberFormat="1" applyFont="1" applyBorder="1" applyAlignment="1">
      <alignment horizontal="center" vertical="center"/>
    </xf>
    <xf numFmtId="1" fontId="19" fillId="0" borderId="26" xfId="3" applyNumberFormat="1" applyFont="1" applyBorder="1" applyAlignment="1">
      <alignment horizontal="center" vertical="center"/>
    </xf>
    <xf numFmtId="0" fontId="7" fillId="5" borderId="26" xfId="3" applyFont="1" applyFill="1" applyBorder="1" applyAlignment="1">
      <alignment vertical="center"/>
    </xf>
    <xf numFmtId="0" fontId="21" fillId="0" borderId="21" xfId="12" quotePrefix="1" applyNumberFormat="1" applyBorder="1" applyAlignment="1">
      <alignment horizontal="center" vertical="center" wrapText="1"/>
    </xf>
    <xf numFmtId="0" fontId="21" fillId="0" borderId="22" xfId="12" quotePrefix="1" applyNumberFormat="1" applyBorder="1" applyAlignment="1">
      <alignment horizontal="left" vertical="center" wrapText="1"/>
    </xf>
    <xf numFmtId="0" fontId="21" fillId="0" borderId="22" xfId="12" quotePrefix="1" applyNumberFormat="1" applyBorder="1" applyAlignment="1">
      <alignment horizontal="center" vertical="center" wrapText="1"/>
    </xf>
    <xf numFmtId="37" fontId="21" fillId="0" borderId="22" xfId="11" applyNumberFormat="1" applyBorder="1" applyAlignment="1">
      <alignment horizontal="center" vertical="center"/>
    </xf>
    <xf numFmtId="37" fontId="21" fillId="0" borderId="44" xfId="19" applyNumberFormat="1" applyFont="1" applyBorder="1" applyAlignment="1">
      <alignment horizontal="center" vertical="center"/>
    </xf>
    <xf numFmtId="0" fontId="0" fillId="0" borderId="21" xfId="0" applyBorder="1" applyAlignment="1">
      <alignment horizontal="center" vertical="center"/>
    </xf>
    <xf numFmtId="0" fontId="3" fillId="0" borderId="25" xfId="19" applyBorder="1" applyAlignment="1">
      <alignment vertical="center"/>
    </xf>
    <xf numFmtId="0" fontId="0" fillId="0" borderId="22" xfId="0" applyBorder="1" applyAlignment="1">
      <alignment vertical="center"/>
    </xf>
    <xf numFmtId="0" fontId="3" fillId="0" borderId="22" xfId="19" applyBorder="1" applyAlignment="1">
      <alignment vertical="center"/>
    </xf>
    <xf numFmtId="37" fontId="21" fillId="0" borderId="42" xfId="19" applyNumberFormat="1" applyFont="1" applyBorder="1" applyAlignment="1">
      <alignment horizontal="center" vertical="center"/>
    </xf>
    <xf numFmtId="174" fontId="12" fillId="0" borderId="1" xfId="22" applyNumberFormat="1" applyFont="1" applyBorder="1" applyAlignment="1">
      <alignment vertical="center"/>
    </xf>
    <xf numFmtId="174" fontId="12" fillId="0" borderId="1" xfId="3" applyNumberFormat="1" applyFont="1" applyAlignment="1">
      <alignment vertical="center"/>
    </xf>
    <xf numFmtId="174" fontId="12" fillId="0" borderId="1" xfId="22" applyNumberFormat="1" applyFont="1" applyBorder="1" applyAlignment="1">
      <alignment horizontal="center" vertical="center" wrapText="1"/>
    </xf>
    <xf numFmtId="0" fontId="21" fillId="4" borderId="22" xfId="12" quotePrefix="1" applyNumberFormat="1" applyFill="1" applyBorder="1" applyAlignment="1">
      <alignment horizontal="left" vertical="center" wrapText="1"/>
    </xf>
    <xf numFmtId="0" fontId="38" fillId="5" borderId="26" xfId="2" applyFont="1" applyFill="1" applyBorder="1" applyAlignment="1">
      <alignment horizontal="center" vertical="center" wrapText="1"/>
    </xf>
    <xf numFmtId="1" fontId="7" fillId="0" borderId="26" xfId="3" applyNumberFormat="1" applyFont="1" applyBorder="1" applyAlignment="1">
      <alignment horizontal="center" vertical="center" wrapText="1"/>
    </xf>
    <xf numFmtId="0" fontId="12" fillId="0" borderId="5" xfId="3" applyFont="1" applyBorder="1" applyAlignment="1">
      <alignment horizontal="center" vertical="center"/>
    </xf>
    <xf numFmtId="0" fontId="12" fillId="0" borderId="26" xfId="3" applyFont="1" applyBorder="1" applyAlignment="1">
      <alignment vertical="center" wrapText="1"/>
    </xf>
    <xf numFmtId="0" fontId="7" fillId="5" borderId="29" xfId="3" applyFont="1" applyFill="1" applyBorder="1" applyAlignment="1">
      <alignment horizontal="left" vertical="center"/>
    </xf>
    <xf numFmtId="0" fontId="7" fillId="5" borderId="29" xfId="3" applyFont="1" applyFill="1" applyBorder="1" applyAlignment="1">
      <alignment horizontal="left" vertical="center" wrapText="1"/>
    </xf>
    <xf numFmtId="0" fontId="7" fillId="5" borderId="27" xfId="3" applyFont="1" applyFill="1" applyBorder="1" applyAlignment="1">
      <alignment horizontal="left" vertical="center"/>
    </xf>
    <xf numFmtId="0" fontId="7" fillId="5" borderId="27" xfId="3" applyFont="1" applyFill="1" applyBorder="1" applyAlignment="1">
      <alignment horizontal="left" vertical="center" wrapText="1"/>
    </xf>
    <xf numFmtId="0" fontId="7" fillId="5" borderId="28" xfId="3" applyFont="1" applyFill="1" applyBorder="1" applyAlignment="1">
      <alignment horizontal="left" vertical="center"/>
    </xf>
    <xf numFmtId="0" fontId="7" fillId="5" borderId="28" xfId="3" applyFont="1" applyFill="1" applyBorder="1" applyAlignment="1">
      <alignment horizontal="left" vertical="center" wrapText="1"/>
    </xf>
    <xf numFmtId="0" fontId="18" fillId="0" borderId="26" xfId="3" applyFont="1" applyBorder="1" applyAlignment="1">
      <alignment horizontal="center" vertical="center" wrapText="1"/>
    </xf>
    <xf numFmtId="0" fontId="7" fillId="0" borderId="1" xfId="3" applyFont="1" applyAlignment="1">
      <alignment horizontal="center" vertical="center" wrapText="1"/>
    </xf>
    <xf numFmtId="0" fontId="12" fillId="0" borderId="5" xfId="3" applyFont="1" applyBorder="1" applyAlignment="1">
      <alignment horizontal="left" vertical="center"/>
    </xf>
    <xf numFmtId="0" fontId="46" fillId="0" borderId="22" xfId="19" applyFont="1" applyBorder="1" applyAlignment="1">
      <alignment horizontal="justify" vertical="center" wrapText="1"/>
    </xf>
    <xf numFmtId="0" fontId="10" fillId="0" borderId="1" xfId="2" applyFont="1" applyAlignment="1">
      <alignment horizontal="center" vertical="center" wrapText="1"/>
    </xf>
    <xf numFmtId="0" fontId="3" fillId="0" borderId="1" xfId="19" applyAlignment="1">
      <alignment horizontal="right" wrapText="1"/>
    </xf>
    <xf numFmtId="0" fontId="12" fillId="0" borderId="0" xfId="0" applyFont="1" applyAlignment="1">
      <alignment horizontal="left" vertical="center"/>
    </xf>
    <xf numFmtId="0" fontId="48" fillId="0" borderId="51" xfId="0" applyFont="1" applyBorder="1" applyAlignment="1">
      <alignment horizontal="left" vertical="center" wrapText="1"/>
    </xf>
    <xf numFmtId="0" fontId="42" fillId="0" borderId="0" xfId="0" applyFont="1" applyAlignment="1">
      <alignment horizontal="left" vertical="center"/>
    </xf>
    <xf numFmtId="0" fontId="42" fillId="0" borderId="48" xfId="0" applyFont="1" applyBorder="1" applyAlignment="1">
      <alignment horizontal="left" vertical="center" wrapText="1"/>
    </xf>
    <xf numFmtId="0" fontId="48" fillId="0" borderId="48" xfId="0" applyFont="1" applyBorder="1" applyAlignment="1">
      <alignment horizontal="left" vertical="center" wrapText="1"/>
    </xf>
    <xf numFmtId="0" fontId="48" fillId="0" borderId="22" xfId="0" applyFont="1" applyBorder="1" applyAlignment="1">
      <alignment horizontal="left" vertical="center" wrapText="1"/>
    </xf>
    <xf numFmtId="0" fontId="12" fillId="0" borderId="1" xfId="0" applyFont="1" applyBorder="1"/>
    <xf numFmtId="0" fontId="0" fillId="0" borderId="1" xfId="0" applyBorder="1"/>
    <xf numFmtId="0" fontId="7" fillId="13" borderId="22" xfId="0" applyFont="1" applyFill="1" applyBorder="1" applyAlignment="1">
      <alignment horizontal="left" vertical="center"/>
    </xf>
    <xf numFmtId="0" fontId="7" fillId="13" borderId="22" xfId="0" applyFont="1" applyFill="1" applyBorder="1" applyAlignment="1">
      <alignment horizontal="center" vertical="center"/>
    </xf>
    <xf numFmtId="1" fontId="18" fillId="4" borderId="11" xfId="3" applyNumberFormat="1" applyFont="1" applyFill="1" applyBorder="1" applyAlignment="1">
      <alignment horizontal="center" vertical="center"/>
    </xf>
    <xf numFmtId="0" fontId="24" fillId="0" borderId="19" xfId="3" applyFont="1" applyBorder="1" applyAlignment="1">
      <alignment horizontal="left" vertical="center" wrapText="1"/>
    </xf>
    <xf numFmtId="0" fontId="18" fillId="0" borderId="19" xfId="3" applyFont="1" applyBorder="1" applyAlignment="1">
      <alignment horizontal="left" vertical="center" wrapText="1"/>
    </xf>
    <xf numFmtId="170" fontId="19" fillId="5" borderId="11" xfId="1" applyNumberFormat="1" applyFont="1" applyFill="1" applyBorder="1" applyAlignment="1">
      <alignment horizontal="center" vertical="center"/>
    </xf>
    <xf numFmtId="0" fontId="10" fillId="0" borderId="19" xfId="3" applyFont="1" applyBorder="1" applyAlignment="1">
      <alignment horizontal="left" vertical="center" wrapText="1"/>
    </xf>
    <xf numFmtId="0" fontId="12" fillId="0" borderId="48" xfId="3" applyFont="1" applyBorder="1" applyAlignment="1">
      <alignment vertical="center" wrapText="1"/>
    </xf>
    <xf numFmtId="0" fontId="10" fillId="0" borderId="12" xfId="2" applyFont="1" applyBorder="1" applyAlignment="1">
      <alignment horizontal="left" vertical="center" wrapText="1"/>
    </xf>
    <xf numFmtId="0" fontId="12" fillId="0" borderId="13" xfId="3" applyFont="1" applyBorder="1" applyAlignment="1">
      <alignment vertical="center" wrapText="1"/>
    </xf>
    <xf numFmtId="0" fontId="11" fillId="0" borderId="14" xfId="2" applyFont="1" applyBorder="1" applyAlignment="1">
      <alignment horizontal="center" vertical="center" wrapText="1"/>
    </xf>
    <xf numFmtId="168" fontId="12" fillId="0" borderId="12" xfId="5" applyNumberFormat="1" applyFont="1" applyBorder="1" applyAlignment="1">
      <alignment horizontal="center" vertical="center"/>
    </xf>
    <xf numFmtId="175" fontId="12" fillId="0" borderId="14" xfId="5" applyNumberFormat="1" applyFont="1" applyBorder="1" applyAlignment="1">
      <alignment vertical="center"/>
    </xf>
    <xf numFmtId="0" fontId="49" fillId="0" borderId="7" xfId="0" applyFont="1" applyBorder="1" applyAlignment="1">
      <alignment vertical="center" wrapText="1"/>
    </xf>
    <xf numFmtId="0" fontId="7" fillId="5" borderId="26" xfId="3" applyFont="1" applyFill="1" applyBorder="1" applyAlignment="1">
      <alignment vertical="center" wrapText="1"/>
    </xf>
    <xf numFmtId="1" fontId="7" fillId="0" borderId="64" xfId="3" applyNumberFormat="1" applyFont="1" applyBorder="1" applyAlignment="1">
      <alignment horizontal="center" vertical="center" wrapText="1"/>
    </xf>
    <xf numFmtId="0" fontId="38" fillId="0" borderId="26" xfId="0" applyFont="1" applyBorder="1" applyAlignment="1">
      <alignment horizontal="center"/>
    </xf>
    <xf numFmtId="0" fontId="52" fillId="0" borderId="26" xfId="0" applyFont="1" applyBorder="1" applyAlignment="1">
      <alignment vertical="center" wrapText="1"/>
    </xf>
    <xf numFmtId="0" fontId="52" fillId="0" borderId="26" xfId="0" applyFont="1" applyBorder="1" applyAlignment="1">
      <alignment vertical="center"/>
    </xf>
    <xf numFmtId="0" fontId="34" fillId="0" borderId="26" xfId="0" applyFont="1" applyBorder="1" applyAlignment="1">
      <alignment horizontal="left" vertical="center" wrapText="1"/>
    </xf>
    <xf numFmtId="170" fontId="30" fillId="5" borderId="22" xfId="3" applyNumberFormat="1" applyFont="1" applyFill="1" applyBorder="1" applyAlignment="1">
      <alignment horizontal="center" vertical="center"/>
    </xf>
    <xf numFmtId="0" fontId="18" fillId="0" borderId="7" xfId="3" applyFont="1" applyBorder="1" applyAlignment="1">
      <alignment horizontal="left" vertical="center" wrapText="1"/>
    </xf>
    <xf numFmtId="0" fontId="12" fillId="0" borderId="26" xfId="3" applyFont="1" applyBorder="1" applyAlignment="1">
      <alignment horizontal="left" vertical="center" wrapText="1"/>
    </xf>
    <xf numFmtId="0" fontId="12" fillId="0" borderId="7" xfId="3" applyFont="1" applyBorder="1" applyAlignment="1">
      <alignment horizontal="left" vertical="center" wrapText="1"/>
    </xf>
    <xf numFmtId="0" fontId="12" fillId="0" borderId="1" xfId="3" applyFont="1" applyAlignment="1">
      <alignment vertical="center" wrapText="1"/>
    </xf>
    <xf numFmtId="0" fontId="49" fillId="0" borderId="22" xfId="0" applyFont="1" applyBorder="1" applyAlignment="1">
      <alignment horizontal="left" vertical="center"/>
    </xf>
    <xf numFmtId="0" fontId="48" fillId="0" borderId="22" xfId="0" applyFont="1" applyBorder="1" applyAlignment="1">
      <alignment vertical="center" wrapText="1"/>
    </xf>
    <xf numFmtId="0" fontId="48" fillId="0" borderId="48" xfId="0" applyFont="1" applyBorder="1" applyAlignment="1">
      <alignment vertical="center" wrapText="1"/>
    </xf>
    <xf numFmtId="0" fontId="49" fillId="13" borderId="22" xfId="0" applyFont="1" applyFill="1" applyBorder="1" applyAlignment="1">
      <alignment horizontal="left" vertical="center"/>
    </xf>
    <xf numFmtId="0" fontId="48" fillId="13" borderId="48" xfId="0" applyFont="1" applyFill="1" applyBorder="1" applyAlignment="1">
      <alignment vertical="center" wrapText="1"/>
    </xf>
    <xf numFmtId="0" fontId="48" fillId="13" borderId="48" xfId="0" applyFont="1" applyFill="1" applyBorder="1" applyAlignment="1">
      <alignment horizontal="left" vertical="center" wrapText="1"/>
    </xf>
    <xf numFmtId="0" fontId="49" fillId="0" borderId="22" xfId="0" applyFont="1" applyBorder="1" applyAlignment="1">
      <alignment horizontal="left" vertical="center" wrapText="1"/>
    </xf>
    <xf numFmtId="0" fontId="49" fillId="13" borderId="22" xfId="0" applyFont="1" applyFill="1" applyBorder="1" applyAlignment="1">
      <alignment horizontal="center" vertical="center"/>
    </xf>
    <xf numFmtId="0" fontId="48" fillId="4" borderId="25" xfId="0" applyFont="1" applyFill="1" applyBorder="1" applyAlignment="1">
      <alignment horizontal="left" vertical="center" wrapText="1"/>
    </xf>
    <xf numFmtId="0" fontId="48" fillId="4" borderId="22" xfId="0" applyFont="1" applyFill="1" applyBorder="1" applyAlignment="1">
      <alignment horizontal="left" vertical="center" wrapText="1"/>
    </xf>
    <xf numFmtId="0" fontId="49" fillId="0" borderId="22" xfId="0" quotePrefix="1" applyFont="1" applyBorder="1" applyAlignment="1">
      <alignment horizontal="left" vertical="center" wrapText="1"/>
    </xf>
    <xf numFmtId="0" fontId="49" fillId="0" borderId="53" xfId="0" applyFont="1" applyBorder="1" applyAlignment="1">
      <alignment horizontal="left" vertical="center"/>
    </xf>
    <xf numFmtId="0" fontId="48" fillId="0" borderId="68" xfId="0" applyFont="1" applyBorder="1" applyAlignment="1">
      <alignment horizontal="left" vertical="center" wrapText="1"/>
    </xf>
    <xf numFmtId="170" fontId="18" fillId="0" borderId="28" xfId="3" applyNumberFormat="1" applyFont="1" applyBorder="1" applyAlignment="1">
      <alignment horizontal="center" vertical="center"/>
    </xf>
    <xf numFmtId="168" fontId="12" fillId="0" borderId="76" xfId="5" applyNumberFormat="1" applyFont="1" applyBorder="1" applyAlignment="1">
      <alignment vertical="center"/>
    </xf>
    <xf numFmtId="0" fontId="30" fillId="5" borderId="29" xfId="3" applyFont="1" applyFill="1" applyBorder="1" applyAlignment="1">
      <alignment horizontal="center" vertical="center" wrapText="1"/>
    </xf>
    <xf numFmtId="0" fontId="30" fillId="5" borderId="17" xfId="3" applyFont="1" applyFill="1" applyBorder="1" applyAlignment="1">
      <alignment horizontal="center" vertical="center" wrapText="1"/>
    </xf>
    <xf numFmtId="0" fontId="45" fillId="0" borderId="7" xfId="3" applyFont="1" applyBorder="1" applyAlignment="1">
      <alignment horizontal="left" vertical="center" wrapText="1"/>
    </xf>
    <xf numFmtId="0" fontId="18" fillId="0" borderId="78" xfId="3" applyFont="1" applyBorder="1" applyAlignment="1">
      <alignment horizontal="center" vertical="center"/>
    </xf>
    <xf numFmtId="0" fontId="30" fillId="5" borderId="19" xfId="3" applyFont="1" applyFill="1" applyBorder="1" applyAlignment="1">
      <alignment horizontal="center" vertical="center" wrapText="1"/>
    </xf>
    <xf numFmtId="0" fontId="17" fillId="0" borderId="7" xfId="16" applyBorder="1" applyAlignment="1">
      <alignment horizontal="center" vertical="center" wrapText="1"/>
    </xf>
    <xf numFmtId="175" fontId="12" fillId="0" borderId="24" xfId="5" applyNumberFormat="1" applyFont="1" applyBorder="1" applyAlignment="1">
      <alignment vertical="center"/>
    </xf>
    <xf numFmtId="0" fontId="18" fillId="0" borderId="78" xfId="3" applyFont="1" applyBorder="1" applyAlignment="1">
      <alignment horizontal="left" vertical="center" wrapText="1"/>
    </xf>
    <xf numFmtId="0" fontId="12" fillId="0" borderId="19" xfId="3" applyFont="1" applyBorder="1" applyAlignment="1">
      <alignment horizontal="left" vertical="center" wrapText="1"/>
    </xf>
    <xf numFmtId="0" fontId="18" fillId="0" borderId="26" xfId="3" applyFont="1" applyBorder="1" applyAlignment="1">
      <alignment horizontal="left" vertical="center" wrapText="1"/>
    </xf>
    <xf numFmtId="0" fontId="12" fillId="0" borderId="26" xfId="3" applyFont="1" applyBorder="1" applyAlignment="1">
      <alignment horizontal="left" vertical="top" wrapText="1"/>
    </xf>
    <xf numFmtId="173" fontId="12" fillId="0" borderId="1" xfId="3" applyNumberFormat="1" applyFont="1" applyAlignment="1">
      <alignment vertical="center"/>
    </xf>
    <xf numFmtId="14" fontId="12" fillId="0" borderId="79" xfId="0" applyNumberFormat="1" applyFont="1" applyBorder="1" applyAlignment="1">
      <alignment horizontal="center" vertical="center" wrapText="1"/>
    </xf>
    <xf numFmtId="0" fontId="12" fillId="0" borderId="33" xfId="0" applyFont="1" applyBorder="1" applyAlignment="1">
      <alignment vertical="center" wrapText="1"/>
    </xf>
    <xf numFmtId="0" fontId="17" fillId="0" borderId="26" xfId="23" applyBorder="1" applyAlignment="1">
      <alignment horizontal="center" vertical="center" wrapText="1"/>
    </xf>
    <xf numFmtId="0" fontId="45" fillId="0" borderId="22" xfId="0" applyFont="1" applyBorder="1" applyAlignment="1">
      <alignment horizontal="center" vertical="center"/>
    </xf>
    <xf numFmtId="0" fontId="45" fillId="0" borderId="25" xfId="0" applyFont="1" applyBorder="1" applyAlignment="1">
      <alignment horizontal="center" vertical="center"/>
    </xf>
    <xf numFmtId="0" fontId="53" fillId="0" borderId="19" xfId="3" applyFont="1" applyBorder="1" applyAlignment="1">
      <alignment horizontal="left" vertical="center" wrapText="1"/>
    </xf>
    <xf numFmtId="0" fontId="55" fillId="0" borderId="7" xfId="3" applyFont="1" applyBorder="1" applyAlignment="1">
      <alignment horizontal="left" vertical="center" wrapText="1"/>
    </xf>
    <xf numFmtId="1" fontId="12" fillId="0" borderId="1" xfId="3" applyNumberFormat="1" applyFont="1" applyAlignment="1">
      <alignment vertical="center"/>
    </xf>
    <xf numFmtId="0" fontId="17" fillId="0" borderId="26" xfId="16" applyBorder="1" applyAlignment="1">
      <alignment horizontal="center" vertical="center" wrapText="1"/>
    </xf>
    <xf numFmtId="43" fontId="40" fillId="5" borderId="86" xfId="18" applyFont="1" applyFill="1" applyBorder="1" applyAlignment="1">
      <alignment horizontal="center" vertical="center" wrapText="1"/>
    </xf>
    <xf numFmtId="43" fontId="40" fillId="5" borderId="87" xfId="18" applyFont="1" applyFill="1" applyBorder="1" applyAlignment="1">
      <alignment horizontal="center" vertical="center" wrapText="1"/>
    </xf>
    <xf numFmtId="168" fontId="12" fillId="0" borderId="92" xfId="5" applyNumberFormat="1" applyFont="1" applyBorder="1" applyAlignment="1">
      <alignment vertical="center"/>
    </xf>
    <xf numFmtId="168" fontId="12" fillId="0" borderId="93" xfId="5" applyNumberFormat="1" applyFont="1" applyBorder="1" applyAlignment="1">
      <alignment vertical="center"/>
    </xf>
    <xf numFmtId="175" fontId="12" fillId="0" borderId="94" xfId="5" applyNumberFormat="1" applyFont="1" applyBorder="1" applyAlignment="1">
      <alignment vertical="center"/>
    </xf>
    <xf numFmtId="0" fontId="11" fillId="0" borderId="45" xfId="2" applyFont="1" applyBorder="1" applyAlignment="1">
      <alignment horizontal="center" vertical="center" wrapText="1"/>
    </xf>
    <xf numFmtId="43" fontId="40" fillId="5" borderId="96" xfId="18" applyFont="1" applyFill="1" applyBorder="1" applyAlignment="1">
      <alignment horizontal="center" vertical="center" wrapText="1"/>
    </xf>
    <xf numFmtId="168" fontId="12" fillId="0" borderId="25" xfId="5" applyNumberFormat="1" applyFont="1" applyBorder="1" applyAlignment="1">
      <alignment vertical="center"/>
    </xf>
    <xf numFmtId="43" fontId="40" fillId="5" borderId="95" xfId="18" applyFont="1" applyFill="1" applyBorder="1" applyAlignment="1">
      <alignment horizontal="center" vertical="center" wrapText="1"/>
    </xf>
    <xf numFmtId="175" fontId="12" fillId="0" borderId="98" xfId="5" applyNumberFormat="1" applyFont="1" applyBorder="1" applyAlignment="1">
      <alignment vertical="center"/>
    </xf>
    <xf numFmtId="9" fontId="30" fillId="5" borderId="22" xfId="18" applyNumberFormat="1" applyFont="1" applyFill="1" applyBorder="1" applyAlignment="1">
      <alignment horizontal="center"/>
    </xf>
    <xf numFmtId="9" fontId="30" fillId="9" borderId="22" xfId="18" applyNumberFormat="1" applyFont="1" applyFill="1" applyBorder="1" applyAlignment="1">
      <alignment horizontal="center" vertical="center"/>
    </xf>
    <xf numFmtId="0" fontId="18" fillId="0" borderId="26" xfId="3" applyFont="1" applyBorder="1" applyAlignment="1">
      <alignment horizontal="left" vertical="top" wrapText="1"/>
    </xf>
    <xf numFmtId="0" fontId="58" fillId="0" borderId="26" xfId="3" applyFont="1" applyBorder="1" applyAlignment="1">
      <alignment vertical="center"/>
    </xf>
    <xf numFmtId="0" fontId="11" fillId="0" borderId="26" xfId="0" applyFont="1" applyBorder="1" applyAlignment="1">
      <alignment horizontal="center" vertical="center" wrapText="1"/>
    </xf>
    <xf numFmtId="174" fontId="12" fillId="0" borderId="22" xfId="22" applyNumberFormat="1" applyFont="1" applyFill="1" applyBorder="1" applyAlignment="1">
      <alignment vertical="center"/>
    </xf>
    <xf numFmtId="2" fontId="12" fillId="0" borderId="1" xfId="1" applyNumberFormat="1" applyFont="1" applyBorder="1" applyAlignment="1">
      <alignment vertical="center"/>
    </xf>
    <xf numFmtId="0" fontId="16" fillId="0" borderId="22" xfId="20" applyFont="1" applyBorder="1" applyAlignment="1">
      <alignment horizontal="left" vertical="center" wrapText="1"/>
    </xf>
    <xf numFmtId="0" fontId="59" fillId="0" borderId="1" xfId="20" applyFont="1" applyAlignment="1">
      <alignment horizontal="left" vertical="top"/>
    </xf>
    <xf numFmtId="0" fontId="60" fillId="3" borderId="78" xfId="20" applyFont="1" applyFill="1" applyBorder="1" applyAlignment="1">
      <alignment horizontal="center" vertical="center" wrapText="1"/>
    </xf>
    <xf numFmtId="1" fontId="59" fillId="0" borderId="78" xfId="20" applyNumberFormat="1" applyFont="1" applyBorder="1" applyAlignment="1">
      <alignment horizontal="center" vertical="center" shrinkToFit="1"/>
    </xf>
    <xf numFmtId="0" fontId="16" fillId="0" borderId="78" xfId="20" applyFont="1" applyBorder="1" applyAlignment="1">
      <alignment horizontal="center" vertical="center" wrapText="1"/>
    </xf>
    <xf numFmtId="0" fontId="16" fillId="0" borderId="107" xfId="20" applyFont="1" applyBorder="1" applyAlignment="1">
      <alignment horizontal="center" vertical="center" wrapText="1"/>
    </xf>
    <xf numFmtId="0" fontId="16" fillId="0" borderId="22" xfId="20" applyFont="1" applyBorder="1" applyAlignment="1">
      <alignment vertical="center" wrapText="1"/>
    </xf>
    <xf numFmtId="0" fontId="16" fillId="0" borderId="107" xfId="20" applyFont="1" applyBorder="1" applyAlignment="1">
      <alignment vertical="center" wrapText="1"/>
    </xf>
    <xf numFmtId="0" fontId="11" fillId="5" borderId="5" xfId="2" applyFont="1" applyFill="1" applyBorder="1" applyAlignment="1">
      <alignment vertical="center" wrapText="1"/>
    </xf>
    <xf numFmtId="0" fontId="11" fillId="5" borderId="7" xfId="2" applyFont="1" applyFill="1" applyBorder="1" applyAlignment="1">
      <alignment vertical="center" wrapText="1"/>
    </xf>
    <xf numFmtId="2" fontId="12" fillId="0" borderId="1" xfId="3" applyNumberFormat="1" applyFont="1" applyAlignment="1">
      <alignment vertical="center"/>
    </xf>
    <xf numFmtId="0" fontId="12" fillId="0" borderId="11" xfId="3" applyFont="1" applyBorder="1" applyAlignment="1">
      <alignment horizontal="center" vertical="center"/>
    </xf>
    <xf numFmtId="1" fontId="7" fillId="0" borderId="5" xfId="3" applyNumberFormat="1" applyFont="1" applyBorder="1" applyAlignment="1">
      <alignment horizontal="center" vertical="center" wrapText="1"/>
    </xf>
    <xf numFmtId="1" fontId="7" fillId="0" borderId="29" xfId="3" applyNumberFormat="1" applyFont="1" applyBorder="1" applyAlignment="1">
      <alignment horizontal="center" vertical="center" wrapText="1"/>
    </xf>
    <xf numFmtId="2" fontId="18" fillId="0" borderId="8" xfId="1" applyNumberFormat="1" applyFont="1" applyFill="1" applyBorder="1" applyAlignment="1">
      <alignment horizontal="center" vertical="center"/>
    </xf>
    <xf numFmtId="2" fontId="18" fillId="0" borderId="11" xfId="1" applyNumberFormat="1" applyFont="1" applyFill="1" applyBorder="1" applyAlignment="1">
      <alignment horizontal="center" vertical="center"/>
    </xf>
    <xf numFmtId="172" fontId="18" fillId="0" borderId="11" xfId="1" applyNumberFormat="1" applyFont="1" applyFill="1" applyBorder="1" applyAlignment="1">
      <alignment horizontal="center" vertical="center"/>
    </xf>
    <xf numFmtId="9" fontId="30" fillId="0" borderId="22" xfId="3" applyNumberFormat="1" applyFont="1" applyBorder="1" applyAlignment="1">
      <alignment horizontal="center" vertical="center"/>
    </xf>
    <xf numFmtId="1" fontId="18" fillId="0" borderId="11" xfId="3" applyNumberFormat="1" applyFont="1" applyBorder="1" applyAlignment="1">
      <alignment horizontal="center" vertical="center"/>
    </xf>
    <xf numFmtId="1" fontId="18" fillId="0" borderId="8" xfId="3" applyNumberFormat="1" applyFont="1" applyBorder="1" applyAlignment="1">
      <alignment horizontal="center" vertical="center"/>
    </xf>
    <xf numFmtId="2" fontId="18" fillId="0" borderId="26" xfId="1" applyNumberFormat="1" applyFont="1" applyFill="1" applyBorder="1" applyAlignment="1">
      <alignment horizontal="center" vertical="center"/>
    </xf>
    <xf numFmtId="0" fontId="30" fillId="5" borderId="23" xfId="2" applyFont="1" applyFill="1" applyBorder="1" applyAlignment="1">
      <alignment horizontal="center" vertical="center" wrapText="1"/>
    </xf>
    <xf numFmtId="9" fontId="30" fillId="5" borderId="51" xfId="3" applyNumberFormat="1" applyFont="1" applyFill="1" applyBorder="1" applyAlignment="1">
      <alignment horizontal="center" vertical="center"/>
    </xf>
    <xf numFmtId="0" fontId="17" fillId="0" borderId="19" xfId="16" applyBorder="1" applyAlignment="1">
      <alignment horizontal="center" vertical="center" wrapText="1"/>
    </xf>
    <xf numFmtId="168" fontId="12" fillId="0" borderId="22" xfId="5" applyNumberFormat="1" applyFont="1" applyFill="1" applyBorder="1" applyAlignment="1">
      <alignment vertical="center"/>
    </xf>
    <xf numFmtId="168" fontId="12" fillId="0" borderId="13" xfId="5" applyNumberFormat="1" applyFont="1" applyFill="1" applyBorder="1" applyAlignment="1">
      <alignment vertical="center"/>
    </xf>
    <xf numFmtId="175" fontId="12" fillId="0" borderId="14" xfId="5" applyNumberFormat="1" applyFont="1" applyBorder="1" applyAlignment="1">
      <alignment horizontal="right" vertical="center"/>
    </xf>
    <xf numFmtId="168" fontId="12" fillId="0" borderId="12" xfId="5" applyNumberFormat="1" applyFont="1" applyFill="1" applyBorder="1" applyAlignment="1">
      <alignment vertical="center"/>
    </xf>
    <xf numFmtId="175" fontId="12" fillId="0" borderId="14" xfId="5" applyNumberFormat="1" applyFont="1" applyFill="1" applyBorder="1" applyAlignment="1">
      <alignment horizontal="right" vertical="center"/>
    </xf>
    <xf numFmtId="174" fontId="0" fillId="0" borderId="22" xfId="22" applyNumberFormat="1" applyFont="1" applyFill="1" applyBorder="1" applyAlignment="1">
      <alignment horizontal="center" vertical="center"/>
    </xf>
    <xf numFmtId="174" fontId="12" fillId="0" borderId="13" xfId="22" applyNumberFormat="1" applyFont="1" applyFill="1" applyBorder="1" applyAlignment="1">
      <alignment vertical="center"/>
    </xf>
    <xf numFmtId="0" fontId="66" fillId="0" borderId="19" xfId="3" applyFont="1" applyBorder="1" applyAlignment="1">
      <alignment horizontal="left" vertical="top" wrapText="1"/>
    </xf>
    <xf numFmtId="0" fontId="21" fillId="0" borderId="26" xfId="3" applyFont="1" applyBorder="1" applyAlignment="1">
      <alignment horizontal="center" vertical="center" wrapText="1"/>
    </xf>
    <xf numFmtId="0" fontId="17" fillId="0" borderId="19" xfId="16" applyBorder="1" applyAlignment="1">
      <alignment horizontal="left" vertical="center" wrapText="1"/>
    </xf>
    <xf numFmtId="0" fontId="66" fillId="0" borderId="26" xfId="3" applyFont="1" applyBorder="1" applyAlignment="1">
      <alignment horizontal="center" vertical="center" wrapText="1"/>
    </xf>
    <xf numFmtId="167" fontId="12" fillId="0" borderId="14" xfId="5" applyFont="1" applyBorder="1" applyAlignment="1">
      <alignment vertical="center"/>
    </xf>
    <xf numFmtId="9" fontId="12" fillId="0" borderId="10" xfId="1" applyFont="1" applyFill="1" applyBorder="1" applyAlignment="1">
      <alignment horizontal="center" vertical="center"/>
    </xf>
    <xf numFmtId="9" fontId="12" fillId="0" borderId="24" xfId="1" applyFont="1" applyFill="1" applyBorder="1" applyAlignment="1">
      <alignment horizontal="center" vertical="center"/>
    </xf>
    <xf numFmtId="9" fontId="12" fillId="0" borderId="14" xfId="1" applyFont="1" applyFill="1" applyBorder="1" applyAlignment="1">
      <alignment horizontal="center" vertical="center"/>
    </xf>
    <xf numFmtId="0" fontId="17" fillId="0" borderId="7" xfId="23" applyBorder="1" applyAlignment="1">
      <alignment horizontal="center" vertical="center" wrapText="1"/>
    </xf>
    <xf numFmtId="0" fontId="45" fillId="0" borderId="26" xfId="3" applyFont="1" applyBorder="1" applyAlignment="1">
      <alignment horizontal="left" vertical="center" wrapText="1"/>
    </xf>
    <xf numFmtId="15" fontId="12" fillId="0" borderId="34" xfId="0" applyNumberFormat="1" applyFont="1" applyBorder="1" applyAlignment="1">
      <alignment horizontal="center" vertical="center" wrapText="1"/>
    </xf>
    <xf numFmtId="0" fontId="12" fillId="0" borderId="48" xfId="0" applyFont="1" applyBorder="1" applyAlignment="1">
      <alignment horizontal="center" vertical="center" wrapText="1"/>
    </xf>
    <xf numFmtId="0" fontId="12" fillId="0" borderId="104" xfId="0" applyFont="1" applyBorder="1" applyAlignment="1">
      <alignment vertical="center" wrapText="1"/>
    </xf>
    <xf numFmtId="15" fontId="12" fillId="0" borderId="22" xfId="0" applyNumberFormat="1" applyFont="1" applyBorder="1" applyAlignment="1">
      <alignment horizontal="center" vertical="center" wrapText="1"/>
    </xf>
    <xf numFmtId="175" fontId="12" fillId="0" borderId="14" xfId="5" applyNumberFormat="1" applyFont="1" applyFill="1" applyBorder="1" applyAlignment="1">
      <alignment vertical="center"/>
    </xf>
    <xf numFmtId="0" fontId="26" fillId="0" borderId="22" xfId="3" applyFont="1" applyBorder="1" applyAlignment="1">
      <alignment horizontal="center" vertical="center"/>
    </xf>
    <xf numFmtId="43" fontId="18" fillId="0" borderId="28" xfId="3" applyNumberFormat="1" applyFont="1" applyBorder="1" applyAlignment="1">
      <alignment vertical="center"/>
    </xf>
    <xf numFmtId="168" fontId="12" fillId="0" borderId="77" xfId="5" applyNumberFormat="1" applyFont="1" applyFill="1" applyBorder="1" applyAlignment="1">
      <alignment vertical="center"/>
    </xf>
    <xf numFmtId="167" fontId="12" fillId="0" borderId="14" xfId="5" applyFont="1" applyFill="1" applyBorder="1" applyAlignment="1">
      <alignment vertical="center"/>
    </xf>
    <xf numFmtId="0" fontId="18" fillId="0" borderId="78" xfId="3" applyFont="1" applyBorder="1" applyAlignment="1">
      <alignment horizontal="left" vertical="top" wrapText="1"/>
    </xf>
    <xf numFmtId="0" fontId="53" fillId="0" borderId="6" xfId="3" applyFont="1" applyBorder="1" applyAlignment="1">
      <alignment horizontal="left" vertical="center" wrapText="1"/>
    </xf>
    <xf numFmtId="168" fontId="12" fillId="4" borderId="22" xfId="5" applyNumberFormat="1" applyFont="1" applyFill="1" applyBorder="1" applyAlignment="1">
      <alignment vertical="center"/>
    </xf>
    <xf numFmtId="168" fontId="12" fillId="4" borderId="13" xfId="5" applyNumberFormat="1" applyFont="1" applyFill="1" applyBorder="1" applyAlignment="1">
      <alignment vertical="center"/>
    </xf>
    <xf numFmtId="174" fontId="0" fillId="4" borderId="22" xfId="22" applyNumberFormat="1" applyFont="1" applyFill="1" applyBorder="1" applyAlignment="1">
      <alignment horizontal="center" vertical="center"/>
    </xf>
    <xf numFmtId="168" fontId="12" fillId="4" borderId="21" xfId="5" applyNumberFormat="1" applyFont="1" applyFill="1" applyBorder="1" applyAlignment="1">
      <alignment vertical="center"/>
    </xf>
    <xf numFmtId="175" fontId="12" fillId="4" borderId="24" xfId="5" applyNumberFormat="1" applyFont="1" applyFill="1" applyBorder="1" applyAlignment="1">
      <alignment vertical="center"/>
    </xf>
    <xf numFmtId="0" fontId="53" fillId="0" borderId="26" xfId="3" applyFont="1" applyBorder="1" applyAlignment="1">
      <alignment horizontal="left" vertical="center" wrapText="1"/>
    </xf>
    <xf numFmtId="1" fontId="12" fillId="0" borderId="1" xfId="3" applyNumberFormat="1" applyFont="1"/>
    <xf numFmtId="167" fontId="12" fillId="0" borderId="24" xfId="5" applyFont="1" applyBorder="1" applyAlignment="1">
      <alignment vertical="center"/>
    </xf>
    <xf numFmtId="0" fontId="72" fillId="0" borderId="64" xfId="0" applyFont="1" applyBorder="1" applyAlignment="1">
      <alignment horizontal="left" vertical="top" wrapText="1"/>
    </xf>
    <xf numFmtId="173" fontId="37" fillId="0" borderId="22" xfId="21" applyNumberFormat="1" applyFont="1" applyFill="1" applyBorder="1" applyAlignment="1">
      <alignment horizontal="center" vertical="center"/>
    </xf>
    <xf numFmtId="173" fontId="37" fillId="0" borderId="13" xfId="21" applyNumberFormat="1" applyFont="1" applyFill="1" applyBorder="1" applyAlignment="1">
      <alignment horizontal="center" vertical="center"/>
    </xf>
    <xf numFmtId="168" fontId="12" fillId="0" borderId="21" xfId="5" applyNumberFormat="1" applyFont="1" applyFill="1" applyBorder="1" applyAlignment="1">
      <alignment vertical="center"/>
    </xf>
    <xf numFmtId="0" fontId="10" fillId="0" borderId="2"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1" xfId="2" applyFont="1" applyBorder="1" applyAlignment="1">
      <alignment horizontal="center" vertical="center" wrapText="1"/>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11" fillId="0" borderId="17" xfId="2" applyFont="1" applyBorder="1" applyAlignment="1">
      <alignment horizontal="center" vertical="center"/>
    </xf>
    <xf numFmtId="0" fontId="34" fillId="0" borderId="5" xfId="0" applyFont="1" applyBorder="1" applyAlignment="1">
      <alignment horizontal="left" vertical="center" wrapText="1"/>
    </xf>
    <xf numFmtId="0" fontId="34" fillId="0" borderId="6" xfId="0" applyFont="1" applyBorder="1" applyAlignment="1">
      <alignment horizontal="left" vertical="center" wrapText="1"/>
    </xf>
    <xf numFmtId="0" fontId="34" fillId="0" borderId="7" xfId="0" applyFont="1" applyBorder="1" applyAlignment="1">
      <alignment horizontal="left" vertical="center" wrapText="1"/>
    </xf>
    <xf numFmtId="0" fontId="11" fillId="0" borderId="8" xfId="2" applyFont="1" applyBorder="1" applyAlignment="1">
      <alignment horizontal="center" vertical="center"/>
    </xf>
    <xf numFmtId="0" fontId="11" fillId="0" borderId="1" xfId="2" applyFont="1" applyAlignment="1">
      <alignment horizontal="center" vertical="center"/>
    </xf>
    <xf numFmtId="0" fontId="11" fillId="0" borderId="16" xfId="2" applyFont="1" applyBorder="1" applyAlignment="1">
      <alignment horizontal="center" vertical="center"/>
    </xf>
    <xf numFmtId="0" fontId="11" fillId="0" borderId="11" xfId="2" applyFont="1" applyBorder="1" applyAlignment="1">
      <alignment horizontal="center" vertical="center"/>
    </xf>
    <xf numFmtId="0" fontId="11" fillId="0" borderId="20" xfId="2" applyFont="1" applyBorder="1" applyAlignment="1">
      <alignment horizontal="center" vertical="center"/>
    </xf>
    <xf numFmtId="0" fontId="11" fillId="0" borderId="19" xfId="2" applyFont="1" applyBorder="1" applyAlignment="1">
      <alignment horizontal="center" vertical="center"/>
    </xf>
    <xf numFmtId="0" fontId="11" fillId="5" borderId="2" xfId="2" applyFont="1" applyFill="1" applyBorder="1" applyAlignment="1">
      <alignment horizontal="left" vertical="center" wrapText="1"/>
    </xf>
    <xf numFmtId="0" fontId="11" fillId="5" borderId="8" xfId="2" applyFont="1" applyFill="1" applyBorder="1" applyAlignment="1">
      <alignment horizontal="left" vertical="center" wrapText="1"/>
    </xf>
    <xf numFmtId="0" fontId="11" fillId="5" borderId="11" xfId="2" applyFont="1" applyFill="1" applyBorder="1" applyAlignment="1">
      <alignment horizontal="left" vertical="center" wrapText="1"/>
    </xf>
    <xf numFmtId="0" fontId="11" fillId="0" borderId="2" xfId="2" applyFont="1" applyBorder="1" applyAlignment="1">
      <alignment horizontal="left" vertical="center" wrapText="1"/>
    </xf>
    <xf numFmtId="0" fontId="11" fillId="0" borderId="18" xfId="2" applyFont="1" applyBorder="1" applyAlignment="1">
      <alignment horizontal="left" vertical="center" wrapText="1"/>
    </xf>
    <xf numFmtId="0" fontId="11" fillId="0" borderId="17" xfId="2" applyFont="1" applyBorder="1" applyAlignment="1">
      <alignment horizontal="left" vertical="center" wrapText="1"/>
    </xf>
    <xf numFmtId="0" fontId="11" fillId="0" borderId="8" xfId="2" applyFont="1" applyBorder="1" applyAlignment="1">
      <alignment horizontal="left" vertical="center" wrapText="1"/>
    </xf>
    <xf numFmtId="0" fontId="11" fillId="0" borderId="1" xfId="2" applyFont="1" applyAlignment="1">
      <alignment horizontal="left" vertical="center" wrapText="1"/>
    </xf>
    <xf numFmtId="0" fontId="11" fillId="0" borderId="16" xfId="2" applyFont="1" applyBorder="1" applyAlignment="1">
      <alignment horizontal="left" vertical="center" wrapText="1"/>
    </xf>
    <xf numFmtId="0" fontId="11" fillId="0" borderId="11" xfId="2" applyFont="1" applyBorder="1" applyAlignment="1">
      <alignment horizontal="left" vertical="center" wrapText="1"/>
    </xf>
    <xf numFmtId="0" fontId="11" fillId="0" borderId="20" xfId="2" applyFont="1" applyBorder="1" applyAlignment="1">
      <alignment horizontal="left" vertical="center" wrapText="1"/>
    </xf>
    <xf numFmtId="0" fontId="11" fillId="0" borderId="19" xfId="2" applyFont="1" applyBorder="1" applyAlignment="1">
      <alignment horizontal="left" vertical="center" wrapText="1"/>
    </xf>
    <xf numFmtId="0" fontId="11" fillId="0" borderId="26" xfId="2" applyFont="1" applyBorder="1" applyAlignment="1">
      <alignment horizontal="left" vertical="center" wrapText="1"/>
    </xf>
    <xf numFmtId="0" fontId="11" fillId="5" borderId="26" xfId="2" applyFont="1" applyFill="1" applyBorder="1" applyAlignment="1">
      <alignment horizontal="left" vertical="center" wrapText="1"/>
    </xf>
    <xf numFmtId="0" fontId="11" fillId="0" borderId="70" xfId="2" applyFont="1" applyBorder="1" applyAlignment="1">
      <alignment horizontal="left" vertical="center" wrapText="1"/>
    </xf>
    <xf numFmtId="0" fontId="7" fillId="0" borderId="26" xfId="3" applyFont="1" applyBorder="1" applyAlignment="1">
      <alignment horizontal="center" vertical="center" wrapText="1"/>
    </xf>
    <xf numFmtId="0" fontId="11" fillId="4" borderId="5" xfId="2" applyFont="1" applyFill="1" applyBorder="1" applyAlignment="1">
      <alignment horizontal="left" vertical="center" wrapText="1"/>
    </xf>
    <xf numFmtId="0" fontId="11" fillId="4" borderId="6" xfId="2" applyFont="1" applyFill="1" applyBorder="1" applyAlignment="1">
      <alignment horizontal="left" vertical="center" wrapText="1"/>
    </xf>
    <xf numFmtId="0" fontId="11" fillId="4" borderId="7" xfId="2" applyFont="1" applyFill="1" applyBorder="1" applyAlignment="1">
      <alignment horizontal="left" vertical="center" wrapText="1"/>
    </xf>
    <xf numFmtId="1" fontId="6" fillId="4" borderId="5" xfId="3" applyNumberFormat="1" applyFont="1" applyFill="1" applyBorder="1" applyAlignment="1">
      <alignment horizontal="center" vertical="center"/>
    </xf>
    <xf numFmtId="1" fontId="6" fillId="4" borderId="6" xfId="3" applyNumberFormat="1" applyFont="1" applyFill="1" applyBorder="1" applyAlignment="1">
      <alignment horizontal="center" vertical="center"/>
    </xf>
    <xf numFmtId="1" fontId="6" fillId="4" borderId="7" xfId="3" applyNumberFormat="1" applyFont="1" applyFill="1" applyBorder="1" applyAlignment="1">
      <alignment horizontal="center" vertical="center"/>
    </xf>
    <xf numFmtId="0" fontId="11" fillId="5" borderId="7" xfId="2" applyFont="1" applyFill="1" applyBorder="1" applyAlignment="1">
      <alignment horizontal="center" vertical="center" wrapText="1"/>
    </xf>
    <xf numFmtId="0" fontId="11" fillId="5" borderId="26" xfId="2" applyFont="1" applyFill="1" applyBorder="1" applyAlignment="1">
      <alignment horizontal="center" vertical="center" wrapText="1"/>
    </xf>
    <xf numFmtId="0" fontId="11" fillId="0" borderId="26" xfId="0" applyFont="1" applyBorder="1" applyAlignment="1">
      <alignment horizontal="center" vertical="center" wrapText="1"/>
    </xf>
    <xf numFmtId="9" fontId="19" fillId="0" borderId="11" xfId="3" applyNumberFormat="1" applyFont="1" applyBorder="1" applyAlignment="1">
      <alignment horizontal="center" vertical="center"/>
    </xf>
    <xf numFmtId="9" fontId="19" fillId="0" borderId="19" xfId="3" applyNumberFormat="1" applyFont="1" applyBorder="1" applyAlignment="1">
      <alignment horizontal="center" vertical="center"/>
    </xf>
    <xf numFmtId="0" fontId="19" fillId="0" borderId="5" xfId="3" applyFont="1" applyBorder="1" applyAlignment="1">
      <alignment horizontal="left" vertical="center"/>
    </xf>
    <xf numFmtId="0" fontId="19" fillId="0" borderId="6" xfId="3" applyFont="1" applyBorder="1" applyAlignment="1">
      <alignment horizontal="left" vertical="center"/>
    </xf>
    <xf numFmtId="0" fontId="19" fillId="0" borderId="7" xfId="3" applyFont="1" applyBorder="1" applyAlignment="1">
      <alignment horizontal="left" vertical="center"/>
    </xf>
    <xf numFmtId="0" fontId="30" fillId="5" borderId="29" xfId="3" applyFont="1" applyFill="1" applyBorder="1" applyAlignment="1">
      <alignment horizontal="center" vertical="center" wrapText="1"/>
    </xf>
    <xf numFmtId="0" fontId="30" fillId="5" borderId="28" xfId="3" applyFont="1" applyFill="1" applyBorder="1" applyAlignment="1">
      <alignment horizontal="center" vertical="center" wrapText="1"/>
    </xf>
    <xf numFmtId="0" fontId="30" fillId="5" borderId="5" xfId="3" applyFont="1" applyFill="1" applyBorder="1" applyAlignment="1">
      <alignment horizontal="center" vertical="center" wrapText="1"/>
    </xf>
    <xf numFmtId="0" fontId="30" fillId="5" borderId="7" xfId="3" applyFont="1" applyFill="1" applyBorder="1" applyAlignment="1">
      <alignment horizontal="center" vertical="center" wrapText="1"/>
    </xf>
    <xf numFmtId="0" fontId="18" fillId="0" borderId="5" xfId="3" applyFont="1" applyBorder="1" applyAlignment="1">
      <alignment horizontal="center" vertical="center" wrapText="1"/>
    </xf>
    <xf numFmtId="0" fontId="18" fillId="0" borderId="7" xfId="3" applyFont="1" applyBorder="1" applyAlignment="1">
      <alignment horizontal="center" vertical="center" wrapText="1"/>
    </xf>
    <xf numFmtId="0" fontId="11" fillId="4" borderId="1" xfId="2" applyFont="1" applyFill="1" applyAlignment="1">
      <alignment horizontal="left" vertical="center" wrapText="1"/>
    </xf>
    <xf numFmtId="0" fontId="11" fillId="5" borderId="5" xfId="2" applyFont="1" applyFill="1" applyBorder="1" applyAlignment="1">
      <alignment horizontal="center" vertical="center" wrapText="1"/>
    </xf>
    <xf numFmtId="0" fontId="11" fillId="5" borderId="6" xfId="2" applyFont="1" applyFill="1" applyBorder="1" applyAlignment="1">
      <alignment horizontal="center" vertical="center" wrapText="1"/>
    </xf>
    <xf numFmtId="0" fontId="19" fillId="5" borderId="5" xfId="3" applyFont="1" applyFill="1" applyBorder="1" applyAlignment="1">
      <alignment horizontal="center" vertical="center"/>
    </xf>
    <xf numFmtId="0" fontId="19" fillId="5" borderId="6" xfId="3" applyFont="1" applyFill="1" applyBorder="1" applyAlignment="1">
      <alignment horizontal="center" vertical="center"/>
    </xf>
    <xf numFmtId="0" fontId="19" fillId="5" borderId="7" xfId="3" applyFont="1" applyFill="1" applyBorder="1" applyAlignment="1">
      <alignment horizontal="center" vertical="center"/>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26" xfId="3" applyFont="1" applyBorder="1" applyAlignment="1">
      <alignment horizontal="center" vertical="center"/>
    </xf>
    <xf numFmtId="0" fontId="51" fillId="0" borderId="2" xfId="0" applyFont="1" applyBorder="1" applyAlignment="1">
      <alignment horizontal="center" vertical="center"/>
    </xf>
    <xf numFmtId="0" fontId="51" fillId="0" borderId="17" xfId="0" applyFont="1" applyBorder="1" applyAlignment="1">
      <alignment horizontal="center" vertical="center"/>
    </xf>
    <xf numFmtId="0" fontId="51" fillId="0" borderId="11" xfId="0" applyFont="1" applyBorder="1" applyAlignment="1">
      <alignment horizontal="center" vertical="center"/>
    </xf>
    <xf numFmtId="0" fontId="51" fillId="0" borderId="19" xfId="0" applyFont="1" applyBorder="1" applyAlignment="1">
      <alignment horizontal="center" vertical="center"/>
    </xf>
    <xf numFmtId="0" fontId="18" fillId="0" borderId="5" xfId="3" applyFont="1" applyBorder="1" applyAlignment="1">
      <alignment horizontal="left" vertical="center" wrapText="1"/>
    </xf>
    <xf numFmtId="0" fontId="18" fillId="0" borderId="7" xfId="3" applyFont="1" applyBorder="1" applyAlignment="1">
      <alignment horizontal="left" vertical="center" wrapText="1"/>
    </xf>
    <xf numFmtId="0" fontId="45" fillId="0" borderId="5" xfId="3" applyFont="1" applyBorder="1" applyAlignment="1">
      <alignment horizontal="left" vertical="center" wrapText="1"/>
    </xf>
    <xf numFmtId="0" fontId="18" fillId="0" borderId="5" xfId="3" applyFont="1" applyBorder="1" applyAlignment="1">
      <alignment horizontal="justify" vertical="center" wrapText="1"/>
    </xf>
    <xf numFmtId="0" fontId="18" fillId="0" borderId="7" xfId="3" applyFont="1" applyBorder="1" applyAlignment="1">
      <alignment horizontal="justify" vertical="center" wrapText="1"/>
    </xf>
    <xf numFmtId="0" fontId="24" fillId="0" borderId="5" xfId="3" applyFont="1" applyBorder="1" applyAlignment="1">
      <alignment horizontal="left" vertical="center" wrapText="1"/>
    </xf>
    <xf numFmtId="0" fontId="24" fillId="0" borderId="7" xfId="3" applyFont="1" applyBorder="1" applyAlignment="1">
      <alignment horizontal="left" vertical="center" wrapText="1"/>
    </xf>
    <xf numFmtId="0" fontId="18" fillId="0" borderId="7" xfId="3" applyFont="1" applyBorder="1" applyAlignment="1">
      <alignment horizontal="left" vertical="center"/>
    </xf>
    <xf numFmtId="0" fontId="30" fillId="5" borderId="27" xfId="3" applyFont="1" applyFill="1" applyBorder="1" applyAlignment="1">
      <alignment horizontal="center" vertical="center" wrapText="1"/>
    </xf>
    <xf numFmtId="1" fontId="18" fillId="0" borderId="29" xfId="3" applyNumberFormat="1" applyFont="1" applyBorder="1" applyAlignment="1">
      <alignment horizontal="center" vertical="center"/>
    </xf>
    <xf numFmtId="1" fontId="18" fillId="0" borderId="28" xfId="3" applyNumberFormat="1" applyFont="1" applyBorder="1" applyAlignment="1">
      <alignment horizontal="center" vertical="center"/>
    </xf>
    <xf numFmtId="0" fontId="18" fillId="0" borderId="29" xfId="3" applyFont="1" applyBorder="1" applyAlignment="1">
      <alignment horizontal="center" vertical="center"/>
    </xf>
    <xf numFmtId="0" fontId="18" fillId="0" borderId="28" xfId="3" applyFont="1" applyBorder="1" applyAlignment="1">
      <alignment horizontal="center" vertical="center"/>
    </xf>
    <xf numFmtId="0" fontId="18" fillId="0" borderId="2" xfId="3" applyFont="1" applyBorder="1" applyAlignment="1">
      <alignment horizontal="left" vertical="center" wrapText="1"/>
    </xf>
    <xf numFmtId="0" fontId="18" fillId="0" borderId="17" xfId="3" applyFont="1" applyBorder="1" applyAlignment="1">
      <alignment horizontal="left" vertical="center" wrapText="1"/>
    </xf>
    <xf numFmtId="0" fontId="18" fillId="0" borderId="11" xfId="3" applyFont="1" applyBorder="1" applyAlignment="1">
      <alignment horizontal="left" vertical="center" wrapText="1"/>
    </xf>
    <xf numFmtId="0" fontId="18" fillId="0" borderId="19" xfId="3" applyFont="1" applyBorder="1" applyAlignment="1">
      <alignment horizontal="left" vertical="center" wrapText="1"/>
    </xf>
    <xf numFmtId="0" fontId="18" fillId="0" borderId="6" xfId="3" applyFont="1" applyBorder="1" applyAlignment="1">
      <alignment horizontal="left" vertical="center" wrapText="1"/>
    </xf>
    <xf numFmtId="0" fontId="45" fillId="0" borderId="5" xfId="3" applyFont="1" applyBorder="1" applyAlignment="1">
      <alignment horizontal="left" vertical="top" wrapText="1"/>
    </xf>
    <xf numFmtId="0" fontId="18" fillId="0" borderId="7" xfId="3" applyFont="1" applyBorder="1" applyAlignment="1">
      <alignment horizontal="left" vertical="top"/>
    </xf>
    <xf numFmtId="0" fontId="24" fillId="0" borderId="7" xfId="3" applyFont="1" applyBorder="1" applyAlignment="1">
      <alignment horizontal="left" vertical="center"/>
    </xf>
    <xf numFmtId="0" fontId="18" fillId="4" borderId="5" xfId="3" applyFont="1" applyFill="1" applyBorder="1" applyAlignment="1">
      <alignment horizontal="left" vertical="center" wrapText="1"/>
    </xf>
    <xf numFmtId="0" fontId="18" fillId="4" borderId="7" xfId="3" applyFont="1" applyFill="1" applyBorder="1" applyAlignment="1">
      <alignment horizontal="left" vertical="center"/>
    </xf>
    <xf numFmtId="0" fontId="18" fillId="0" borderId="6" xfId="3" applyFont="1" applyBorder="1" applyAlignment="1">
      <alignment horizontal="left" vertical="center"/>
    </xf>
    <xf numFmtId="170" fontId="30" fillId="5" borderId="23" xfId="3" applyNumberFormat="1" applyFont="1" applyFill="1" applyBorder="1" applyAlignment="1">
      <alignment horizontal="center" vertical="center" wrapText="1"/>
    </xf>
    <xf numFmtId="170" fontId="30" fillId="5" borderId="25" xfId="3" applyNumberFormat="1" applyFont="1" applyFill="1" applyBorder="1" applyAlignment="1">
      <alignment horizontal="center" vertical="center" wrapText="1"/>
    </xf>
    <xf numFmtId="170" fontId="30" fillId="5" borderId="23" xfId="3" applyNumberFormat="1" applyFont="1" applyFill="1" applyBorder="1" applyAlignment="1">
      <alignment horizontal="center" vertical="center"/>
    </xf>
    <xf numFmtId="170" fontId="30" fillId="5" borderId="25" xfId="3" applyNumberFormat="1" applyFont="1" applyFill="1" applyBorder="1" applyAlignment="1">
      <alignment horizontal="center" vertical="center"/>
    </xf>
    <xf numFmtId="9" fontId="30" fillId="0" borderId="23" xfId="3" applyNumberFormat="1" applyFont="1" applyBorder="1" applyAlignment="1">
      <alignment horizontal="center" vertical="center"/>
    </xf>
    <xf numFmtId="0" fontId="0" fillId="0" borderId="25" xfId="0" applyBorder="1" applyAlignment="1">
      <alignment horizontal="center" vertical="center"/>
    </xf>
    <xf numFmtId="9" fontId="30" fillId="5" borderId="23" xfId="3" applyNumberFormat="1" applyFont="1" applyFill="1" applyBorder="1" applyAlignment="1">
      <alignment horizontal="center" vertical="center"/>
    </xf>
    <xf numFmtId="0" fontId="18" fillId="0" borderId="5" xfId="3" applyFont="1" applyBorder="1" applyAlignment="1">
      <alignment horizontal="left" vertical="top" wrapText="1"/>
    </xf>
    <xf numFmtId="0" fontId="18" fillId="0" borderId="7" xfId="3" applyFont="1" applyBorder="1" applyAlignment="1">
      <alignment horizontal="left" vertical="top" wrapText="1"/>
    </xf>
    <xf numFmtId="0" fontId="30" fillId="5" borderId="22" xfId="2" applyFont="1" applyFill="1" applyBorder="1" applyAlignment="1">
      <alignment horizontal="center" vertical="center" wrapText="1"/>
    </xf>
    <xf numFmtId="0" fontId="28" fillId="3" borderId="51" xfId="2" applyFont="1" applyFill="1" applyBorder="1" applyAlignment="1">
      <alignment horizontal="center" vertical="center" wrapText="1"/>
    </xf>
    <xf numFmtId="0" fontId="28" fillId="3" borderId="48" xfId="2" applyFont="1" applyFill="1" applyBorder="1" applyAlignment="1">
      <alignment horizontal="center" vertical="center" wrapText="1"/>
    </xf>
    <xf numFmtId="0" fontId="18" fillId="0" borderId="23" xfId="3" applyFont="1" applyBorder="1" applyAlignment="1">
      <alignment horizontal="center" vertical="center" wrapText="1"/>
    </xf>
    <xf numFmtId="0" fontId="18" fillId="0" borderId="25" xfId="3" applyFont="1" applyBorder="1" applyAlignment="1">
      <alignment horizontal="center" vertical="center" wrapText="1"/>
    </xf>
    <xf numFmtId="0" fontId="45" fillId="0" borderId="23" xfId="3" applyFont="1" applyBorder="1" applyAlignment="1">
      <alignment horizontal="center" vertical="center" wrapText="1"/>
    </xf>
    <xf numFmtId="0" fontId="45" fillId="0" borderId="23" xfId="3" applyFont="1" applyBorder="1" applyAlignment="1">
      <alignment horizontal="center" vertical="top" wrapText="1"/>
    </xf>
    <xf numFmtId="0" fontId="18" fillId="0" borderId="25" xfId="3" applyFont="1" applyBorder="1" applyAlignment="1">
      <alignment horizontal="center" vertical="top" wrapText="1"/>
    </xf>
    <xf numFmtId="0" fontId="31" fillId="0" borderId="23" xfId="3" applyFont="1" applyBorder="1" applyAlignment="1">
      <alignment horizontal="left" vertical="center" wrapText="1"/>
    </xf>
    <xf numFmtId="0" fontId="31" fillId="0" borderId="25" xfId="3" applyFont="1" applyBorder="1" applyAlignment="1">
      <alignment horizontal="left" vertical="center" wrapText="1"/>
    </xf>
    <xf numFmtId="0" fontId="31" fillId="0" borderId="23" xfId="3" applyFont="1" applyBorder="1" applyAlignment="1">
      <alignment horizontal="center" vertical="center" wrapText="1"/>
    </xf>
    <xf numFmtId="0" fontId="31" fillId="0" borderId="25" xfId="3" applyFont="1" applyBorder="1" applyAlignment="1">
      <alignment horizontal="center" vertical="center" wrapText="1"/>
    </xf>
    <xf numFmtId="0" fontId="18" fillId="0" borderId="78" xfId="3" applyFont="1" applyBorder="1" applyAlignment="1">
      <alignment horizontal="left" vertical="center" wrapText="1"/>
    </xf>
    <xf numFmtId="0" fontId="18" fillId="2" borderId="43" xfId="0" applyFont="1" applyFill="1" applyBorder="1" applyAlignment="1">
      <alignment horizontal="left" vertical="center" wrapText="1"/>
    </xf>
    <xf numFmtId="0" fontId="18" fillId="2" borderId="25" xfId="0" applyFont="1" applyFill="1" applyBorder="1" applyAlignment="1">
      <alignment horizontal="left" vertical="center" wrapText="1"/>
    </xf>
    <xf numFmtId="0" fontId="31" fillId="2" borderId="23" xfId="0" applyFont="1" applyFill="1" applyBorder="1" applyAlignment="1">
      <alignment horizontal="center" vertical="center" wrapText="1"/>
    </xf>
    <xf numFmtId="0" fontId="31" fillId="2" borderId="25" xfId="0" applyFont="1" applyFill="1" applyBorder="1" applyAlignment="1">
      <alignment horizontal="center" vertical="center" wrapText="1"/>
    </xf>
    <xf numFmtId="0" fontId="17" fillId="0" borderId="54" xfId="23" applyBorder="1" applyAlignment="1">
      <alignment horizontal="center" vertical="center" wrapText="1"/>
    </xf>
    <xf numFmtId="0" fontId="17" fillId="0" borderId="57" xfId="16" applyBorder="1" applyAlignment="1">
      <alignment horizontal="center" vertical="center" wrapText="1"/>
    </xf>
    <xf numFmtId="0" fontId="17" fillId="0" borderId="23" xfId="23" applyFill="1" applyBorder="1" applyAlignment="1">
      <alignment horizontal="left" vertical="center" wrapText="1"/>
    </xf>
    <xf numFmtId="0" fontId="18" fillId="0" borderId="25" xfId="3" applyFont="1" applyBorder="1" applyAlignment="1">
      <alignment horizontal="left" vertical="center" wrapText="1"/>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18" fillId="0" borderId="23" xfId="0" applyFont="1" applyBorder="1" applyAlignment="1">
      <alignment vertical="center" wrapText="1"/>
    </xf>
    <xf numFmtId="0" fontId="18" fillId="0" borderId="25" xfId="0" applyFont="1" applyBorder="1" applyAlignment="1">
      <alignment vertical="center" wrapText="1"/>
    </xf>
    <xf numFmtId="0" fontId="18" fillId="0" borderId="2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3" xfId="3" applyFont="1" applyBorder="1" applyAlignment="1">
      <alignment horizontal="left" vertical="center" wrapText="1"/>
    </xf>
    <xf numFmtId="0" fontId="48" fillId="0" borderId="23" xfId="0" applyFont="1" applyBorder="1" applyAlignment="1">
      <alignment horizontal="left" vertical="center" wrapText="1"/>
    </xf>
    <xf numFmtId="0" fontId="12" fillId="0" borderId="25" xfId="0" applyFont="1" applyBorder="1" applyAlignment="1">
      <alignment horizontal="left" vertical="center" wrapText="1"/>
    </xf>
    <xf numFmtId="0" fontId="29" fillId="0" borderId="25" xfId="3" applyFont="1" applyBorder="1" applyAlignment="1">
      <alignment horizontal="left" vertical="center" wrapText="1"/>
    </xf>
    <xf numFmtId="0" fontId="45" fillId="0" borderId="22" xfId="3" applyFont="1" applyBorder="1" applyAlignment="1">
      <alignment horizontal="left" vertical="center" wrapText="1"/>
    </xf>
    <xf numFmtId="0" fontId="18" fillId="0" borderId="22" xfId="3" applyFont="1" applyBorder="1" applyAlignment="1">
      <alignment horizontal="left" vertical="center"/>
    </xf>
    <xf numFmtId="0" fontId="45" fillId="0" borderId="22" xfId="3" applyFont="1" applyBorder="1" applyAlignment="1">
      <alignment vertical="center" wrapText="1"/>
    </xf>
    <xf numFmtId="0" fontId="18" fillId="0" borderId="22" xfId="3" applyFont="1" applyBorder="1" applyAlignment="1">
      <alignment vertical="center" wrapText="1"/>
    </xf>
    <xf numFmtId="0" fontId="18" fillId="0" borderId="23" xfId="3" applyFont="1" applyBorder="1" applyAlignment="1">
      <alignment horizontal="center" vertical="center"/>
    </xf>
    <xf numFmtId="0" fontId="18" fillId="0" borderId="25" xfId="3" applyFont="1" applyBorder="1" applyAlignment="1">
      <alignment horizontal="center" vertical="center"/>
    </xf>
    <xf numFmtId="0" fontId="18" fillId="0" borderId="22" xfId="3" applyFont="1" applyBorder="1" applyAlignment="1">
      <alignment horizontal="center" vertical="center"/>
    </xf>
    <xf numFmtId="0" fontId="18" fillId="0" borderId="25" xfId="3" applyFont="1" applyBorder="1" applyAlignment="1">
      <alignment horizontal="left" vertical="center"/>
    </xf>
    <xf numFmtId="0" fontId="12" fillId="0" borderId="23" xfId="3" applyFont="1" applyBorder="1" applyAlignment="1">
      <alignment horizontal="left" vertical="center" wrapText="1"/>
    </xf>
    <xf numFmtId="0" fontId="12" fillId="0" borderId="25" xfId="3" applyFont="1" applyBorder="1" applyAlignment="1">
      <alignment horizontal="left" vertical="center"/>
    </xf>
    <xf numFmtId="0" fontId="52" fillId="0" borderId="22" xfId="0" applyFont="1" applyBorder="1" applyAlignment="1">
      <alignment horizontal="left" vertical="center" wrapText="1"/>
    </xf>
    <xf numFmtId="0" fontId="53" fillId="0" borderId="22" xfId="0" applyFont="1" applyBorder="1" applyAlignment="1">
      <alignment horizontal="left" vertical="center"/>
    </xf>
    <xf numFmtId="0" fontId="45" fillId="0" borderId="22"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center"/>
    </xf>
    <xf numFmtId="0" fontId="18" fillId="0" borderId="25" xfId="0" applyFont="1" applyBorder="1" applyAlignment="1">
      <alignment horizontal="center"/>
    </xf>
    <xf numFmtId="0" fontId="18" fillId="0" borderId="22" xfId="0" applyFont="1" applyBorder="1" applyAlignment="1">
      <alignment horizontal="center"/>
    </xf>
    <xf numFmtId="0" fontId="56" fillId="0" borderId="23" xfId="3" applyFont="1" applyBorder="1" applyAlignment="1">
      <alignment horizontal="left" vertical="top" wrapText="1"/>
    </xf>
    <xf numFmtId="0" fontId="53" fillId="0" borderId="25" xfId="3" applyFont="1" applyBorder="1" applyAlignment="1">
      <alignment horizontal="left" vertical="top"/>
    </xf>
    <xf numFmtId="0" fontId="52" fillId="0" borderId="23" xfId="0" applyFont="1" applyBorder="1" applyAlignment="1">
      <alignment horizontal="left" vertical="top" wrapText="1"/>
    </xf>
    <xf numFmtId="0" fontId="53" fillId="0" borderId="25" xfId="0" applyFont="1" applyBorder="1" applyAlignment="1">
      <alignment horizontal="left" vertical="top"/>
    </xf>
    <xf numFmtId="0" fontId="52" fillId="0" borderId="22" xfId="0" applyFont="1" applyBorder="1" applyAlignment="1">
      <alignment horizontal="left" vertical="top" wrapText="1"/>
    </xf>
    <xf numFmtId="0" fontId="53" fillId="0" borderId="22" xfId="0" applyFont="1" applyBorder="1" applyAlignment="1">
      <alignment horizontal="left" vertical="top" wrapText="1"/>
    </xf>
    <xf numFmtId="0" fontId="53" fillId="0" borderId="23" xfId="3" applyFont="1" applyBorder="1" applyAlignment="1">
      <alignment horizontal="left" vertical="center" wrapText="1"/>
    </xf>
    <xf numFmtId="0" fontId="53" fillId="0" borderId="25" xfId="3" applyFont="1" applyBorder="1" applyAlignment="1">
      <alignment horizontal="left" vertical="center"/>
    </xf>
    <xf numFmtId="0" fontId="17" fillId="0" borderId="23" xfId="23" applyBorder="1" applyAlignment="1">
      <alignment horizontal="center" vertical="center" wrapText="1"/>
    </xf>
    <xf numFmtId="0" fontId="30" fillId="5" borderId="51" xfId="2" applyFont="1" applyFill="1" applyBorder="1" applyAlignment="1">
      <alignment horizontal="left" vertical="center" wrapText="1"/>
    </xf>
    <xf numFmtId="0" fontId="30" fillId="5" borderId="48" xfId="2" applyFont="1" applyFill="1" applyBorder="1" applyAlignment="1">
      <alignment horizontal="left" vertical="center" wrapText="1"/>
    </xf>
    <xf numFmtId="0" fontId="48" fillId="0" borderId="22" xfId="0" applyFont="1" applyBorder="1" applyAlignment="1">
      <alignment horizontal="left" vertical="top" wrapText="1"/>
    </xf>
    <xf numFmtId="0" fontId="45" fillId="0" borderId="22" xfId="0" applyFont="1" applyBorder="1" applyAlignment="1">
      <alignment horizontal="left" vertical="top" wrapText="1"/>
    </xf>
    <xf numFmtId="0" fontId="18" fillId="0" borderId="29" xfId="3" applyFont="1" applyBorder="1" applyAlignment="1">
      <alignment horizontal="left" vertical="center" wrapText="1"/>
    </xf>
    <xf numFmtId="0" fontId="18" fillId="0" borderId="28" xfId="3" applyFont="1" applyBorder="1" applyAlignment="1">
      <alignment horizontal="left" vertical="center" wrapText="1"/>
    </xf>
    <xf numFmtId="0" fontId="30" fillId="5" borderId="51" xfId="2" applyFont="1" applyFill="1" applyBorder="1" applyAlignment="1">
      <alignment horizontal="center" vertical="center" wrapText="1"/>
    </xf>
    <xf numFmtId="0" fontId="30" fillId="5" borderId="48" xfId="2" applyFont="1" applyFill="1" applyBorder="1" applyAlignment="1">
      <alignment horizontal="center" vertical="center" wrapText="1"/>
    </xf>
    <xf numFmtId="0" fontId="52" fillId="0" borderId="79" xfId="0" applyFont="1" applyBorder="1" applyAlignment="1">
      <alignment horizontal="left" vertical="center" wrapText="1"/>
    </xf>
    <xf numFmtId="0" fontId="52" fillId="0" borderId="68" xfId="0" applyFont="1" applyBorder="1" applyAlignment="1">
      <alignment horizontal="left" vertical="center" wrapText="1"/>
    </xf>
    <xf numFmtId="0" fontId="52" fillId="0" borderId="54" xfId="0" applyFont="1" applyBorder="1" applyAlignment="1">
      <alignment horizontal="left" vertical="center" wrapText="1"/>
    </xf>
    <xf numFmtId="0" fontId="52" fillId="0" borderId="57" xfId="0" applyFont="1" applyBorder="1" applyAlignment="1">
      <alignment horizontal="left" vertical="center" wrapText="1"/>
    </xf>
    <xf numFmtId="0" fontId="52" fillId="0" borderId="79" xfId="0" applyFont="1" applyBorder="1" applyAlignment="1">
      <alignment horizontal="center" vertical="center" wrapText="1"/>
    </xf>
    <xf numFmtId="0" fontId="52" fillId="0" borderId="68" xfId="0" applyFont="1" applyBorder="1" applyAlignment="1">
      <alignment horizontal="center" vertical="center" wrapText="1"/>
    </xf>
    <xf numFmtId="0" fontId="52" fillId="0" borderId="54" xfId="0" applyFont="1" applyBorder="1" applyAlignment="1">
      <alignment horizontal="center" vertical="center" wrapText="1"/>
    </xf>
    <xf numFmtId="0" fontId="52" fillId="0" borderId="57" xfId="0" applyFont="1" applyBorder="1" applyAlignment="1">
      <alignment horizontal="center" vertical="center" wrapText="1"/>
    </xf>
    <xf numFmtId="0" fontId="45" fillId="0" borderId="22" xfId="18" applyNumberFormat="1" applyFont="1" applyBorder="1" applyAlignment="1">
      <alignment horizontal="left" wrapText="1"/>
    </xf>
    <xf numFmtId="0" fontId="18" fillId="0" borderId="22" xfId="18" applyNumberFormat="1" applyFont="1" applyBorder="1" applyAlignment="1">
      <alignment horizontal="left"/>
    </xf>
    <xf numFmtId="43" fontId="18" fillId="0" borderId="22" xfId="18" applyFont="1" applyBorder="1" applyAlignment="1">
      <alignment horizontal="left" vertical="top" wrapText="1"/>
    </xf>
    <xf numFmtId="43" fontId="18" fillId="0" borderId="22" xfId="18" applyFont="1" applyBorder="1" applyAlignment="1">
      <alignment horizontal="center"/>
    </xf>
    <xf numFmtId="0" fontId="57" fillId="0" borderId="22" xfId="0" applyFont="1" applyBorder="1" applyAlignment="1">
      <alignment horizontal="left" vertical="top" wrapText="1"/>
    </xf>
    <xf numFmtId="0" fontId="54" fillId="0" borderId="22" xfId="0" applyFont="1" applyBorder="1" applyAlignment="1">
      <alignment horizontal="left" vertical="top"/>
    </xf>
    <xf numFmtId="0" fontId="54" fillId="0" borderId="22" xfId="0" applyFont="1" applyBorder="1" applyAlignment="1">
      <alignment horizontal="left" vertical="top" wrapText="1"/>
    </xf>
    <xf numFmtId="0" fontId="53" fillId="0" borderId="23" xfId="3" applyFont="1" applyBorder="1" applyAlignment="1">
      <alignment horizontal="center" vertical="center" wrapText="1"/>
    </xf>
    <xf numFmtId="0" fontId="53" fillId="0" borderId="25" xfId="3" applyFont="1" applyBorder="1" applyAlignment="1">
      <alignment horizontal="center" vertical="center" wrapText="1"/>
    </xf>
    <xf numFmtId="0" fontId="53" fillId="0" borderId="25" xfId="3" applyFont="1" applyBorder="1" applyAlignment="1">
      <alignment horizontal="center" vertical="center"/>
    </xf>
    <xf numFmtId="0" fontId="70" fillId="0" borderId="23" xfId="0" applyFont="1" applyBorder="1" applyAlignment="1">
      <alignment horizontal="left" vertical="top" wrapText="1"/>
    </xf>
    <xf numFmtId="0" fontId="12" fillId="0" borderId="25" xfId="0" applyFont="1" applyBorder="1" applyAlignment="1">
      <alignment horizontal="left" vertical="top"/>
    </xf>
    <xf numFmtId="0" fontId="70" fillId="0" borderId="22" xfId="0" applyFont="1" applyBorder="1" applyAlignment="1">
      <alignment horizontal="left" vertical="top" wrapText="1"/>
    </xf>
    <xf numFmtId="0" fontId="12" fillId="0" borderId="22" xfId="0" applyFont="1" applyBorder="1" applyAlignment="1">
      <alignment horizontal="left" vertical="top" wrapText="1"/>
    </xf>
    <xf numFmtId="0" fontId="7" fillId="0" borderId="53" xfId="0" applyFont="1" applyBorder="1" applyAlignment="1">
      <alignment horizontal="center" vertical="center"/>
    </xf>
    <xf numFmtId="0" fontId="7" fillId="0" borderId="68" xfId="0" applyFont="1" applyBorder="1" applyAlignment="1">
      <alignment horizontal="center" vertical="center"/>
    </xf>
    <xf numFmtId="0" fontId="49" fillId="13" borderId="23" xfId="0" applyFont="1" applyFill="1" applyBorder="1" applyAlignment="1">
      <alignment horizontal="left" vertical="center"/>
    </xf>
    <xf numFmtId="0" fontId="49" fillId="13" borderId="25" xfId="0" applyFont="1" applyFill="1" applyBorder="1" applyAlignment="1">
      <alignment horizontal="left" vertical="center"/>
    </xf>
    <xf numFmtId="0" fontId="49" fillId="5" borderId="23" xfId="0" applyFont="1" applyFill="1" applyBorder="1" applyAlignment="1">
      <alignment horizontal="center" vertical="center" wrapText="1"/>
    </xf>
    <xf numFmtId="0" fontId="49" fillId="5" borderId="25" xfId="0" applyFont="1" applyFill="1" applyBorder="1" applyAlignment="1">
      <alignment horizontal="center" vertical="center" wrapText="1"/>
    </xf>
    <xf numFmtId="0" fontId="48" fillId="4" borderId="23" xfId="0" applyFont="1" applyFill="1" applyBorder="1" applyAlignment="1">
      <alignment horizontal="left" vertical="center" wrapText="1"/>
    </xf>
    <xf numFmtId="0" fontId="48" fillId="4" borderId="25" xfId="0" applyFont="1" applyFill="1" applyBorder="1" applyAlignment="1">
      <alignment horizontal="left" vertical="center" wrapText="1"/>
    </xf>
    <xf numFmtId="0" fontId="47" fillId="12" borderId="23" xfId="0" applyFont="1" applyFill="1" applyBorder="1" applyAlignment="1">
      <alignment horizontal="center" vertical="center"/>
    </xf>
    <xf numFmtId="0" fontId="47" fillId="12" borderId="25" xfId="0" applyFont="1" applyFill="1" applyBorder="1" applyAlignment="1">
      <alignment horizontal="center" vertical="center"/>
    </xf>
    <xf numFmtId="0" fontId="7" fillId="5" borderId="23"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49" fillId="13" borderId="23" xfId="0" applyFont="1" applyFill="1" applyBorder="1" applyAlignment="1">
      <alignment horizontal="center" vertical="center"/>
    </xf>
    <xf numFmtId="0" fontId="49" fillId="13" borderId="25" xfId="0" applyFont="1" applyFill="1" applyBorder="1" applyAlignment="1">
      <alignment horizontal="center" vertical="center"/>
    </xf>
    <xf numFmtId="0" fontId="49" fillId="13" borderId="23" xfId="0" applyFont="1" applyFill="1" applyBorder="1" applyAlignment="1">
      <alignment horizontal="left" vertical="center" wrapText="1"/>
    </xf>
    <xf numFmtId="0" fontId="49" fillId="13" borderId="25" xfId="0" applyFont="1" applyFill="1" applyBorder="1" applyAlignment="1">
      <alignment horizontal="left" vertical="center" wrapText="1"/>
    </xf>
    <xf numFmtId="0" fontId="49" fillId="5" borderId="23" xfId="0" applyFont="1" applyFill="1" applyBorder="1" applyAlignment="1">
      <alignment horizontal="center" vertical="center"/>
    </xf>
    <xf numFmtId="0" fontId="49" fillId="5" borderId="25" xfId="0" applyFont="1" applyFill="1" applyBorder="1" applyAlignment="1">
      <alignment horizontal="center" vertical="center"/>
    </xf>
    <xf numFmtId="0" fontId="7" fillId="0" borderId="26" xfId="3" applyFont="1" applyBorder="1" applyAlignment="1">
      <alignment horizontal="left" vertical="center" wrapText="1"/>
    </xf>
    <xf numFmtId="0" fontId="19" fillId="0" borderId="5" xfId="3" applyFont="1" applyBorder="1" applyAlignment="1">
      <alignment horizontal="left" vertical="center" wrapText="1"/>
    </xf>
    <xf numFmtId="0" fontId="19" fillId="0" borderId="6" xfId="3" applyFont="1" applyBorder="1" applyAlignment="1">
      <alignment horizontal="left" vertical="center" wrapText="1"/>
    </xf>
    <xf numFmtId="0" fontId="19" fillId="0" borderId="7" xfId="3" applyFont="1" applyBorder="1" applyAlignment="1">
      <alignment horizontal="left" vertical="center" wrapText="1"/>
    </xf>
    <xf numFmtId="0" fontId="18" fillId="4" borderId="7" xfId="3" applyFont="1" applyFill="1" applyBorder="1" applyAlignment="1">
      <alignment horizontal="left" vertical="center" wrapText="1"/>
    </xf>
    <xf numFmtId="0" fontId="24" fillId="0" borderId="5" xfId="3" applyFont="1" applyBorder="1" applyAlignment="1">
      <alignment horizontal="left" vertical="top" wrapText="1"/>
    </xf>
    <xf numFmtId="0" fontId="24" fillId="0" borderId="7" xfId="3" applyFont="1" applyBorder="1" applyAlignment="1">
      <alignment horizontal="left" vertical="top" wrapText="1"/>
    </xf>
    <xf numFmtId="0" fontId="53" fillId="0" borderId="5" xfId="3" applyFont="1" applyBorder="1" applyAlignment="1">
      <alignment horizontal="left" vertical="center" wrapText="1"/>
    </xf>
    <xf numFmtId="0" fontId="53" fillId="0" borderId="6" xfId="3" applyFont="1" applyBorder="1" applyAlignment="1">
      <alignment horizontal="left" vertical="center" wrapText="1"/>
    </xf>
    <xf numFmtId="0" fontId="53" fillId="0" borderId="7" xfId="3" applyFont="1" applyBorder="1" applyAlignment="1">
      <alignment horizontal="left" vertical="center" wrapText="1"/>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45" fillId="0" borderId="5" xfId="0" applyFont="1" applyBorder="1" applyAlignment="1">
      <alignment horizontal="left" vertical="center" wrapText="1"/>
    </xf>
    <xf numFmtId="0" fontId="45" fillId="0" borderId="6" xfId="0" applyFont="1" applyBorder="1" applyAlignment="1">
      <alignment horizontal="left" vertical="center"/>
    </xf>
    <xf numFmtId="170" fontId="30" fillId="0" borderId="23" xfId="3" applyNumberFormat="1" applyFont="1" applyBorder="1" applyAlignment="1">
      <alignment horizontal="center" vertical="center"/>
    </xf>
    <xf numFmtId="170" fontId="0" fillId="0" borderId="25" xfId="0" applyNumberFormat="1" applyBorder="1" applyAlignment="1">
      <alignment horizontal="center" vertical="center"/>
    </xf>
    <xf numFmtId="9" fontId="0" fillId="0" borderId="25" xfId="0" applyNumberFormat="1" applyBorder="1" applyAlignment="1">
      <alignment horizontal="center" vertical="center"/>
    </xf>
    <xf numFmtId="0" fontId="18" fillId="0" borderId="5" xfId="3" applyFont="1" applyBorder="1" applyAlignment="1">
      <alignment horizontal="center" vertical="center"/>
    </xf>
    <xf numFmtId="0" fontId="18" fillId="0" borderId="7" xfId="3" applyFont="1" applyBorder="1" applyAlignment="1">
      <alignment horizontal="center" vertical="center"/>
    </xf>
    <xf numFmtId="0" fontId="18" fillId="2" borderId="23" xfId="0" applyFont="1" applyFill="1" applyBorder="1" applyAlignment="1">
      <alignment horizontal="left" vertical="center" wrapText="1"/>
    </xf>
    <xf numFmtId="0" fontId="17" fillId="0" borderId="23" xfId="16" applyBorder="1" applyAlignment="1">
      <alignment horizontal="center" vertical="center" wrapText="1"/>
    </xf>
    <xf numFmtId="0" fontId="17" fillId="0" borderId="25" xfId="16" applyBorder="1" applyAlignment="1">
      <alignment horizontal="center" vertical="center" wrapText="1"/>
    </xf>
    <xf numFmtId="0" fontId="53" fillId="0" borderId="23" xfId="0" applyFont="1" applyBorder="1" applyAlignment="1">
      <alignment horizontal="left" vertical="center" wrapText="1"/>
    </xf>
    <xf numFmtId="0" fontId="53" fillId="0" borderId="25" xfId="0" applyFont="1" applyBorder="1" applyAlignment="1">
      <alignment horizontal="left" vertical="center" wrapText="1"/>
    </xf>
    <xf numFmtId="0" fontId="12" fillId="0" borderId="25" xfId="3" applyFont="1" applyBorder="1" applyAlignment="1">
      <alignment horizontal="left" vertical="center" wrapText="1"/>
    </xf>
    <xf numFmtId="0" fontId="18" fillId="0" borderId="22" xfId="3" applyFont="1" applyBorder="1" applyAlignment="1">
      <alignment horizontal="left" vertical="center" wrapText="1"/>
    </xf>
    <xf numFmtId="0" fontId="12" fillId="0" borderId="23" xfId="3" applyFont="1" applyBorder="1" applyAlignment="1">
      <alignment horizontal="center" vertical="center"/>
    </xf>
    <xf numFmtId="0" fontId="12" fillId="0" borderId="25" xfId="3" applyFont="1" applyBorder="1" applyAlignment="1">
      <alignment horizontal="center" vertical="center"/>
    </xf>
    <xf numFmtId="0" fontId="12" fillId="0" borderId="22" xfId="0" applyFont="1" applyBorder="1" applyAlignment="1">
      <alignment horizontal="center" vertical="center"/>
    </xf>
    <xf numFmtId="0" fontId="52" fillId="0" borderId="22" xfId="0" applyFont="1" applyBorder="1" applyAlignment="1">
      <alignment vertical="center" wrapText="1"/>
    </xf>
    <xf numFmtId="0" fontId="53" fillId="0" borderId="22" xfId="0" applyFont="1" applyBorder="1" applyAlignment="1">
      <alignment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53" fillId="0" borderId="22" xfId="0" applyFont="1" applyBorder="1" applyAlignment="1">
      <alignment horizontal="center" vertical="center" wrapText="1"/>
    </xf>
    <xf numFmtId="0" fontId="12" fillId="0" borderId="23" xfId="3" applyFont="1" applyBorder="1" applyAlignment="1">
      <alignment horizontal="center" vertical="center" wrapText="1"/>
    </xf>
    <xf numFmtId="0" fontId="18" fillId="0" borderId="22" xfId="0" applyFont="1" applyBorder="1" applyAlignment="1">
      <alignment horizontal="center" vertical="center"/>
    </xf>
    <xf numFmtId="0" fontId="53" fillId="0" borderId="22" xfId="0" applyFont="1" applyBorder="1" applyAlignment="1">
      <alignment horizontal="left" vertical="center" wrapText="1"/>
    </xf>
    <xf numFmtId="0" fontId="17" fillId="0" borderId="23" xfId="16" applyBorder="1" applyAlignment="1">
      <alignment horizontal="left" vertical="center" wrapText="1"/>
    </xf>
    <xf numFmtId="0" fontId="17" fillId="0" borderId="25" xfId="16" applyBorder="1" applyAlignment="1">
      <alignment horizontal="left" vertical="center"/>
    </xf>
    <xf numFmtId="0" fontId="12" fillId="0" borderId="22" xfId="0" applyFont="1" applyBorder="1" applyAlignment="1">
      <alignment horizontal="left" wrapText="1"/>
    </xf>
    <xf numFmtId="0" fontId="12" fillId="0" borderId="22" xfId="0" applyFont="1" applyBorder="1" applyAlignment="1">
      <alignment horizontal="left"/>
    </xf>
    <xf numFmtId="0" fontId="18" fillId="0" borderId="22" xfId="0" applyFont="1" applyBorder="1" applyAlignment="1">
      <alignment horizontal="left" wrapText="1"/>
    </xf>
    <xf numFmtId="0" fontId="18" fillId="0" borderId="22" xfId="0" applyFont="1" applyBorder="1" applyAlignment="1">
      <alignment horizontal="left"/>
    </xf>
    <xf numFmtId="43" fontId="18" fillId="0" borderId="22" xfId="18" applyFont="1" applyBorder="1" applyAlignment="1">
      <alignment horizontal="center" vertical="center"/>
    </xf>
    <xf numFmtId="0" fontId="18" fillId="0" borderId="23" xfId="18" applyNumberFormat="1" applyFont="1" applyBorder="1" applyAlignment="1">
      <alignment horizontal="left" vertical="top" wrapText="1"/>
    </xf>
    <xf numFmtId="0" fontId="18" fillId="0" borderId="25" xfId="18" applyNumberFormat="1" applyFont="1" applyBorder="1" applyAlignment="1">
      <alignment horizontal="left" vertical="top" wrapText="1"/>
    </xf>
    <xf numFmtId="0" fontId="60" fillId="3" borderId="80" xfId="20" applyFont="1" applyFill="1" applyBorder="1" applyAlignment="1">
      <alignment horizontal="center" vertical="center" wrapText="1"/>
    </xf>
    <xf numFmtId="0" fontId="60" fillId="3" borderId="107" xfId="20" applyFont="1" applyFill="1" applyBorder="1" applyAlignment="1">
      <alignment horizontal="center" vertical="center" wrapText="1"/>
    </xf>
    <xf numFmtId="0" fontId="60" fillId="3" borderId="108" xfId="20" applyFont="1" applyFill="1" applyBorder="1" applyAlignment="1">
      <alignment horizontal="center" vertical="center" wrapText="1"/>
    </xf>
    <xf numFmtId="0" fontId="16" fillId="0" borderId="80" xfId="20" applyFont="1" applyBorder="1" applyAlignment="1">
      <alignment horizontal="center" vertical="center" wrapText="1"/>
    </xf>
    <xf numFmtId="0" fontId="16" fillId="0" borderId="107" xfId="20" applyFont="1" applyBorder="1" applyAlignment="1">
      <alignment horizontal="center" vertical="center" wrapText="1"/>
    </xf>
    <xf numFmtId="0" fontId="16" fillId="0" borderId="105" xfId="20" applyFont="1" applyBorder="1" applyAlignment="1">
      <alignment horizontal="center" vertical="center" wrapText="1"/>
    </xf>
    <xf numFmtId="0" fontId="16" fillId="0" borderId="106" xfId="20" applyFont="1" applyBorder="1" applyAlignment="1">
      <alignment horizontal="center" vertical="center" wrapText="1"/>
    </xf>
    <xf numFmtId="0" fontId="59" fillId="0" borderId="80" xfId="20" applyFont="1" applyBorder="1" applyAlignment="1">
      <alignment horizontal="center" vertical="center" wrapText="1"/>
    </xf>
    <xf numFmtId="0" fontId="59" fillId="0" borderId="107" xfId="20" applyFont="1" applyBorder="1" applyAlignment="1">
      <alignment horizontal="center" vertical="center" wrapText="1"/>
    </xf>
    <xf numFmtId="0" fontId="59" fillId="0" borderId="108" xfId="20" applyFont="1" applyBorder="1" applyAlignment="1">
      <alignment horizontal="center" vertical="center" wrapText="1"/>
    </xf>
    <xf numFmtId="0" fontId="16" fillId="0" borderId="108" xfId="20" applyFont="1" applyBorder="1" applyAlignment="1">
      <alignment horizontal="center" vertical="center" wrapText="1"/>
    </xf>
    <xf numFmtId="0" fontId="60" fillId="3" borderId="100" xfId="20" applyFont="1" applyFill="1" applyBorder="1" applyAlignment="1">
      <alignment horizontal="center" vertical="center" wrapText="1"/>
    </xf>
    <xf numFmtId="0" fontId="60" fillId="3" borderId="101" xfId="20" applyFont="1" applyFill="1" applyBorder="1" applyAlignment="1">
      <alignment horizontal="center" vertical="center" wrapText="1"/>
    </xf>
    <xf numFmtId="0" fontId="60" fillId="3" borderId="22" xfId="20" applyFont="1" applyFill="1" applyBorder="1" applyAlignment="1">
      <alignment horizontal="center" vertical="center" wrapText="1"/>
    </xf>
    <xf numFmtId="0" fontId="16" fillId="0" borderId="80" xfId="20" applyFont="1" applyBorder="1" applyAlignment="1">
      <alignment horizontal="left" vertical="center" wrapText="1"/>
    </xf>
    <xf numFmtId="0" fontId="16" fillId="0" borderId="108" xfId="20" applyFont="1" applyBorder="1" applyAlignment="1">
      <alignment horizontal="left" vertical="center" wrapText="1"/>
    </xf>
    <xf numFmtId="1" fontId="59" fillId="0" borderId="80" xfId="24" applyNumberFormat="1" applyFont="1" applyBorder="1" applyAlignment="1">
      <alignment horizontal="center" vertical="center" shrinkToFit="1"/>
    </xf>
    <xf numFmtId="1" fontId="59" fillId="0" borderId="107" xfId="24" applyNumberFormat="1" applyFont="1" applyBorder="1" applyAlignment="1">
      <alignment horizontal="center" vertical="center" shrinkToFit="1"/>
    </xf>
    <xf numFmtId="1" fontId="59" fillId="0" borderId="108" xfId="24" applyNumberFormat="1" applyFont="1" applyBorder="1" applyAlignment="1">
      <alignment horizontal="center" vertical="center" shrinkToFit="1"/>
    </xf>
    <xf numFmtId="0" fontId="60" fillId="3" borderId="99" xfId="20" applyFont="1" applyFill="1" applyBorder="1" applyAlignment="1">
      <alignment horizontal="center" vertical="center" wrapText="1"/>
    </xf>
    <xf numFmtId="0" fontId="60" fillId="3" borderId="103" xfId="20" applyFont="1" applyFill="1" applyBorder="1" applyAlignment="1">
      <alignment horizontal="center" vertical="center" wrapText="1"/>
    </xf>
    <xf numFmtId="0" fontId="60" fillId="3" borderId="23" xfId="20" applyFont="1" applyFill="1" applyBorder="1" applyAlignment="1">
      <alignment horizontal="center" vertical="center" wrapText="1"/>
    </xf>
    <xf numFmtId="0" fontId="16" fillId="0" borderId="78" xfId="20" applyFont="1" applyBorder="1" applyAlignment="1">
      <alignment horizontal="left" vertical="center" wrapText="1"/>
    </xf>
    <xf numFmtId="0" fontId="60" fillId="3" borderId="104" xfId="20" applyFont="1" applyFill="1" applyBorder="1" applyAlignment="1">
      <alignment horizontal="center" vertical="center" wrapText="1"/>
    </xf>
    <xf numFmtId="0" fontId="60" fillId="3" borderId="105" xfId="20" applyFont="1" applyFill="1" applyBorder="1" applyAlignment="1">
      <alignment horizontal="center" vertical="center" wrapText="1"/>
    </xf>
    <xf numFmtId="0" fontId="60" fillId="3" borderId="106" xfId="20" applyFont="1" applyFill="1" applyBorder="1" applyAlignment="1">
      <alignment horizontal="center" vertical="center" wrapText="1"/>
    </xf>
    <xf numFmtId="0" fontId="16" fillId="0" borderId="104" xfId="20" applyFont="1" applyBorder="1" applyAlignment="1">
      <alignment horizontal="left" vertical="center" wrapText="1"/>
    </xf>
    <xf numFmtId="0" fontId="16" fillId="0" borderId="105" xfId="20" applyFont="1" applyBorder="1" applyAlignment="1">
      <alignment horizontal="left" vertical="center" wrapText="1"/>
    </xf>
    <xf numFmtId="0" fontId="16" fillId="0" borderId="106" xfId="20" applyFont="1" applyBorder="1" applyAlignment="1">
      <alignment horizontal="left" vertical="center" wrapText="1"/>
    </xf>
    <xf numFmtId="0" fontId="59" fillId="0" borderId="80" xfId="20" applyFont="1" applyBorder="1" applyAlignment="1">
      <alignment horizontal="left" vertical="center" wrapText="1"/>
    </xf>
    <xf numFmtId="0" fontId="59" fillId="0" borderId="107" xfId="20" applyFont="1" applyBorder="1" applyAlignment="1">
      <alignment horizontal="left" vertical="center" wrapText="1"/>
    </xf>
    <xf numFmtId="0" fontId="59" fillId="0" borderId="108" xfId="20" applyFont="1" applyBorder="1" applyAlignment="1">
      <alignment horizontal="left" vertical="center" wrapText="1"/>
    </xf>
    <xf numFmtId="0" fontId="59" fillId="0" borderId="99" xfId="20" applyFont="1" applyBorder="1" applyAlignment="1">
      <alignment horizontal="center" vertical="center" wrapText="1"/>
    </xf>
    <xf numFmtId="0" fontId="59" fillId="0" borderId="100" xfId="20" applyFont="1" applyBorder="1" applyAlignment="1">
      <alignment horizontal="center" vertical="center" wrapText="1"/>
    </xf>
    <xf numFmtId="0" fontId="59" fillId="0" borderId="101" xfId="20" applyFont="1" applyBorder="1" applyAlignment="1">
      <alignment horizontal="center" vertical="center" wrapText="1"/>
    </xf>
    <xf numFmtId="0" fontId="59" fillId="0" borderId="102" xfId="20" applyFont="1" applyBorder="1" applyAlignment="1">
      <alignment horizontal="center" vertical="center" wrapText="1"/>
    </xf>
    <xf numFmtId="0" fontId="59" fillId="0" borderId="1" xfId="20" applyFont="1" applyAlignment="1">
      <alignment horizontal="center" vertical="center" wrapText="1"/>
    </xf>
    <xf numFmtId="0" fontId="59" fillId="0" borderId="103" xfId="20" applyFont="1" applyBorder="1" applyAlignment="1">
      <alignment horizontal="center" vertical="center" wrapText="1"/>
    </xf>
    <xf numFmtId="0" fontId="59" fillId="0" borderId="104" xfId="20" applyFont="1" applyBorder="1" applyAlignment="1">
      <alignment horizontal="center" vertical="center" wrapText="1"/>
    </xf>
    <xf numFmtId="0" fontId="59" fillId="0" borderId="105" xfId="20" applyFont="1" applyBorder="1" applyAlignment="1">
      <alignment horizontal="center" vertical="center" wrapText="1"/>
    </xf>
    <xf numFmtId="0" fontId="59" fillId="0" borderId="106" xfId="20" applyFont="1" applyBorder="1" applyAlignment="1">
      <alignment horizontal="center" vertical="center" wrapText="1"/>
    </xf>
    <xf numFmtId="0" fontId="60" fillId="0" borderId="99" xfId="20" applyFont="1" applyBorder="1" applyAlignment="1">
      <alignment horizontal="center" vertical="center" wrapText="1"/>
    </xf>
    <xf numFmtId="0" fontId="60" fillId="0" borderId="100" xfId="20" applyFont="1" applyBorder="1" applyAlignment="1">
      <alignment horizontal="center" vertical="center" wrapText="1"/>
    </xf>
    <xf numFmtId="0" fontId="60" fillId="0" borderId="104" xfId="20" applyFont="1" applyBorder="1" applyAlignment="1">
      <alignment horizontal="center" vertical="center" wrapText="1"/>
    </xf>
    <xf numFmtId="0" fontId="60" fillId="0" borderId="105" xfId="20" applyFont="1" applyBorder="1" applyAlignment="1">
      <alignment horizontal="center" vertical="center" wrapText="1"/>
    </xf>
    <xf numFmtId="0" fontId="61" fillId="0" borderId="107" xfId="20" applyFont="1" applyBorder="1" applyAlignment="1">
      <alignment horizontal="left" vertical="center" wrapText="1"/>
    </xf>
    <xf numFmtId="0" fontId="61" fillId="0" borderId="108" xfId="20" applyFont="1" applyBorder="1" applyAlignment="1">
      <alignment horizontal="left" vertical="center" wrapText="1"/>
    </xf>
    <xf numFmtId="0" fontId="16" fillId="0" borderId="23" xfId="20" applyFont="1" applyBorder="1" applyAlignment="1">
      <alignment horizontal="left" vertical="center" wrapText="1"/>
    </xf>
    <xf numFmtId="0" fontId="16" fillId="0" borderId="43" xfId="20" applyFont="1" applyBorder="1" applyAlignment="1">
      <alignment horizontal="left" vertical="center" wrapText="1"/>
    </xf>
    <xf numFmtId="0" fontId="16" fillId="0" borderId="25" xfId="20" applyFont="1" applyBorder="1" applyAlignment="1">
      <alignment horizontal="left" vertical="center" wrapText="1"/>
    </xf>
    <xf numFmtId="0" fontId="62" fillId="0" borderId="105" xfId="20" applyFont="1" applyBorder="1" applyAlignment="1">
      <alignment horizontal="left" vertical="center" wrapText="1"/>
    </xf>
    <xf numFmtId="0" fontId="62" fillId="0" borderId="106" xfId="20" applyFont="1" applyBorder="1" applyAlignment="1">
      <alignment horizontal="left" vertical="center" wrapText="1"/>
    </xf>
    <xf numFmtId="1" fontId="59" fillId="0" borderId="80" xfId="24" applyNumberFormat="1" applyFont="1" applyFill="1" applyBorder="1" applyAlignment="1">
      <alignment horizontal="center" vertical="center" shrinkToFit="1"/>
    </xf>
    <xf numFmtId="1" fontId="59" fillId="0" borderId="107" xfId="24" applyNumberFormat="1" applyFont="1" applyFill="1" applyBorder="1" applyAlignment="1">
      <alignment horizontal="center" vertical="center" shrinkToFit="1"/>
    </xf>
    <xf numFmtId="1" fontId="59" fillId="0" borderId="108" xfId="24" applyNumberFormat="1" applyFont="1" applyFill="1" applyBorder="1" applyAlignment="1">
      <alignment horizontal="center" vertical="center" shrinkToFit="1"/>
    </xf>
    <xf numFmtId="0" fontId="18" fillId="0" borderId="22" xfId="0" applyFont="1" applyBorder="1" applyAlignment="1">
      <alignment horizontal="left" vertical="center"/>
    </xf>
    <xf numFmtId="0" fontId="18" fillId="0" borderId="22" xfId="18" applyNumberFormat="1" applyFont="1" applyBorder="1" applyAlignment="1">
      <alignment horizontal="left" wrapText="1"/>
    </xf>
    <xf numFmtId="0" fontId="52" fillId="0" borderId="23" xfId="0" applyFont="1" applyBorder="1" applyAlignment="1">
      <alignment horizontal="left" vertical="center" wrapText="1"/>
    </xf>
    <xf numFmtId="0" fontId="53" fillId="0" borderId="25" xfId="3" applyFont="1" applyBorder="1" applyAlignment="1">
      <alignment horizontal="left" vertical="center" wrapText="1"/>
    </xf>
    <xf numFmtId="0" fontId="12" fillId="0" borderId="25" xfId="3" applyFont="1" applyBorder="1" applyAlignment="1">
      <alignment horizontal="center" vertical="center" wrapText="1"/>
    </xf>
    <xf numFmtId="0" fontId="12" fillId="0" borderId="22" xfId="0" applyFont="1" applyBorder="1" applyAlignment="1">
      <alignment horizontal="left" vertical="top"/>
    </xf>
    <xf numFmtId="0" fontId="30" fillId="5" borderId="11" xfId="3" applyFont="1" applyFill="1" applyBorder="1" applyAlignment="1">
      <alignment horizontal="center" vertical="center" wrapText="1"/>
    </xf>
    <xf numFmtId="0" fontId="30" fillId="5" borderId="19" xfId="3" applyFont="1" applyFill="1" applyBorder="1" applyAlignment="1">
      <alignment horizontal="center" vertical="center" wrapText="1"/>
    </xf>
    <xf numFmtId="0" fontId="12" fillId="0" borderId="5" xfId="3" applyFont="1" applyBorder="1" applyAlignment="1">
      <alignment horizontal="left" vertical="center" wrapText="1"/>
    </xf>
    <xf numFmtId="0" fontId="12" fillId="0" borderId="7" xfId="3" applyFont="1" applyBorder="1" applyAlignment="1">
      <alignment horizontal="left" vertical="center" wrapText="1"/>
    </xf>
    <xf numFmtId="0" fontId="53" fillId="0" borderId="6" xfId="3" applyFont="1" applyBorder="1" applyAlignment="1">
      <alignment horizontal="left" vertical="center"/>
    </xf>
    <xf numFmtId="0" fontId="53" fillId="4" borderId="23" xfId="3" applyFont="1" applyFill="1" applyBorder="1" applyAlignment="1">
      <alignment horizontal="left" vertical="center" wrapText="1"/>
    </xf>
    <xf numFmtId="0" fontId="53" fillId="4" borderId="25" xfId="3" applyFont="1" applyFill="1" applyBorder="1" applyAlignment="1">
      <alignment horizontal="left" vertical="center"/>
    </xf>
    <xf numFmtId="170" fontId="30" fillId="5" borderId="23" xfId="3" applyNumberFormat="1" applyFont="1" applyFill="1" applyBorder="1" applyAlignment="1">
      <alignment horizontal="left" vertical="center" wrapText="1"/>
    </xf>
    <xf numFmtId="170" fontId="30" fillId="5" borderId="25" xfId="3" applyNumberFormat="1" applyFont="1" applyFill="1" applyBorder="1" applyAlignment="1">
      <alignment horizontal="left" vertical="center" wrapText="1"/>
    </xf>
    <xf numFmtId="0" fontId="69" fillId="0" borderId="5" xfId="3" applyFont="1" applyBorder="1" applyAlignment="1">
      <alignment vertical="top" wrapText="1"/>
    </xf>
    <xf numFmtId="0" fontId="18" fillId="0" borderId="6" xfId="3" applyFont="1" applyBorder="1" applyAlignment="1">
      <alignment vertical="top"/>
    </xf>
    <xf numFmtId="0" fontId="30" fillId="5" borderId="2" xfId="3" applyFont="1" applyFill="1" applyBorder="1" applyAlignment="1">
      <alignment horizontal="center" vertical="center" wrapText="1"/>
    </xf>
    <xf numFmtId="0" fontId="30" fillId="5" borderId="17" xfId="3" applyFont="1" applyFill="1" applyBorder="1" applyAlignment="1">
      <alignment horizontal="center" vertical="center" wrapText="1"/>
    </xf>
    <xf numFmtId="0" fontId="11" fillId="0" borderId="109" xfId="2" applyFont="1" applyBorder="1" applyAlignment="1">
      <alignment horizontal="left" vertical="center" wrapText="1"/>
    </xf>
    <xf numFmtId="0" fontId="11" fillId="0" borderId="110" xfId="2" applyFont="1" applyBorder="1" applyAlignment="1">
      <alignment horizontal="left" vertical="center" wrapText="1"/>
    </xf>
    <xf numFmtId="0" fontId="11" fillId="0" borderId="111" xfId="2" applyFont="1" applyBorder="1" applyAlignment="1">
      <alignment horizontal="left" vertical="center" wrapText="1"/>
    </xf>
    <xf numFmtId="0" fontId="11" fillId="4" borderId="5"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4" borderId="7" xfId="2" applyFont="1" applyFill="1" applyBorder="1" applyAlignment="1">
      <alignment horizontal="center" vertical="center" wrapText="1"/>
    </xf>
    <xf numFmtId="0" fontId="17" fillId="0" borderId="23" xfId="16" applyFill="1" applyBorder="1" applyAlignment="1">
      <alignment horizontal="left" vertical="center" wrapText="1"/>
    </xf>
    <xf numFmtId="0" fontId="17" fillId="0" borderId="25" xfId="16" applyFill="1" applyBorder="1" applyAlignment="1">
      <alignment horizontal="left" vertical="center"/>
    </xf>
    <xf numFmtId="0" fontId="18" fillId="0" borderId="23" xfId="3" applyFont="1" applyBorder="1" applyAlignment="1">
      <alignment horizontal="left" vertical="top" wrapText="1"/>
    </xf>
    <xf numFmtId="0" fontId="18" fillId="0" borderId="25" xfId="3" applyFont="1" applyBorder="1" applyAlignment="1">
      <alignment horizontal="left" vertical="top" wrapText="1"/>
    </xf>
    <xf numFmtId="0" fontId="18" fillId="4" borderId="5" xfId="3" applyFont="1" applyFill="1" applyBorder="1" applyAlignment="1">
      <alignment horizontal="left" vertical="top" wrapText="1"/>
    </xf>
    <xf numFmtId="0" fontId="18" fillId="4" borderId="7" xfId="3" applyFont="1" applyFill="1" applyBorder="1" applyAlignment="1">
      <alignment horizontal="left" vertical="top" wrapText="1"/>
    </xf>
    <xf numFmtId="0" fontId="12" fillId="0" borderId="7" xfId="3" applyFont="1" applyBorder="1" applyAlignment="1">
      <alignment horizontal="left" vertical="center"/>
    </xf>
    <xf numFmtId="0" fontId="69" fillId="0" borderId="78" xfId="3" applyFont="1" applyBorder="1" applyAlignment="1">
      <alignment horizontal="left" vertical="top" wrapText="1"/>
    </xf>
    <xf numFmtId="0" fontId="18" fillId="0" borderId="78" xfId="3" applyFont="1" applyBorder="1" applyAlignment="1">
      <alignment horizontal="left" vertical="top" wrapText="1"/>
    </xf>
    <xf numFmtId="0" fontId="18" fillId="0" borderId="79" xfId="0" applyFont="1" applyBorder="1" applyAlignment="1">
      <alignment horizontal="left" vertical="center" wrapText="1"/>
    </xf>
    <xf numFmtId="0" fontId="18" fillId="0" borderId="68" xfId="0" applyFont="1" applyBorder="1" applyAlignment="1">
      <alignment horizontal="left" vertical="center" wrapText="1"/>
    </xf>
    <xf numFmtId="0" fontId="18" fillId="0" borderId="54" xfId="0" applyFont="1" applyBorder="1" applyAlignment="1">
      <alignment horizontal="left" vertical="center" wrapText="1"/>
    </xf>
    <xf numFmtId="0" fontId="18" fillId="0" borderId="57" xfId="0" applyFont="1" applyBorder="1" applyAlignment="1">
      <alignment horizontal="left" vertical="center" wrapText="1"/>
    </xf>
    <xf numFmtId="0" fontId="65" fillId="0" borderId="79" xfId="0" applyFont="1" applyBorder="1" applyAlignment="1">
      <alignment horizontal="left" vertical="center" wrapText="1"/>
    </xf>
    <xf numFmtId="0" fontId="65" fillId="0" borderId="68" xfId="0" applyFont="1" applyBorder="1" applyAlignment="1">
      <alignment horizontal="left" vertical="center" wrapText="1"/>
    </xf>
    <xf numFmtId="0" fontId="65" fillId="0" borderId="54" xfId="0" applyFont="1" applyBorder="1" applyAlignment="1">
      <alignment horizontal="left" vertical="center" wrapText="1"/>
    </xf>
    <xf numFmtId="0" fontId="65" fillId="0" borderId="57" xfId="0" applyFont="1" applyBorder="1" applyAlignment="1">
      <alignment horizontal="left" vertical="center" wrapText="1"/>
    </xf>
    <xf numFmtId="0" fontId="18" fillId="0" borderId="79"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7" xfId="0" applyFont="1" applyBorder="1" applyAlignment="1">
      <alignment horizontal="center" vertical="center" wrapText="1"/>
    </xf>
    <xf numFmtId="0" fontId="31" fillId="0" borderId="79"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54" xfId="3" applyFont="1" applyBorder="1" applyAlignment="1">
      <alignment horizontal="center" vertical="center" wrapText="1"/>
    </xf>
    <xf numFmtId="0" fontId="31" fillId="0" borderId="57" xfId="3" applyFont="1" applyBorder="1" applyAlignment="1">
      <alignment horizontal="center" vertical="center" wrapText="1"/>
    </xf>
    <xf numFmtId="0" fontId="53" fillId="2" borderId="23" xfId="0" applyFont="1" applyFill="1" applyBorder="1" applyAlignment="1">
      <alignment horizontal="center" vertical="center" wrapText="1"/>
    </xf>
    <xf numFmtId="0" fontId="53" fillId="2" borderId="25" xfId="0" applyFont="1" applyFill="1" applyBorder="1" applyAlignment="1">
      <alignment horizontal="center" vertical="center" wrapText="1"/>
    </xf>
    <xf numFmtId="0" fontId="16" fillId="0" borderId="107" xfId="20" applyFont="1" applyBorder="1" applyAlignment="1">
      <alignment horizontal="left" vertical="center" wrapText="1"/>
    </xf>
    <xf numFmtId="0" fontId="63" fillId="0" borderId="80" xfId="20" applyFont="1" applyBorder="1" applyAlignment="1">
      <alignment horizontal="left" vertical="center" wrapText="1"/>
    </xf>
    <xf numFmtId="0" fontId="63" fillId="0" borderId="107" xfId="20" applyFont="1" applyBorder="1" applyAlignment="1">
      <alignment horizontal="left" vertical="center" wrapText="1"/>
    </xf>
    <xf numFmtId="0" fontId="63" fillId="0" borderId="108" xfId="20" applyFont="1" applyBorder="1" applyAlignment="1">
      <alignment horizontal="left" vertical="center" wrapText="1"/>
    </xf>
    <xf numFmtId="0" fontId="27" fillId="0" borderId="32" xfId="3" applyFont="1" applyBorder="1" applyAlignment="1">
      <alignment horizontal="center" vertical="center"/>
    </xf>
    <xf numFmtId="0" fontId="11" fillId="5" borderId="29" xfId="3" applyFont="1" applyFill="1" applyBorder="1" applyAlignment="1">
      <alignment horizontal="center" vertical="center" wrapText="1"/>
    </xf>
    <xf numFmtId="0" fontId="11" fillId="5" borderId="28" xfId="3" applyFont="1" applyFill="1" applyBorder="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2" fillId="4" borderId="5" xfId="3" applyFont="1" applyFill="1" applyBorder="1" applyAlignment="1">
      <alignment horizontal="left" vertical="center" wrapText="1"/>
    </xf>
    <xf numFmtId="0" fontId="12" fillId="4" borderId="7" xfId="3" applyFont="1" applyFill="1" applyBorder="1" applyAlignment="1">
      <alignment horizontal="left" vertical="center" wrapText="1"/>
    </xf>
    <xf numFmtId="0" fontId="12" fillId="0" borderId="6" xfId="3" applyFont="1" applyBorder="1" applyAlignment="1">
      <alignment horizontal="left" vertical="center" wrapText="1"/>
    </xf>
    <xf numFmtId="0" fontId="12" fillId="0" borderId="6" xfId="3" applyFont="1" applyBorder="1" applyAlignment="1">
      <alignment horizontal="left" vertical="center"/>
    </xf>
    <xf numFmtId="0" fontId="71" fillId="0" borderId="5" xfId="3" applyFont="1" applyBorder="1" applyAlignment="1">
      <alignment horizontal="left" vertical="center" wrapText="1"/>
    </xf>
    <xf numFmtId="0" fontId="12" fillId="0" borderId="5" xfId="3" applyFont="1" applyBorder="1" applyAlignment="1">
      <alignment horizontal="left" vertical="top" wrapText="1"/>
    </xf>
    <xf numFmtId="0" fontId="12" fillId="0" borderId="7" xfId="3" applyFont="1" applyBorder="1" applyAlignment="1">
      <alignment horizontal="left" vertical="top" wrapText="1"/>
    </xf>
    <xf numFmtId="0" fontId="48" fillId="0" borderId="5" xfId="3" applyFont="1" applyBorder="1" applyAlignment="1">
      <alignment horizontal="left" vertical="center" wrapText="1"/>
    </xf>
    <xf numFmtId="0" fontId="12" fillId="0" borderId="29" xfId="3" applyFont="1" applyBorder="1" applyAlignment="1">
      <alignment horizontal="center"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49"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10" fillId="0" borderId="5" xfId="3" applyFont="1" applyBorder="1" applyAlignment="1">
      <alignment horizontal="left" vertical="center" wrapText="1"/>
    </xf>
    <xf numFmtId="0" fontId="10" fillId="0" borderId="7" xfId="3" applyFont="1" applyBorder="1" applyAlignment="1">
      <alignment horizontal="left" vertical="center" wrapText="1"/>
    </xf>
    <xf numFmtId="0" fontId="12" fillId="0" borderId="5" xfId="3" applyFont="1" applyBorder="1" applyAlignment="1">
      <alignment horizontal="justify" vertical="center" wrapText="1"/>
    </xf>
    <xf numFmtId="0" fontId="12" fillId="0" borderId="7" xfId="3" applyFont="1" applyBorder="1" applyAlignment="1">
      <alignment horizontal="justify" vertical="center" wrapText="1"/>
    </xf>
    <xf numFmtId="0" fontId="11" fillId="5" borderId="2" xfId="2" applyFont="1" applyFill="1" applyBorder="1" applyAlignment="1">
      <alignment horizontal="center" vertical="center" wrapText="1"/>
    </xf>
    <xf numFmtId="0" fontId="11" fillId="5" borderId="8" xfId="2" applyFont="1" applyFill="1" applyBorder="1" applyAlignment="1">
      <alignment horizontal="center" vertical="center" wrapText="1"/>
    </xf>
    <xf numFmtId="0" fontId="11" fillId="5" borderId="11" xfId="2"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7" xfId="0" applyFont="1" applyBorder="1" applyAlignment="1">
      <alignment horizontal="center" vertical="center" wrapText="1"/>
    </xf>
    <xf numFmtId="1" fontId="11" fillId="0" borderId="29" xfId="2" applyNumberFormat="1" applyFont="1" applyBorder="1" applyAlignment="1">
      <alignment horizontal="center" vertical="center" wrapText="1"/>
    </xf>
    <xf numFmtId="1" fontId="11" fillId="0" borderId="27" xfId="2" applyNumberFormat="1" applyFont="1" applyBorder="1" applyAlignment="1">
      <alignment horizontal="center" vertical="center" wrapText="1"/>
    </xf>
    <xf numFmtId="1" fontId="11" fillId="0" borderId="28" xfId="2" applyNumberFormat="1" applyFont="1" applyBorder="1" applyAlignment="1">
      <alignment horizontal="center" vertical="center" wrapText="1"/>
    </xf>
    <xf numFmtId="0" fontId="7" fillId="0" borderId="5" xfId="3" applyFont="1" applyBorder="1" applyAlignment="1">
      <alignment horizontal="center" vertical="center" wrapText="1"/>
    </xf>
    <xf numFmtId="0" fontId="7" fillId="0" borderId="6" xfId="3" applyFont="1" applyBorder="1" applyAlignment="1">
      <alignment horizontal="center" vertical="center" wrapText="1"/>
    </xf>
    <xf numFmtId="0" fontId="7" fillId="0" borderId="7" xfId="3" applyFont="1" applyBorder="1" applyAlignment="1">
      <alignment horizontal="center" vertical="center" wrapText="1"/>
    </xf>
    <xf numFmtId="0" fontId="7" fillId="5" borderId="26" xfId="3" applyFont="1" applyFill="1" applyBorder="1" applyAlignment="1">
      <alignment horizontal="center" vertical="center"/>
    </xf>
    <xf numFmtId="0" fontId="11" fillId="0" borderId="2"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Alignment="1">
      <alignment horizontal="center" vertical="center" wrapText="1"/>
    </xf>
    <xf numFmtId="0" fontId="11" fillId="0" borderId="16"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19" xfId="2" applyFont="1" applyBorder="1" applyAlignment="1">
      <alignment horizontal="center" vertical="center" wrapText="1"/>
    </xf>
    <xf numFmtId="0" fontId="7" fillId="5" borderId="5" xfId="3" applyFont="1" applyFill="1" applyBorder="1" applyAlignment="1">
      <alignment horizontal="center" vertical="center" wrapText="1"/>
    </xf>
    <xf numFmtId="0" fontId="7" fillId="5" borderId="6" xfId="3" applyFont="1" applyFill="1" applyBorder="1" applyAlignment="1">
      <alignment horizontal="center" vertical="center" wrapText="1"/>
    </xf>
    <xf numFmtId="0" fontId="7" fillId="5" borderId="7" xfId="3" applyFont="1" applyFill="1" applyBorder="1" applyAlignment="1">
      <alignment horizontal="center" vertical="center" wrapText="1"/>
    </xf>
    <xf numFmtId="0" fontId="7" fillId="0" borderId="5"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5" borderId="29" xfId="3" applyFont="1" applyFill="1" applyBorder="1" applyAlignment="1">
      <alignment horizontal="left" vertical="center" wrapText="1"/>
    </xf>
    <xf numFmtId="0" fontId="7" fillId="5" borderId="27" xfId="3" applyFont="1" applyFill="1" applyBorder="1" applyAlignment="1">
      <alignment horizontal="left" vertical="center" wrapText="1"/>
    </xf>
    <xf numFmtId="168" fontId="12" fillId="0" borderId="67" xfId="5" applyNumberFormat="1" applyFont="1" applyFill="1" applyBorder="1" applyAlignment="1">
      <alignment horizontal="center" vertical="center"/>
    </xf>
    <xf numFmtId="168" fontId="12" fillId="0" borderId="40" xfId="5" applyNumberFormat="1" applyFont="1" applyFill="1" applyBorder="1" applyAlignment="1">
      <alignment horizontal="center" vertical="center"/>
    </xf>
    <xf numFmtId="168" fontId="12" fillId="0" borderId="33" xfId="5" applyNumberFormat="1" applyFont="1" applyFill="1" applyBorder="1" applyAlignment="1">
      <alignment horizontal="center" vertical="center"/>
    </xf>
    <xf numFmtId="168" fontId="12" fillId="0" borderId="48" xfId="5" applyNumberFormat="1" applyFont="1" applyFill="1" applyBorder="1" applyAlignment="1">
      <alignment horizontal="center" vertical="center"/>
    </xf>
    <xf numFmtId="168" fontId="12" fillId="0" borderId="61" xfId="5" applyNumberFormat="1" applyFont="1" applyBorder="1" applyAlignment="1">
      <alignment horizontal="center" vertical="center"/>
    </xf>
    <xf numFmtId="168" fontId="12" fillId="0" borderId="49" xfId="5" applyNumberFormat="1" applyFont="1" applyBorder="1" applyAlignment="1">
      <alignment horizontal="center" vertical="center"/>
    </xf>
    <xf numFmtId="168" fontId="12" fillId="0" borderId="67" xfId="5" applyNumberFormat="1" applyFont="1" applyBorder="1" applyAlignment="1">
      <alignment horizontal="center" vertical="center"/>
    </xf>
    <xf numFmtId="168" fontId="12" fillId="0" borderId="40" xfId="5" applyNumberFormat="1" applyFont="1" applyBorder="1" applyAlignment="1">
      <alignment horizontal="center" vertical="center"/>
    </xf>
    <xf numFmtId="168" fontId="12" fillId="0" borderId="61" xfId="5" applyNumberFormat="1" applyFont="1" applyFill="1" applyBorder="1" applyAlignment="1">
      <alignment horizontal="center" vertical="center"/>
    </xf>
    <xf numFmtId="168" fontId="12" fillId="0" borderId="49" xfId="5" applyNumberFormat="1" applyFont="1" applyFill="1" applyBorder="1" applyAlignment="1">
      <alignment horizontal="center" vertical="center"/>
    </xf>
    <xf numFmtId="0" fontId="11" fillId="0" borderId="61" xfId="2" applyFont="1" applyBorder="1" applyAlignment="1">
      <alignment horizontal="center" vertical="center" wrapText="1"/>
    </xf>
    <xf numFmtId="0" fontId="11" fillId="0" borderId="49"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center" vertical="center" wrapText="1"/>
    </xf>
    <xf numFmtId="0" fontId="11" fillId="5" borderId="61" xfId="2" applyFont="1" applyFill="1" applyBorder="1" applyAlignment="1">
      <alignment horizontal="center" vertical="center" wrapText="1"/>
    </xf>
    <xf numFmtId="0" fontId="11" fillId="5" borderId="62" xfId="2" applyFont="1" applyFill="1" applyBorder="1" applyAlignment="1">
      <alignment horizontal="center" vertical="center" wrapText="1"/>
    </xf>
    <xf numFmtId="0" fontId="11" fillId="5" borderId="37" xfId="2" applyFont="1" applyFill="1" applyBorder="1" applyAlignment="1">
      <alignment horizontal="center" vertical="center" wrapText="1"/>
    </xf>
    <xf numFmtId="0" fontId="11" fillId="5" borderId="38" xfId="2" applyFont="1" applyFill="1" applyBorder="1" applyAlignment="1">
      <alignment horizontal="center" vertical="center" wrapText="1"/>
    </xf>
    <xf numFmtId="0" fontId="11" fillId="5" borderId="39" xfId="2" applyFont="1" applyFill="1" applyBorder="1" applyAlignment="1">
      <alignment horizontal="center" vertical="center" wrapText="1"/>
    </xf>
    <xf numFmtId="168" fontId="12" fillId="0" borderId="33" xfId="5" applyNumberFormat="1" applyFont="1" applyBorder="1" applyAlignment="1">
      <alignment horizontal="center" vertical="center"/>
    </xf>
    <xf numFmtId="168" fontId="12" fillId="0" borderId="48" xfId="5" applyNumberFormat="1" applyFont="1" applyBorder="1" applyAlignment="1">
      <alignment horizontal="center" vertical="center"/>
    </xf>
    <xf numFmtId="167" fontId="12" fillId="0" borderId="61" xfId="5" applyFont="1" applyBorder="1" applyAlignment="1">
      <alignment horizontal="center" vertical="center"/>
    </xf>
    <xf numFmtId="167" fontId="12" fillId="0" borderId="49" xfId="5" applyFont="1" applyBorder="1" applyAlignment="1">
      <alignment horizontal="center" vertical="center"/>
    </xf>
    <xf numFmtId="168" fontId="12" fillId="4" borderId="67" xfId="5" applyNumberFormat="1" applyFont="1" applyFill="1" applyBorder="1" applyAlignment="1">
      <alignment horizontal="center" vertical="center"/>
    </xf>
    <xf numFmtId="168" fontId="12" fillId="4" borderId="40" xfId="5" applyNumberFormat="1" applyFont="1" applyFill="1" applyBorder="1" applyAlignment="1">
      <alignment horizontal="center" vertical="center"/>
    </xf>
    <xf numFmtId="168" fontId="12" fillId="4" borderId="33" xfId="5" applyNumberFormat="1" applyFont="1" applyFill="1" applyBorder="1" applyAlignment="1">
      <alignment horizontal="center" vertical="center"/>
    </xf>
    <xf numFmtId="168" fontId="12" fillId="4" borderId="48" xfId="5" applyNumberFormat="1" applyFont="1" applyFill="1" applyBorder="1" applyAlignment="1">
      <alignment horizontal="center" vertical="center"/>
    </xf>
    <xf numFmtId="168" fontId="12" fillId="4" borderId="61" xfId="5" applyNumberFormat="1" applyFont="1" applyFill="1" applyBorder="1" applyAlignment="1">
      <alignment horizontal="center" vertical="center"/>
    </xf>
    <xf numFmtId="168" fontId="12" fillId="4" borderId="49" xfId="5" applyNumberFormat="1" applyFont="1" applyFill="1" applyBorder="1" applyAlignment="1">
      <alignment horizontal="center" vertical="center"/>
    </xf>
    <xf numFmtId="1" fontId="6" fillId="0" borderId="5" xfId="3" applyNumberFormat="1" applyFont="1" applyBorder="1" applyAlignment="1">
      <alignment horizontal="center" vertical="center"/>
    </xf>
    <xf numFmtId="1" fontId="6" fillId="0" borderId="7" xfId="3" applyNumberFormat="1" applyFont="1" applyBorder="1" applyAlignment="1">
      <alignment horizontal="center" vertical="center"/>
    </xf>
    <xf numFmtId="0" fontId="11" fillId="0" borderId="1" xfId="0" applyFont="1" applyBorder="1" applyAlignment="1">
      <alignment horizontal="center" vertical="center" wrapText="1"/>
    </xf>
    <xf numFmtId="0" fontId="11" fillId="3" borderId="5" xfId="2" applyFont="1" applyFill="1" applyBorder="1" applyAlignment="1">
      <alignment horizontal="center" vertical="center" wrapText="1"/>
    </xf>
    <xf numFmtId="0" fontId="11" fillId="3" borderId="6" xfId="2" applyFont="1" applyFill="1" applyBorder="1" applyAlignment="1">
      <alignment horizontal="center" vertical="center" wrapText="1"/>
    </xf>
    <xf numFmtId="0" fontId="11" fillId="3" borderId="7" xfId="2" applyFont="1" applyFill="1" applyBorder="1" applyAlignment="1">
      <alignment horizontal="center" vertical="center" wrapText="1"/>
    </xf>
    <xf numFmtId="0" fontId="11" fillId="3" borderId="26" xfId="2" applyFont="1" applyFill="1" applyBorder="1" applyAlignment="1">
      <alignment horizontal="center" vertical="center" wrapText="1"/>
    </xf>
    <xf numFmtId="0" fontId="11" fillId="5" borderId="74" xfId="2" applyFont="1" applyFill="1" applyBorder="1" applyAlignment="1">
      <alignment horizontal="center" vertical="center" wrapText="1"/>
    </xf>
    <xf numFmtId="0" fontId="11" fillId="5" borderId="50" xfId="2" applyFont="1" applyFill="1" applyBorder="1" applyAlignment="1">
      <alignment horizontal="center" vertical="center" wrapText="1"/>
    </xf>
    <xf numFmtId="0" fontId="11" fillId="5" borderId="75" xfId="2" applyFont="1" applyFill="1" applyBorder="1" applyAlignment="1">
      <alignment horizontal="center" vertical="center" wrapText="1"/>
    </xf>
    <xf numFmtId="0" fontId="11" fillId="5" borderId="17" xfId="2" applyFont="1" applyFill="1" applyBorder="1" applyAlignment="1">
      <alignment horizontal="center" vertical="center" wrapText="1"/>
    </xf>
    <xf numFmtId="0" fontId="11" fillId="5" borderId="19" xfId="2" applyFont="1" applyFill="1" applyBorder="1" applyAlignment="1">
      <alignment horizontal="center" vertical="center" wrapText="1"/>
    </xf>
    <xf numFmtId="0" fontId="11" fillId="3" borderId="26" xfId="2" applyFont="1" applyFill="1" applyBorder="1" applyAlignment="1">
      <alignment horizontal="left" vertical="center" wrapText="1"/>
    </xf>
    <xf numFmtId="0" fontId="10" fillId="0" borderId="67" xfId="2" applyFont="1" applyBorder="1" applyAlignment="1">
      <alignment horizontal="left" vertical="center" wrapText="1"/>
    </xf>
    <xf numFmtId="0" fontId="10" fillId="0" borderId="40" xfId="2" applyFont="1" applyBorder="1" applyAlignment="1">
      <alignment horizontal="left" vertical="center" wrapText="1"/>
    </xf>
    <xf numFmtId="0" fontId="11" fillId="5" borderId="9" xfId="2" applyFont="1" applyFill="1" applyBorder="1" applyAlignment="1">
      <alignment horizontal="center" vertical="center" wrapText="1"/>
    </xf>
    <xf numFmtId="0" fontId="11" fillId="5" borderId="13" xfId="2" applyFont="1" applyFill="1" applyBorder="1" applyAlignment="1">
      <alignment horizontal="center" vertical="center" wrapText="1"/>
    </xf>
    <xf numFmtId="0" fontId="11" fillId="0" borderId="65" xfId="2" applyFont="1" applyBorder="1" applyAlignment="1">
      <alignment horizontal="center" vertical="center" wrapText="1"/>
    </xf>
    <xf numFmtId="0" fontId="11" fillId="0" borderId="54" xfId="2" applyFont="1" applyBorder="1" applyAlignment="1">
      <alignment horizontal="center" vertical="center" wrapText="1"/>
    </xf>
    <xf numFmtId="0" fontId="11" fillId="5" borderId="55" xfId="2" applyFont="1" applyFill="1" applyBorder="1" applyAlignment="1">
      <alignment horizontal="center" vertical="center" wrapText="1"/>
    </xf>
    <xf numFmtId="0" fontId="11" fillId="5" borderId="12" xfId="2" applyFont="1" applyFill="1" applyBorder="1" applyAlignment="1">
      <alignment horizontal="center" vertical="center" wrapText="1"/>
    </xf>
    <xf numFmtId="0" fontId="11" fillId="3" borderId="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5" borderId="65" xfId="2" applyFont="1" applyFill="1" applyBorder="1" applyAlignment="1">
      <alignment horizontal="center" vertical="center" wrapText="1"/>
    </xf>
    <xf numFmtId="0" fontId="11" fillId="5" borderId="95" xfId="2" applyFont="1" applyFill="1" applyBorder="1" applyAlignment="1">
      <alignment horizontal="center" vertical="center" wrapText="1"/>
    </xf>
    <xf numFmtId="0" fontId="11" fillId="5" borderId="83" xfId="2" applyFont="1" applyFill="1" applyBorder="1" applyAlignment="1">
      <alignment horizontal="center" vertical="center" wrapText="1"/>
    </xf>
    <xf numFmtId="0" fontId="11" fillId="5" borderId="84" xfId="2" applyFont="1" applyFill="1" applyBorder="1" applyAlignment="1">
      <alignment horizontal="center" vertical="center" wrapText="1"/>
    </xf>
    <xf numFmtId="0" fontId="11" fillId="5" borderId="85" xfId="2" applyFont="1" applyFill="1" applyBorder="1" applyAlignment="1">
      <alignment horizontal="center" vertical="center" wrapText="1"/>
    </xf>
    <xf numFmtId="0" fontId="11" fillId="3" borderId="18" xfId="2" applyFont="1" applyFill="1" applyBorder="1" applyAlignment="1">
      <alignment horizontal="center" vertical="center"/>
    </xf>
    <xf numFmtId="168" fontId="12" fillId="0" borderId="88" xfId="5" applyNumberFormat="1" applyFont="1" applyBorder="1" applyAlignment="1">
      <alignment horizontal="center" vertical="center"/>
    </xf>
    <xf numFmtId="168" fontId="12" fillId="0" borderId="90" xfId="5" applyNumberFormat="1" applyFont="1" applyBorder="1" applyAlignment="1">
      <alignment horizontal="center" vertical="center"/>
    </xf>
    <xf numFmtId="168" fontId="12" fillId="0" borderId="97" xfId="5" applyNumberFormat="1" applyFont="1" applyBorder="1" applyAlignment="1">
      <alignment horizontal="center" vertical="center"/>
    </xf>
    <xf numFmtId="168" fontId="12" fillId="0" borderId="57" xfId="5" applyNumberFormat="1" applyFont="1" applyBorder="1" applyAlignment="1">
      <alignment horizontal="center" vertical="center"/>
    </xf>
    <xf numFmtId="168" fontId="12" fillId="0" borderId="65" xfId="5" applyNumberFormat="1" applyFont="1" applyBorder="1" applyAlignment="1">
      <alignment horizontal="center" vertical="center"/>
    </xf>
    <xf numFmtId="168" fontId="12" fillId="0" borderId="54" xfId="5" applyNumberFormat="1" applyFont="1" applyBorder="1" applyAlignment="1">
      <alignment horizontal="center" vertical="center"/>
    </xf>
    <xf numFmtId="168" fontId="12" fillId="0" borderId="89" xfId="5" applyNumberFormat="1" applyFont="1" applyBorder="1" applyAlignment="1">
      <alignment horizontal="center" vertical="center"/>
    </xf>
    <xf numFmtId="168" fontId="12" fillId="0" borderId="91" xfId="5" applyNumberFormat="1" applyFont="1" applyBorder="1" applyAlignment="1">
      <alignment horizontal="center" vertical="center"/>
    </xf>
    <xf numFmtId="0" fontId="11" fillId="3" borderId="11" xfId="3" applyFont="1" applyFill="1" applyBorder="1" applyAlignment="1">
      <alignment horizontal="center" vertical="center" wrapText="1"/>
    </xf>
    <xf numFmtId="0" fontId="11" fillId="3" borderId="20" xfId="3" applyFont="1" applyFill="1" applyBorder="1" applyAlignment="1">
      <alignment horizontal="center" vertical="center" wrapText="1"/>
    </xf>
    <xf numFmtId="0" fontId="11" fillId="3" borderId="19" xfId="3" applyFont="1" applyFill="1" applyBorder="1" applyAlignment="1">
      <alignment horizontal="center" vertical="center" wrapText="1"/>
    </xf>
    <xf numFmtId="0" fontId="11" fillId="3" borderId="5" xfId="3" applyFont="1" applyFill="1" applyBorder="1" applyAlignment="1">
      <alignment horizontal="center" vertical="center" wrapText="1"/>
    </xf>
    <xf numFmtId="0" fontId="11" fillId="3" borderId="6" xfId="3" applyFont="1" applyFill="1" applyBorder="1" applyAlignment="1">
      <alignment horizontal="center" vertical="center" wrapText="1"/>
    </xf>
    <xf numFmtId="0" fontId="11" fillId="3" borderId="7" xfId="3" applyFont="1" applyFill="1" applyBorder="1" applyAlignment="1">
      <alignment horizontal="center" vertical="center" wrapText="1"/>
    </xf>
    <xf numFmtId="0" fontId="30" fillId="5" borderId="1" xfId="3" applyFont="1" applyFill="1" applyAlignment="1">
      <alignment horizontal="center" vertical="center" wrapText="1"/>
    </xf>
    <xf numFmtId="0" fontId="30" fillId="5" borderId="20" xfId="3" applyFont="1" applyFill="1" applyBorder="1" applyAlignment="1">
      <alignment horizontal="center" vertical="center" wrapText="1"/>
    </xf>
    <xf numFmtId="0" fontId="34" fillId="10" borderId="2" xfId="2" applyFont="1" applyFill="1" applyBorder="1" applyAlignment="1">
      <alignment horizontal="center" vertical="center" wrapText="1"/>
    </xf>
    <xf numFmtId="0" fontId="34" fillId="10" borderId="18" xfId="2" applyFont="1" applyFill="1" applyBorder="1" applyAlignment="1">
      <alignment horizontal="center" vertical="center" wrapText="1"/>
    </xf>
    <xf numFmtId="0" fontId="34" fillId="10" borderId="17" xfId="2" applyFont="1" applyFill="1" applyBorder="1" applyAlignment="1">
      <alignment horizontal="center" vertical="center" wrapText="1"/>
    </xf>
    <xf numFmtId="0" fontId="34" fillId="10" borderId="8" xfId="2" applyFont="1" applyFill="1" applyBorder="1" applyAlignment="1">
      <alignment horizontal="center" vertical="center" wrapText="1"/>
    </xf>
    <xf numFmtId="0" fontId="34" fillId="10" borderId="1" xfId="2" applyFont="1" applyFill="1" applyAlignment="1">
      <alignment horizontal="center" vertical="center" wrapText="1"/>
    </xf>
    <xf numFmtId="0" fontId="34" fillId="10" borderId="16" xfId="2" applyFont="1" applyFill="1" applyBorder="1" applyAlignment="1">
      <alignment horizontal="center" vertical="center" wrapText="1"/>
    </xf>
    <xf numFmtId="0" fontId="34" fillId="10" borderId="11" xfId="2" applyFont="1" applyFill="1" applyBorder="1" applyAlignment="1">
      <alignment horizontal="center" vertical="center" wrapText="1"/>
    </xf>
    <xf numFmtId="0" fontId="34" fillId="10" borderId="20" xfId="2" applyFont="1" applyFill="1" applyBorder="1" applyAlignment="1">
      <alignment horizontal="center" vertical="center" wrapText="1"/>
    </xf>
    <xf numFmtId="0" fontId="34" fillId="10" borderId="19" xfId="2" applyFont="1" applyFill="1" applyBorder="1" applyAlignment="1">
      <alignment horizontal="center" vertical="center" wrapText="1"/>
    </xf>
    <xf numFmtId="0" fontId="11" fillId="5" borderId="5" xfId="2" applyFont="1" applyFill="1" applyBorder="1" applyAlignment="1">
      <alignment horizontal="left" vertical="center" wrapText="1"/>
    </xf>
    <xf numFmtId="0" fontId="11" fillId="5" borderId="7" xfId="2" applyFont="1" applyFill="1" applyBorder="1" applyAlignment="1">
      <alignment horizontal="left" vertical="center" wrapText="1"/>
    </xf>
    <xf numFmtId="0" fontId="10" fillId="0" borderId="26" xfId="0" applyFont="1" applyBorder="1" applyAlignment="1">
      <alignment horizontal="left" vertical="center" wrapText="1"/>
    </xf>
    <xf numFmtId="0" fontId="11" fillId="5" borderId="11" xfId="3" applyFont="1" applyFill="1" applyBorder="1" applyAlignment="1">
      <alignment horizontal="center" vertical="center" wrapText="1"/>
    </xf>
    <xf numFmtId="0" fontId="11" fillId="5" borderId="19" xfId="3" applyFont="1" applyFill="1" applyBorder="1" applyAlignment="1">
      <alignment horizontal="center" vertical="center" wrapText="1"/>
    </xf>
    <xf numFmtId="1" fontId="38" fillId="0" borderId="29" xfId="2" applyNumberFormat="1" applyFont="1" applyBorder="1" applyAlignment="1">
      <alignment horizontal="center" vertical="center" wrapText="1"/>
    </xf>
    <xf numFmtId="1" fontId="38" fillId="0" borderId="27" xfId="2" applyNumberFormat="1" applyFont="1" applyBorder="1" applyAlignment="1">
      <alignment horizontal="center" vertical="center" wrapText="1"/>
    </xf>
    <xf numFmtId="1" fontId="38" fillId="0" borderId="28" xfId="2" applyNumberFormat="1" applyFont="1" applyBorder="1" applyAlignment="1">
      <alignment horizontal="center" vertical="center" wrapText="1"/>
    </xf>
    <xf numFmtId="0" fontId="11" fillId="5" borderId="6" xfId="3" applyFont="1" applyFill="1" applyBorder="1" applyAlignment="1">
      <alignment horizontal="center" vertical="center" wrapText="1"/>
    </xf>
    <xf numFmtId="0" fontId="18" fillId="5" borderId="6" xfId="3" applyFont="1" applyFill="1" applyBorder="1" applyAlignment="1">
      <alignment horizontal="center" vertical="center" wrapText="1"/>
    </xf>
    <xf numFmtId="0" fontId="18" fillId="5" borderId="7" xfId="3" applyFont="1" applyFill="1" applyBorder="1" applyAlignment="1">
      <alignment horizontal="center" vertical="center" wrapText="1"/>
    </xf>
    <xf numFmtId="0" fontId="30" fillId="5" borderId="26" xfId="3" applyFont="1" applyFill="1" applyBorder="1" applyAlignment="1">
      <alignment horizontal="center" vertical="center" wrapText="1"/>
    </xf>
    <xf numFmtId="0" fontId="38" fillId="0" borderId="2" xfId="2" applyFont="1" applyBorder="1" applyAlignment="1">
      <alignment horizontal="center" vertical="center" wrapText="1"/>
    </xf>
    <xf numFmtId="0" fontId="38" fillId="0" borderId="18" xfId="2" applyFont="1" applyBorder="1" applyAlignment="1">
      <alignment horizontal="center" vertical="center" wrapText="1"/>
    </xf>
    <xf numFmtId="0" fontId="38" fillId="0" borderId="8" xfId="2" applyFont="1" applyBorder="1" applyAlignment="1">
      <alignment horizontal="center" vertical="center" wrapText="1"/>
    </xf>
    <xf numFmtId="0" fontId="38" fillId="0" borderId="1" xfId="2" applyFont="1" applyAlignment="1">
      <alignment horizontal="center" vertical="center" wrapText="1"/>
    </xf>
    <xf numFmtId="0" fontId="38" fillId="0" borderId="11" xfId="2" applyFont="1" applyBorder="1" applyAlignment="1">
      <alignment horizontal="center" vertical="center" wrapText="1"/>
    </xf>
    <xf numFmtId="0" fontId="38" fillId="0" borderId="20" xfId="2" applyFont="1" applyBorder="1" applyAlignment="1">
      <alignment horizontal="center" vertical="center" wrapText="1"/>
    </xf>
    <xf numFmtId="0" fontId="38" fillId="5" borderId="29" xfId="2" applyFont="1" applyFill="1" applyBorder="1" applyAlignment="1">
      <alignment horizontal="center" vertical="center" wrapText="1"/>
    </xf>
    <xf numFmtId="0" fontId="38" fillId="5" borderId="27" xfId="2" applyFont="1" applyFill="1" applyBorder="1" applyAlignment="1">
      <alignment horizontal="center" vertical="center" wrapText="1"/>
    </xf>
    <xf numFmtId="0" fontId="38" fillId="5" borderId="28" xfId="2" applyFont="1" applyFill="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10" fillId="0" borderId="1" xfId="2" applyFont="1" applyAlignment="1">
      <alignment horizontal="center" vertical="center" wrapText="1"/>
    </xf>
    <xf numFmtId="0" fontId="10" fillId="0" borderId="20" xfId="2" applyFont="1" applyBorder="1" applyAlignment="1">
      <alignment horizontal="center" vertical="center" wrapText="1"/>
    </xf>
    <xf numFmtId="0" fontId="11" fillId="10" borderId="11" xfId="2" applyFont="1" applyFill="1" applyBorder="1" applyAlignment="1">
      <alignment horizontal="center" vertical="center"/>
    </xf>
    <xf numFmtId="0" fontId="11" fillId="10" borderId="20" xfId="2" applyFont="1" applyFill="1" applyBorder="1" applyAlignment="1">
      <alignment horizontal="center" vertical="center"/>
    </xf>
    <xf numFmtId="0" fontId="11" fillId="10" borderId="19" xfId="2" applyFont="1" applyFill="1" applyBorder="1" applyAlignment="1">
      <alignment horizontal="center" vertical="center"/>
    </xf>
    <xf numFmtId="0" fontId="11" fillId="10" borderId="29" xfId="2" applyFont="1" applyFill="1" applyBorder="1" applyAlignment="1">
      <alignment horizontal="center" vertical="center"/>
    </xf>
    <xf numFmtId="0" fontId="11" fillId="10" borderId="27" xfId="2" applyFont="1" applyFill="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3" borderId="2"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9" xfId="0" applyFont="1" applyFill="1" applyBorder="1" applyAlignment="1">
      <alignment horizontal="center" vertical="center"/>
    </xf>
    <xf numFmtId="0" fontId="41" fillId="5" borderId="59" xfId="19" applyFont="1" applyFill="1" applyBorder="1" applyAlignment="1">
      <alignment horizontal="center" vertical="center"/>
    </xf>
    <xf numFmtId="0" fontId="41" fillId="5" borderId="38" xfId="19" applyFont="1" applyFill="1" applyBorder="1" applyAlignment="1">
      <alignment horizontal="center" vertical="center"/>
    </xf>
    <xf numFmtId="0" fontId="41" fillId="5" borderId="56" xfId="19" applyFont="1" applyFill="1" applyBorder="1" applyAlignment="1">
      <alignment horizontal="center" vertical="center"/>
    </xf>
    <xf numFmtId="0" fontId="23" fillId="11" borderId="9" xfId="14" quotePrefix="1" applyNumberFormat="1" applyFill="1" applyBorder="1" applyAlignment="1">
      <alignment horizontal="center" vertical="center" wrapText="1"/>
    </xf>
    <xf numFmtId="0" fontId="23" fillId="11" borderId="13" xfId="14" quotePrefix="1" applyNumberFormat="1" applyFill="1" applyBorder="1" applyAlignment="1">
      <alignment horizontal="center" vertical="center" wrapText="1"/>
    </xf>
    <xf numFmtId="0" fontId="37" fillId="3" borderId="10" xfId="19" applyFont="1" applyFill="1" applyBorder="1" applyAlignment="1">
      <alignment horizontal="center" vertical="center" wrapText="1"/>
    </xf>
    <xf numFmtId="0" fontId="37" fillId="3" borderId="14" xfId="19" applyFont="1" applyFill="1" applyBorder="1" applyAlignment="1">
      <alignment horizontal="center" vertical="center" wrapText="1"/>
    </xf>
    <xf numFmtId="0" fontId="3" fillId="10" borderId="1" xfId="19" applyFill="1" applyAlignment="1">
      <alignment horizontal="center"/>
    </xf>
    <xf numFmtId="0" fontId="41" fillId="0" borderId="1" xfId="19" applyFont="1" applyAlignment="1">
      <alignment horizontal="center" vertical="center" wrapText="1"/>
    </xf>
    <xf numFmtId="0" fontId="41" fillId="5" borderId="33" xfId="19" applyFont="1" applyFill="1" applyBorder="1" applyAlignment="1">
      <alignment horizontal="center" vertical="center" wrapText="1"/>
    </xf>
    <xf numFmtId="0" fontId="41" fillId="5" borderId="60" xfId="19" applyFont="1" applyFill="1" applyBorder="1" applyAlignment="1">
      <alignment horizontal="center" vertical="center" wrapText="1"/>
    </xf>
    <xf numFmtId="1" fontId="6" fillId="0" borderId="6" xfId="3" applyNumberFormat="1" applyFont="1" applyBorder="1" applyAlignment="1">
      <alignment horizontal="center" vertical="center"/>
    </xf>
    <xf numFmtId="0" fontId="41" fillId="5" borderId="9" xfId="19" applyFont="1" applyFill="1" applyBorder="1" applyAlignment="1">
      <alignment horizontal="center" vertical="center" wrapText="1"/>
    </xf>
    <xf numFmtId="0" fontId="41" fillId="5" borderId="13" xfId="19" applyFont="1" applyFill="1" applyBorder="1" applyAlignment="1">
      <alignment horizontal="center" vertical="center" wrapText="1"/>
    </xf>
    <xf numFmtId="0" fontId="23" fillId="11" borderId="55" xfId="14" quotePrefix="1" applyNumberFormat="1" applyFill="1" applyBorder="1" applyAlignment="1">
      <alignment horizontal="center" vertical="center" wrapText="1"/>
    </xf>
    <xf numFmtId="0" fontId="23" fillId="11" borderId="12" xfId="14" quotePrefix="1" applyNumberFormat="1" applyFill="1" applyBorder="1" applyAlignment="1">
      <alignment horizontal="center" vertical="center" wrapText="1"/>
    </xf>
    <xf numFmtId="0" fontId="23" fillId="11" borderId="9" xfId="14" applyNumberFormat="1" applyFill="1" applyBorder="1" applyAlignment="1">
      <alignment horizontal="center" vertical="center" wrapText="1"/>
    </xf>
    <xf numFmtId="0" fontId="23" fillId="11" borderId="13" xfId="14" applyNumberFormat="1" applyFill="1" applyBorder="1" applyAlignment="1">
      <alignment horizontal="center" vertical="center" wrapText="1"/>
    </xf>
    <xf numFmtId="0" fontId="23" fillId="3" borderId="9" xfId="12" quotePrefix="1" applyNumberFormat="1" applyFont="1" applyFill="1" applyBorder="1" applyAlignment="1">
      <alignment horizontal="center" vertical="center" wrapText="1"/>
    </xf>
    <xf numFmtId="0" fontId="23" fillId="3" borderId="13" xfId="12" quotePrefix="1" applyNumberFormat="1" applyFont="1" applyFill="1" applyBorder="1" applyAlignment="1">
      <alignment horizontal="center" vertical="center" wrapText="1"/>
    </xf>
    <xf numFmtId="0" fontId="41" fillId="5" borderId="37" xfId="19" applyFont="1" applyFill="1" applyBorder="1" applyAlignment="1">
      <alignment horizontal="center" vertical="center"/>
    </xf>
    <xf numFmtId="0" fontId="11" fillId="5" borderId="45" xfId="2" applyFont="1" applyFill="1" applyBorder="1" applyAlignment="1">
      <alignment horizontal="center" vertical="center" wrapText="1"/>
    </xf>
    <xf numFmtId="0" fontId="11" fillId="5" borderId="46" xfId="2" applyFont="1" applyFill="1" applyBorder="1" applyAlignment="1">
      <alignment horizontal="center" vertical="center" wrapText="1"/>
    </xf>
    <xf numFmtId="0" fontId="10" fillId="0" borderId="26" xfId="2" applyFont="1" applyBorder="1" applyAlignment="1">
      <alignment horizontal="center" vertical="center" wrapText="1"/>
    </xf>
    <xf numFmtId="0" fontId="11" fillId="0" borderId="29" xfId="2" applyFont="1" applyBorder="1" applyAlignment="1">
      <alignment horizontal="center" vertical="center"/>
    </xf>
    <xf numFmtId="0" fontId="11" fillId="0" borderId="27" xfId="2" applyFont="1" applyBorder="1" applyAlignment="1">
      <alignment horizontal="center" vertical="center"/>
    </xf>
    <xf numFmtId="0" fontId="11" fillId="5" borderId="41" xfId="2" applyFont="1" applyFill="1" applyBorder="1" applyAlignment="1">
      <alignment horizontal="center" vertical="center" wrapText="1"/>
    </xf>
    <xf numFmtId="0" fontId="11" fillId="5" borderId="42" xfId="2" applyFont="1" applyFill="1" applyBorder="1" applyAlignment="1">
      <alignment horizontal="center" vertical="center" wrapText="1"/>
    </xf>
    <xf numFmtId="0" fontId="11" fillId="0" borderId="71" xfId="2" applyFont="1" applyBorder="1" applyAlignment="1">
      <alignment horizontal="center" vertical="center" wrapText="1"/>
    </xf>
    <xf numFmtId="0" fontId="11" fillId="0" borderId="72" xfId="2" applyFont="1" applyBorder="1" applyAlignment="1">
      <alignment horizontal="center" vertical="center" wrapText="1"/>
    </xf>
    <xf numFmtId="0" fontId="11" fillId="0" borderId="73" xfId="2"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65" xfId="0" applyFont="1" applyBorder="1" applyAlignment="1">
      <alignment horizontal="left" vertical="center" wrapText="1"/>
    </xf>
    <xf numFmtId="0" fontId="12" fillId="0" borderId="17" xfId="0" applyFont="1" applyBorder="1" applyAlignment="1">
      <alignment horizontal="left" vertical="center" wrapText="1"/>
    </xf>
    <xf numFmtId="0" fontId="12" fillId="0" borderId="81" xfId="0" applyFont="1" applyBorder="1" applyAlignment="1">
      <alignment horizontal="left" vertical="center" wrapText="1"/>
    </xf>
    <xf numFmtId="0" fontId="12" fillId="0" borderId="82" xfId="0" applyFont="1" applyBorder="1" applyAlignment="1">
      <alignment horizontal="left" vertical="center" wrapText="1"/>
    </xf>
    <xf numFmtId="0" fontId="12" fillId="0" borderId="48" xfId="0" applyFont="1" applyBorder="1" applyAlignment="1">
      <alignment horizontal="left" vertical="center" wrapText="1"/>
    </xf>
    <xf numFmtId="0" fontId="12" fillId="0" borderId="49"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cellXfs>
  <cellStyles count="25">
    <cellStyle name="Hipervínculo" xfId="23"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aje 3" xfId="24" xr:uid="{BEFAA9DB-DF69-4B7E-83B7-0E01246EFAC1}"/>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B3B57C83-7D07-47E9-9D03-88D1D5C9D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40A51C4-FBF7-4F3E-BCAC-E6EADA6963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3796BC54-32AF-4685-9ACC-A5CBE7F0F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234950</xdr:colOff>
      <xdr:row>0</xdr:row>
      <xdr:rowOff>44451</xdr:rowOff>
    </xdr:from>
    <xdr:ext cx="977900" cy="812800"/>
    <xdr:pic>
      <xdr:nvPicPr>
        <xdr:cNvPr id="2" name="Imagen 1">
          <a:extLst>
            <a:ext uri="{FF2B5EF4-FFF2-40B4-BE49-F238E27FC236}">
              <a16:creationId xmlns:a16="http://schemas.microsoft.com/office/drawing/2014/main" id="{F2A7840F-58E2-4322-B562-421892AEE08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50" y="44451"/>
          <a:ext cx="977900" cy="81280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7897D9FA-DBAC-4E31-BE87-3E60E1329BB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d.docs.live.net/fb912aaa7afdb11c/Desktop/SDM/SD%20Mujer%202025/Proyectos%20de%20Inversi&#243;n/Proyecto%208232_Autonom&#237;a%20Econ&#243;mica/Plan%20de%20Acci&#243;n%208232-2025/Formato_PAccion_2025%20EAEM_ajust_Ifva_EAEM_26022025%20Rev2NGB-ajust_27022025.xlsx" TargetMode="External"/><Relationship Id="rId2" Type="http://schemas.microsoft.com/office/2019/04/relationships/externalLinkLongPath" Target="https://d.docs.live.net/fb912aaa7afdb11c/Desktop/SDM/SD%20Mujer%202025/Proyectos%20de%20Inversi&#243;n/Proyecto%208232_Autonom&#237;a%20Econ&#243;mica/Plan%20de%20Acci&#243;n%208232-2025/Formato_PAccion_2025%20EAEM_ajust_Ifva_EAEM_26022025%20Rev2NGB-ajust_27022025.xlsx?E5980DA7" TargetMode="External"/><Relationship Id="rId1" Type="http://schemas.openxmlformats.org/officeDocument/2006/relationships/externalLinkPath" Target="file:///\\E5980DA7\Formato_PAccion_2025%20EAEM_ajust_Ifva_EAEM_26022025%20Rev2NGB-ajust_2702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atos"/>
      <sheetName val="Actividades_proyecto "/>
      <sheetName val="HV_BaseEstratificacion"/>
      <sheetName val="ACTIVIDAD_1"/>
      <sheetName val="Hoja de vida (1)"/>
      <sheetName val="ACTIVIDAD_2"/>
      <sheetName val="Hoja de vida  (2)"/>
      <sheetName val="ACTIVIDAD_3"/>
      <sheetName val="Hoja de vida  (3)"/>
      <sheetName val="META_PDD"/>
      <sheetName val="Hoja de vida_MetaPDD"/>
      <sheetName val="PRODUCTO_MGA"/>
      <sheetName val="TERRITORIALIZACIÓN"/>
      <sheetName val="PMR"/>
      <sheetName val="CONTROL DE CAMBIOS"/>
      <sheetName val="Listas"/>
      <sheetName val="HV_BaseGeografica"/>
      <sheetName val="HV_InstrumentosCaptura"/>
      <sheetName val="HV_SistemaInformacion"/>
      <sheetName val="HV_Predio360"/>
      <sheetName val="HV_PED"/>
      <sheetName val="HV_SPI_Producto1"/>
      <sheetName val="HV_SPI_Producto2"/>
      <sheetName val="HV_SPI_Producto3"/>
      <sheetName val="HV_SPI_Producto4"/>
      <sheetName val="HV_SPI_Producto5"/>
      <sheetName val="HV_SPI_Producto6"/>
      <sheetName val="HV_SPI_Gestión"/>
      <sheetName val="Hoja3"/>
    </sheetNames>
    <sheetDataSet>
      <sheetData sheetId="0"/>
      <sheetData sheetId="1"/>
      <sheetData sheetId="2"/>
      <sheetData sheetId="3">
        <row r="12">
          <cell r="B12" t="str">
            <v>Desarrollar 1 estrategia para potenciar las habilidades y capacidades de las mujeres en sus diversidades que aporten a su empoderamiento y autonomía económica</v>
          </cell>
        </row>
        <row r="16">
          <cell r="I16" t="str">
            <v xml:space="preserve">Documento actualizado de la estrategia para potenciar las habilidades y capacidades de las mujeres en sus diversidades
</v>
          </cell>
        </row>
        <row r="37">
          <cell r="C37">
            <v>1</v>
          </cell>
        </row>
      </sheetData>
      <sheetData sheetId="4"/>
      <sheetData sheetId="5">
        <row r="37">
          <cell r="C37">
            <v>2930</v>
          </cell>
        </row>
      </sheetData>
      <sheetData sheetId="6"/>
      <sheetData sheetId="7">
        <row r="16">
          <cell r="I16" t="str">
            <v>Número de alianzas que contribuyan al empleo, la  generación de ingresos y la formación de las mujeres en sus diferencias y diversidades para la gestión del portafolio de oportunidades</v>
          </cell>
        </row>
        <row r="37">
          <cell r="C37">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5">
          <cell r="A5" t="str">
            <v>Suma</v>
          </cell>
        </row>
        <row r="6">
          <cell r="A6" t="str">
            <v>Creciente</v>
          </cell>
        </row>
        <row r="7">
          <cell r="A7" t="str">
            <v>Constante</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f:/s/ContratacinSPI-2022/IgDezftEeKwyQY1nVUI6rO3UARu6tNY4yfnYvsWDVr0whGU?e=Uv1SWe" TargetMode="External"/><Relationship Id="rId1" Type="http://schemas.openxmlformats.org/officeDocument/2006/relationships/hyperlink" Target="../../../../../../../:f:/s/ContratacinSPI-2022/IgCCqGFsuSg7To866FqRrCQ6AR2BNNIVpVeCx7cKp6_dEoM?e=G7KUBJ"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f:/s/ContratacinSPI-2022/IgCCqGFsuSg7To866FqRrCQ6AR2BNNIVpVeCx7cKp6_dEoM?e=G7KUBJ" TargetMode="External"/><Relationship Id="rId2" Type="http://schemas.openxmlformats.org/officeDocument/2006/relationships/hyperlink" Target="../../../../../../../:f:/s/ContratacinSPI-2022/IgCCqGFsuSg7To866FqRrCQ6AR2BNNIVpVeCx7cKp6_dEoM?e=G7KUBJ" TargetMode="External"/><Relationship Id="rId1" Type="http://schemas.openxmlformats.org/officeDocument/2006/relationships/hyperlink" Target="../../../../../../../:f:/s/ContratacinSPI-2022/IgCCqGFsuSg7To866FqRrCQ6AR2BNNIVpVeCx7cKp6_dEoM?e=G7KUBJ"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f:/s/ContratacinSPI-2022/IgDY5A4zeIkqQJNdwBluCDuLAaxRVE1lhUeEovoBtvD1OaE?e=UYq2Zw" TargetMode="External"/><Relationship Id="rId1" Type="http://schemas.openxmlformats.org/officeDocument/2006/relationships/hyperlink" Target="../../../../../../../:f:/s/ContratacinSPI-2022/IgCCqGFsuSg7To866FqRrCQ6AR2BNNIVpVeCx7cKp6_dEoM?e=G7KUBJ" TargetMode="External"/><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f:/s/ContratacinSPI-2022/IgCHw066y312QpvlI9jlSjutARbHYWlgzvlEGyHih4cWNZU?e=AA66rc" TargetMode="External"/><Relationship Id="rId3" Type="http://schemas.openxmlformats.org/officeDocument/2006/relationships/hyperlink" Target="../../../../../../../:f:/s/ContratacinSPI-2022/IgAa1OzTN2nDSISgZeyQOVzPAX5ZgBe5_OLk-OLoroiwPFM?e=gONImQ" TargetMode="External"/><Relationship Id="rId7" Type="http://schemas.openxmlformats.org/officeDocument/2006/relationships/hyperlink" Target="../../../../../../../:f:/s/ContratacinSPI-2022/IgCHw066y312QpvlI9jlSjutARbHYWlgzvlEGyHih4cWNZU?e=AA66rc" TargetMode="External"/><Relationship Id="rId12" Type="http://schemas.openxmlformats.org/officeDocument/2006/relationships/comments" Target="../comments1.xml"/><Relationship Id="rId2" Type="http://schemas.openxmlformats.org/officeDocument/2006/relationships/hyperlink" Target="../../../../../../../:f:/s/ContratacinSPI-2022/IgCGHzQqDyeVTrQYVhRoGuw9AdITi1OerE4w6hG5ILMSYAk?e=k2kizr" TargetMode="External"/><Relationship Id="rId1" Type="http://schemas.openxmlformats.org/officeDocument/2006/relationships/hyperlink" Target="../../../../../../../:f:/s/ContratacinSPI-2022/IgCCqGFsuSg7To866FqRrCQ6AR2BNNIVpVeCx7cKp6_dEoM?e=G7KUBJ" TargetMode="External"/><Relationship Id="rId6" Type="http://schemas.openxmlformats.org/officeDocument/2006/relationships/hyperlink" Target="../../../../../../../:f:/s/ContratacinSPI-2022/IgACNZ9jJgc4QpJ4W6F-1-o5ATLDMMtaI0GApKqdkykLHqs?e=bcWlih" TargetMode="External"/><Relationship Id="rId11" Type="http://schemas.openxmlformats.org/officeDocument/2006/relationships/vmlDrawing" Target="../drawings/vmlDrawing1.vml"/><Relationship Id="rId5" Type="http://schemas.openxmlformats.org/officeDocument/2006/relationships/hyperlink" Target="../../../../../../../:f:/s/ContratacinSPI-2022/IgAnMRIcRxD2Qbc6UlerKp-YAYiBwuCCKX-JoMGnfG2yJnI?e=XOrFDl" TargetMode="External"/><Relationship Id="rId10" Type="http://schemas.openxmlformats.org/officeDocument/2006/relationships/drawing" Target="../drawings/drawing7.xml"/><Relationship Id="rId4" Type="http://schemas.openxmlformats.org/officeDocument/2006/relationships/hyperlink" Target="../../../../../../../:f:/s/ContratacinSPI-2022/IgAZ7pShzolHRJa6zL3ou7qOAU1Gu_mHED69Oayj3YQ3zrA?e=br5bgu" TargetMode="External"/><Relationship Id="rId9"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42578125" defaultRowHeight="14.25" x14ac:dyDescent="0.25"/>
  <cols>
    <col min="1" max="1" width="53" style="201" customWidth="1"/>
    <col min="2" max="2" width="78.42578125" style="201" customWidth="1"/>
    <col min="3" max="3" width="36.42578125" style="201" customWidth="1"/>
    <col min="4" max="4" width="31.42578125" style="201" customWidth="1"/>
    <col min="5" max="5" width="70.42578125" style="201" customWidth="1"/>
    <col min="6" max="6" width="17.42578125" style="201" customWidth="1"/>
    <col min="7" max="8" width="21.42578125" style="201" customWidth="1"/>
    <col min="9" max="9" width="19.42578125" style="201" customWidth="1"/>
    <col min="10" max="10" width="42" style="201" customWidth="1"/>
    <col min="11" max="256" width="10.42578125" style="201"/>
    <col min="257" max="257" width="72" style="201" bestFit="1" customWidth="1"/>
    <col min="258" max="258" width="78.42578125" style="201" customWidth="1"/>
    <col min="259" max="259" width="10.42578125" style="201"/>
    <col min="260" max="260" width="31.42578125" style="201" customWidth="1"/>
    <col min="261" max="261" width="70.42578125" style="201" customWidth="1"/>
    <col min="262" max="262" width="17.42578125" style="201" customWidth="1"/>
    <col min="263" max="264" width="21.42578125" style="201" customWidth="1"/>
    <col min="265" max="265" width="19.42578125" style="201" customWidth="1"/>
    <col min="266" max="266" width="42" style="201" customWidth="1"/>
    <col min="267" max="512" width="10.42578125" style="201"/>
    <col min="513" max="513" width="72" style="201" bestFit="1" customWidth="1"/>
    <col min="514" max="514" width="78.42578125" style="201" customWidth="1"/>
    <col min="515" max="515" width="10.42578125" style="201"/>
    <col min="516" max="516" width="31.42578125" style="201" customWidth="1"/>
    <col min="517" max="517" width="70.42578125" style="201" customWidth="1"/>
    <col min="518" max="518" width="17.42578125" style="201" customWidth="1"/>
    <col min="519" max="520" width="21.42578125" style="201" customWidth="1"/>
    <col min="521" max="521" width="19.42578125" style="201" customWidth="1"/>
    <col min="522" max="522" width="42" style="201" customWidth="1"/>
    <col min="523" max="768" width="10.42578125" style="201"/>
    <col min="769" max="769" width="72" style="201" bestFit="1" customWidth="1"/>
    <col min="770" max="770" width="78.42578125" style="201" customWidth="1"/>
    <col min="771" max="771" width="10.42578125" style="201"/>
    <col min="772" max="772" width="31.42578125" style="201" customWidth="1"/>
    <col min="773" max="773" width="70.42578125" style="201" customWidth="1"/>
    <col min="774" max="774" width="17.42578125" style="201" customWidth="1"/>
    <col min="775" max="776" width="21.42578125" style="201" customWidth="1"/>
    <col min="777" max="777" width="19.42578125" style="201" customWidth="1"/>
    <col min="778" max="778" width="42" style="201" customWidth="1"/>
    <col min="779" max="1024" width="10.42578125" style="201"/>
    <col min="1025" max="1025" width="72" style="201" bestFit="1" customWidth="1"/>
    <col min="1026" max="1026" width="78.42578125" style="201" customWidth="1"/>
    <col min="1027" max="1027" width="10.42578125" style="201"/>
    <col min="1028" max="1028" width="31.42578125" style="201" customWidth="1"/>
    <col min="1029" max="1029" width="70.42578125" style="201" customWidth="1"/>
    <col min="1030" max="1030" width="17.42578125" style="201" customWidth="1"/>
    <col min="1031" max="1032" width="21.42578125" style="201" customWidth="1"/>
    <col min="1033" max="1033" width="19.42578125" style="201" customWidth="1"/>
    <col min="1034" max="1034" width="42" style="201" customWidth="1"/>
    <col min="1035" max="1280" width="10.42578125" style="201"/>
    <col min="1281" max="1281" width="72" style="201" bestFit="1" customWidth="1"/>
    <col min="1282" max="1282" width="78.42578125" style="201" customWidth="1"/>
    <col min="1283" max="1283" width="10.42578125" style="201"/>
    <col min="1284" max="1284" width="31.42578125" style="201" customWidth="1"/>
    <col min="1285" max="1285" width="70.42578125" style="201" customWidth="1"/>
    <col min="1286" max="1286" width="17.42578125" style="201" customWidth="1"/>
    <col min="1287" max="1288" width="21.42578125" style="201" customWidth="1"/>
    <col min="1289" max="1289" width="19.42578125" style="201" customWidth="1"/>
    <col min="1290" max="1290" width="42" style="201" customWidth="1"/>
    <col min="1291" max="1536" width="10.42578125" style="201"/>
    <col min="1537" max="1537" width="72" style="201" bestFit="1" customWidth="1"/>
    <col min="1538" max="1538" width="78.42578125" style="201" customWidth="1"/>
    <col min="1539" max="1539" width="10.42578125" style="201"/>
    <col min="1540" max="1540" width="31.42578125" style="201" customWidth="1"/>
    <col min="1541" max="1541" width="70.42578125" style="201" customWidth="1"/>
    <col min="1542" max="1542" width="17.42578125" style="201" customWidth="1"/>
    <col min="1543" max="1544" width="21.42578125" style="201" customWidth="1"/>
    <col min="1545" max="1545" width="19.42578125" style="201" customWidth="1"/>
    <col min="1546" max="1546" width="42" style="201" customWidth="1"/>
    <col min="1547" max="1792" width="10.42578125" style="201"/>
    <col min="1793" max="1793" width="72" style="201" bestFit="1" customWidth="1"/>
    <col min="1794" max="1794" width="78.42578125" style="201" customWidth="1"/>
    <col min="1795" max="1795" width="10.42578125" style="201"/>
    <col min="1796" max="1796" width="31.42578125" style="201" customWidth="1"/>
    <col min="1797" max="1797" width="70.42578125" style="201" customWidth="1"/>
    <col min="1798" max="1798" width="17.42578125" style="201" customWidth="1"/>
    <col min="1799" max="1800" width="21.42578125" style="201" customWidth="1"/>
    <col min="1801" max="1801" width="19.42578125" style="201" customWidth="1"/>
    <col min="1802" max="1802" width="42" style="201" customWidth="1"/>
    <col min="1803" max="2048" width="10.42578125" style="201"/>
    <col min="2049" max="2049" width="72" style="201" bestFit="1" customWidth="1"/>
    <col min="2050" max="2050" width="78.42578125" style="201" customWidth="1"/>
    <col min="2051" max="2051" width="10.42578125" style="201"/>
    <col min="2052" max="2052" width="31.42578125" style="201" customWidth="1"/>
    <col min="2053" max="2053" width="70.42578125" style="201" customWidth="1"/>
    <col min="2054" max="2054" width="17.42578125" style="201" customWidth="1"/>
    <col min="2055" max="2056" width="21.42578125" style="201" customWidth="1"/>
    <col min="2057" max="2057" width="19.42578125" style="201" customWidth="1"/>
    <col min="2058" max="2058" width="42" style="201" customWidth="1"/>
    <col min="2059" max="2304" width="10.42578125" style="201"/>
    <col min="2305" max="2305" width="72" style="201" bestFit="1" customWidth="1"/>
    <col min="2306" max="2306" width="78.42578125" style="201" customWidth="1"/>
    <col min="2307" max="2307" width="10.42578125" style="201"/>
    <col min="2308" max="2308" width="31.42578125" style="201" customWidth="1"/>
    <col min="2309" max="2309" width="70.42578125" style="201" customWidth="1"/>
    <col min="2310" max="2310" width="17.42578125" style="201" customWidth="1"/>
    <col min="2311" max="2312" width="21.42578125" style="201" customWidth="1"/>
    <col min="2313" max="2313" width="19.42578125" style="201" customWidth="1"/>
    <col min="2314" max="2314" width="42" style="201" customWidth="1"/>
    <col min="2315" max="2560" width="10.42578125" style="201"/>
    <col min="2561" max="2561" width="72" style="201" bestFit="1" customWidth="1"/>
    <col min="2562" max="2562" width="78.42578125" style="201" customWidth="1"/>
    <col min="2563" max="2563" width="10.42578125" style="201"/>
    <col min="2564" max="2564" width="31.42578125" style="201" customWidth="1"/>
    <col min="2565" max="2565" width="70.42578125" style="201" customWidth="1"/>
    <col min="2566" max="2566" width="17.42578125" style="201" customWidth="1"/>
    <col min="2567" max="2568" width="21.42578125" style="201" customWidth="1"/>
    <col min="2569" max="2569" width="19.42578125" style="201" customWidth="1"/>
    <col min="2570" max="2570" width="42" style="201" customWidth="1"/>
    <col min="2571" max="2816" width="10.42578125" style="201"/>
    <col min="2817" max="2817" width="72" style="201" bestFit="1" customWidth="1"/>
    <col min="2818" max="2818" width="78.42578125" style="201" customWidth="1"/>
    <col min="2819" max="2819" width="10.42578125" style="201"/>
    <col min="2820" max="2820" width="31.42578125" style="201" customWidth="1"/>
    <col min="2821" max="2821" width="70.42578125" style="201" customWidth="1"/>
    <col min="2822" max="2822" width="17.42578125" style="201" customWidth="1"/>
    <col min="2823" max="2824" width="21.42578125" style="201" customWidth="1"/>
    <col min="2825" max="2825" width="19.42578125" style="201" customWidth="1"/>
    <col min="2826" max="2826" width="42" style="201" customWidth="1"/>
    <col min="2827" max="3072" width="10.42578125" style="201"/>
    <col min="3073" max="3073" width="72" style="201" bestFit="1" customWidth="1"/>
    <col min="3074" max="3074" width="78.42578125" style="201" customWidth="1"/>
    <col min="3075" max="3075" width="10.42578125" style="201"/>
    <col min="3076" max="3076" width="31.42578125" style="201" customWidth="1"/>
    <col min="3077" max="3077" width="70.42578125" style="201" customWidth="1"/>
    <col min="3078" max="3078" width="17.42578125" style="201" customWidth="1"/>
    <col min="3079" max="3080" width="21.42578125" style="201" customWidth="1"/>
    <col min="3081" max="3081" width="19.42578125" style="201" customWidth="1"/>
    <col min="3082" max="3082" width="42" style="201" customWidth="1"/>
    <col min="3083" max="3328" width="10.42578125" style="201"/>
    <col min="3329" max="3329" width="72" style="201" bestFit="1" customWidth="1"/>
    <col min="3330" max="3330" width="78.42578125" style="201" customWidth="1"/>
    <col min="3331" max="3331" width="10.42578125" style="201"/>
    <col min="3332" max="3332" width="31.42578125" style="201" customWidth="1"/>
    <col min="3333" max="3333" width="70.42578125" style="201" customWidth="1"/>
    <col min="3334" max="3334" width="17.42578125" style="201" customWidth="1"/>
    <col min="3335" max="3336" width="21.42578125" style="201" customWidth="1"/>
    <col min="3337" max="3337" width="19.42578125" style="201" customWidth="1"/>
    <col min="3338" max="3338" width="42" style="201" customWidth="1"/>
    <col min="3339" max="3584" width="10.42578125" style="201"/>
    <col min="3585" max="3585" width="72" style="201" bestFit="1" customWidth="1"/>
    <col min="3586" max="3586" width="78.42578125" style="201" customWidth="1"/>
    <col min="3587" max="3587" width="10.42578125" style="201"/>
    <col min="3588" max="3588" width="31.42578125" style="201" customWidth="1"/>
    <col min="3589" max="3589" width="70.42578125" style="201" customWidth="1"/>
    <col min="3590" max="3590" width="17.42578125" style="201" customWidth="1"/>
    <col min="3591" max="3592" width="21.42578125" style="201" customWidth="1"/>
    <col min="3593" max="3593" width="19.42578125" style="201" customWidth="1"/>
    <col min="3594" max="3594" width="42" style="201" customWidth="1"/>
    <col min="3595" max="3840" width="10.42578125" style="201"/>
    <col min="3841" max="3841" width="72" style="201" bestFit="1" customWidth="1"/>
    <col min="3842" max="3842" width="78.42578125" style="201" customWidth="1"/>
    <col min="3843" max="3843" width="10.42578125" style="201"/>
    <col min="3844" max="3844" width="31.42578125" style="201" customWidth="1"/>
    <col min="3845" max="3845" width="70.42578125" style="201" customWidth="1"/>
    <col min="3846" max="3846" width="17.42578125" style="201" customWidth="1"/>
    <col min="3847" max="3848" width="21.42578125" style="201" customWidth="1"/>
    <col min="3849" max="3849" width="19.42578125" style="201" customWidth="1"/>
    <col min="3850" max="3850" width="42" style="201" customWidth="1"/>
    <col min="3851" max="4096" width="10.42578125" style="201"/>
    <col min="4097" max="4097" width="72" style="201" bestFit="1" customWidth="1"/>
    <col min="4098" max="4098" width="78.42578125" style="201" customWidth="1"/>
    <col min="4099" max="4099" width="10.42578125" style="201"/>
    <col min="4100" max="4100" width="31.42578125" style="201" customWidth="1"/>
    <col min="4101" max="4101" width="70.42578125" style="201" customWidth="1"/>
    <col min="4102" max="4102" width="17.42578125" style="201" customWidth="1"/>
    <col min="4103" max="4104" width="21.42578125" style="201" customWidth="1"/>
    <col min="4105" max="4105" width="19.42578125" style="201" customWidth="1"/>
    <col min="4106" max="4106" width="42" style="201" customWidth="1"/>
    <col min="4107" max="4352" width="10.42578125" style="201"/>
    <col min="4353" max="4353" width="72" style="201" bestFit="1" customWidth="1"/>
    <col min="4354" max="4354" width="78.42578125" style="201" customWidth="1"/>
    <col min="4355" max="4355" width="10.42578125" style="201"/>
    <col min="4356" max="4356" width="31.42578125" style="201" customWidth="1"/>
    <col min="4357" max="4357" width="70.42578125" style="201" customWidth="1"/>
    <col min="4358" max="4358" width="17.42578125" style="201" customWidth="1"/>
    <col min="4359" max="4360" width="21.42578125" style="201" customWidth="1"/>
    <col min="4361" max="4361" width="19.42578125" style="201" customWidth="1"/>
    <col min="4362" max="4362" width="42" style="201" customWidth="1"/>
    <col min="4363" max="4608" width="10.42578125" style="201"/>
    <col min="4609" max="4609" width="72" style="201" bestFit="1" customWidth="1"/>
    <col min="4610" max="4610" width="78.42578125" style="201" customWidth="1"/>
    <col min="4611" max="4611" width="10.42578125" style="201"/>
    <col min="4612" max="4612" width="31.42578125" style="201" customWidth="1"/>
    <col min="4613" max="4613" width="70.42578125" style="201" customWidth="1"/>
    <col min="4614" max="4614" width="17.42578125" style="201" customWidth="1"/>
    <col min="4615" max="4616" width="21.42578125" style="201" customWidth="1"/>
    <col min="4617" max="4617" width="19.42578125" style="201" customWidth="1"/>
    <col min="4618" max="4618" width="42" style="201" customWidth="1"/>
    <col min="4619" max="4864" width="10.42578125" style="201"/>
    <col min="4865" max="4865" width="72" style="201" bestFit="1" customWidth="1"/>
    <col min="4866" max="4866" width="78.42578125" style="201" customWidth="1"/>
    <col min="4867" max="4867" width="10.42578125" style="201"/>
    <col min="4868" max="4868" width="31.42578125" style="201" customWidth="1"/>
    <col min="4869" max="4869" width="70.42578125" style="201" customWidth="1"/>
    <col min="4870" max="4870" width="17.42578125" style="201" customWidth="1"/>
    <col min="4871" max="4872" width="21.42578125" style="201" customWidth="1"/>
    <col min="4873" max="4873" width="19.42578125" style="201" customWidth="1"/>
    <col min="4874" max="4874" width="42" style="201" customWidth="1"/>
    <col min="4875" max="5120" width="10.42578125" style="201"/>
    <col min="5121" max="5121" width="72" style="201" bestFit="1" customWidth="1"/>
    <col min="5122" max="5122" width="78.42578125" style="201" customWidth="1"/>
    <col min="5123" max="5123" width="10.42578125" style="201"/>
    <col min="5124" max="5124" width="31.42578125" style="201" customWidth="1"/>
    <col min="5125" max="5125" width="70.42578125" style="201" customWidth="1"/>
    <col min="5126" max="5126" width="17.42578125" style="201" customWidth="1"/>
    <col min="5127" max="5128" width="21.42578125" style="201" customWidth="1"/>
    <col min="5129" max="5129" width="19.42578125" style="201" customWidth="1"/>
    <col min="5130" max="5130" width="42" style="201" customWidth="1"/>
    <col min="5131" max="5376" width="10.42578125" style="201"/>
    <col min="5377" max="5377" width="72" style="201" bestFit="1" customWidth="1"/>
    <col min="5378" max="5378" width="78.42578125" style="201" customWidth="1"/>
    <col min="5379" max="5379" width="10.42578125" style="201"/>
    <col min="5380" max="5380" width="31.42578125" style="201" customWidth="1"/>
    <col min="5381" max="5381" width="70.42578125" style="201" customWidth="1"/>
    <col min="5382" max="5382" width="17.42578125" style="201" customWidth="1"/>
    <col min="5383" max="5384" width="21.42578125" style="201" customWidth="1"/>
    <col min="5385" max="5385" width="19.42578125" style="201" customWidth="1"/>
    <col min="5386" max="5386" width="42" style="201" customWidth="1"/>
    <col min="5387" max="5632" width="10.42578125" style="201"/>
    <col min="5633" max="5633" width="72" style="201" bestFit="1" customWidth="1"/>
    <col min="5634" max="5634" width="78.42578125" style="201" customWidth="1"/>
    <col min="5635" max="5635" width="10.42578125" style="201"/>
    <col min="5636" max="5636" width="31.42578125" style="201" customWidth="1"/>
    <col min="5637" max="5637" width="70.42578125" style="201" customWidth="1"/>
    <col min="5638" max="5638" width="17.42578125" style="201" customWidth="1"/>
    <col min="5639" max="5640" width="21.42578125" style="201" customWidth="1"/>
    <col min="5641" max="5641" width="19.42578125" style="201" customWidth="1"/>
    <col min="5642" max="5642" width="42" style="201" customWidth="1"/>
    <col min="5643" max="5888" width="10.42578125" style="201"/>
    <col min="5889" max="5889" width="72" style="201" bestFit="1" customWidth="1"/>
    <col min="5890" max="5890" width="78.42578125" style="201" customWidth="1"/>
    <col min="5891" max="5891" width="10.42578125" style="201"/>
    <col min="5892" max="5892" width="31.42578125" style="201" customWidth="1"/>
    <col min="5893" max="5893" width="70.42578125" style="201" customWidth="1"/>
    <col min="5894" max="5894" width="17.42578125" style="201" customWidth="1"/>
    <col min="5895" max="5896" width="21.42578125" style="201" customWidth="1"/>
    <col min="5897" max="5897" width="19.42578125" style="201" customWidth="1"/>
    <col min="5898" max="5898" width="42" style="201" customWidth="1"/>
    <col min="5899" max="6144" width="10.42578125" style="201"/>
    <col min="6145" max="6145" width="72" style="201" bestFit="1" customWidth="1"/>
    <col min="6146" max="6146" width="78.42578125" style="201" customWidth="1"/>
    <col min="6147" max="6147" width="10.42578125" style="201"/>
    <col min="6148" max="6148" width="31.42578125" style="201" customWidth="1"/>
    <col min="6149" max="6149" width="70.42578125" style="201" customWidth="1"/>
    <col min="6150" max="6150" width="17.42578125" style="201" customWidth="1"/>
    <col min="6151" max="6152" width="21.42578125" style="201" customWidth="1"/>
    <col min="6153" max="6153" width="19.42578125" style="201" customWidth="1"/>
    <col min="6154" max="6154" width="42" style="201" customWidth="1"/>
    <col min="6155" max="6400" width="10.42578125" style="201"/>
    <col min="6401" max="6401" width="72" style="201" bestFit="1" customWidth="1"/>
    <col min="6402" max="6402" width="78.42578125" style="201" customWidth="1"/>
    <col min="6403" max="6403" width="10.42578125" style="201"/>
    <col min="6404" max="6404" width="31.42578125" style="201" customWidth="1"/>
    <col min="6405" max="6405" width="70.42578125" style="201" customWidth="1"/>
    <col min="6406" max="6406" width="17.42578125" style="201" customWidth="1"/>
    <col min="6407" max="6408" width="21.42578125" style="201" customWidth="1"/>
    <col min="6409" max="6409" width="19.42578125" style="201" customWidth="1"/>
    <col min="6410" max="6410" width="42" style="201" customWidth="1"/>
    <col min="6411" max="6656" width="10.42578125" style="201"/>
    <col min="6657" max="6657" width="72" style="201" bestFit="1" customWidth="1"/>
    <col min="6658" max="6658" width="78.42578125" style="201" customWidth="1"/>
    <col min="6659" max="6659" width="10.42578125" style="201"/>
    <col min="6660" max="6660" width="31.42578125" style="201" customWidth="1"/>
    <col min="6661" max="6661" width="70.42578125" style="201" customWidth="1"/>
    <col min="6662" max="6662" width="17.42578125" style="201" customWidth="1"/>
    <col min="6663" max="6664" width="21.42578125" style="201" customWidth="1"/>
    <col min="6665" max="6665" width="19.42578125" style="201" customWidth="1"/>
    <col min="6666" max="6666" width="42" style="201" customWidth="1"/>
    <col min="6667" max="6912" width="10.42578125" style="201"/>
    <col min="6913" max="6913" width="72" style="201" bestFit="1" customWidth="1"/>
    <col min="6914" max="6914" width="78.42578125" style="201" customWidth="1"/>
    <col min="6915" max="6915" width="10.42578125" style="201"/>
    <col min="6916" max="6916" width="31.42578125" style="201" customWidth="1"/>
    <col min="6917" max="6917" width="70.42578125" style="201" customWidth="1"/>
    <col min="6918" max="6918" width="17.42578125" style="201" customWidth="1"/>
    <col min="6919" max="6920" width="21.42578125" style="201" customWidth="1"/>
    <col min="6921" max="6921" width="19.42578125" style="201" customWidth="1"/>
    <col min="6922" max="6922" width="42" style="201" customWidth="1"/>
    <col min="6923" max="7168" width="10.42578125" style="201"/>
    <col min="7169" max="7169" width="72" style="201" bestFit="1" customWidth="1"/>
    <col min="7170" max="7170" width="78.42578125" style="201" customWidth="1"/>
    <col min="7171" max="7171" width="10.42578125" style="201"/>
    <col min="7172" max="7172" width="31.42578125" style="201" customWidth="1"/>
    <col min="7173" max="7173" width="70.42578125" style="201" customWidth="1"/>
    <col min="7174" max="7174" width="17.42578125" style="201" customWidth="1"/>
    <col min="7175" max="7176" width="21.42578125" style="201" customWidth="1"/>
    <col min="7177" max="7177" width="19.42578125" style="201" customWidth="1"/>
    <col min="7178" max="7178" width="42" style="201" customWidth="1"/>
    <col min="7179" max="7424" width="10.42578125" style="201"/>
    <col min="7425" max="7425" width="72" style="201" bestFit="1" customWidth="1"/>
    <col min="7426" max="7426" width="78.42578125" style="201" customWidth="1"/>
    <col min="7427" max="7427" width="10.42578125" style="201"/>
    <col min="7428" max="7428" width="31.42578125" style="201" customWidth="1"/>
    <col min="7429" max="7429" width="70.42578125" style="201" customWidth="1"/>
    <col min="7430" max="7430" width="17.42578125" style="201" customWidth="1"/>
    <col min="7431" max="7432" width="21.42578125" style="201" customWidth="1"/>
    <col min="7433" max="7433" width="19.42578125" style="201" customWidth="1"/>
    <col min="7434" max="7434" width="42" style="201" customWidth="1"/>
    <col min="7435" max="7680" width="10.42578125" style="201"/>
    <col min="7681" max="7681" width="72" style="201" bestFit="1" customWidth="1"/>
    <col min="7682" max="7682" width="78.42578125" style="201" customWidth="1"/>
    <col min="7683" max="7683" width="10.42578125" style="201"/>
    <col min="7684" max="7684" width="31.42578125" style="201" customWidth="1"/>
    <col min="7685" max="7685" width="70.42578125" style="201" customWidth="1"/>
    <col min="7686" max="7686" width="17.42578125" style="201" customWidth="1"/>
    <col min="7687" max="7688" width="21.42578125" style="201" customWidth="1"/>
    <col min="7689" max="7689" width="19.42578125" style="201" customWidth="1"/>
    <col min="7690" max="7690" width="42" style="201" customWidth="1"/>
    <col min="7691" max="7936" width="10.42578125" style="201"/>
    <col min="7937" max="7937" width="72" style="201" bestFit="1" customWidth="1"/>
    <col min="7938" max="7938" width="78.42578125" style="201" customWidth="1"/>
    <col min="7939" max="7939" width="10.42578125" style="201"/>
    <col min="7940" max="7940" width="31.42578125" style="201" customWidth="1"/>
    <col min="7941" max="7941" width="70.42578125" style="201" customWidth="1"/>
    <col min="7942" max="7942" width="17.42578125" style="201" customWidth="1"/>
    <col min="7943" max="7944" width="21.42578125" style="201" customWidth="1"/>
    <col min="7945" max="7945" width="19.42578125" style="201" customWidth="1"/>
    <col min="7946" max="7946" width="42" style="201" customWidth="1"/>
    <col min="7947" max="8192" width="10.42578125" style="201"/>
    <col min="8193" max="8193" width="72" style="201" bestFit="1" customWidth="1"/>
    <col min="8194" max="8194" width="78.42578125" style="201" customWidth="1"/>
    <col min="8195" max="8195" width="10.42578125" style="201"/>
    <col min="8196" max="8196" width="31.42578125" style="201" customWidth="1"/>
    <col min="8197" max="8197" width="70.42578125" style="201" customWidth="1"/>
    <col min="8198" max="8198" width="17.42578125" style="201" customWidth="1"/>
    <col min="8199" max="8200" width="21.42578125" style="201" customWidth="1"/>
    <col min="8201" max="8201" width="19.42578125" style="201" customWidth="1"/>
    <col min="8202" max="8202" width="42" style="201" customWidth="1"/>
    <col min="8203" max="8448" width="10.42578125" style="201"/>
    <col min="8449" max="8449" width="72" style="201" bestFit="1" customWidth="1"/>
    <col min="8450" max="8450" width="78.42578125" style="201" customWidth="1"/>
    <col min="8451" max="8451" width="10.42578125" style="201"/>
    <col min="8452" max="8452" width="31.42578125" style="201" customWidth="1"/>
    <col min="8453" max="8453" width="70.42578125" style="201" customWidth="1"/>
    <col min="8454" max="8454" width="17.42578125" style="201" customWidth="1"/>
    <col min="8455" max="8456" width="21.42578125" style="201" customWidth="1"/>
    <col min="8457" max="8457" width="19.42578125" style="201" customWidth="1"/>
    <col min="8458" max="8458" width="42" style="201" customWidth="1"/>
    <col min="8459" max="8704" width="10.42578125" style="201"/>
    <col min="8705" max="8705" width="72" style="201" bestFit="1" customWidth="1"/>
    <col min="8706" max="8706" width="78.42578125" style="201" customWidth="1"/>
    <col min="8707" max="8707" width="10.42578125" style="201"/>
    <col min="8708" max="8708" width="31.42578125" style="201" customWidth="1"/>
    <col min="8709" max="8709" width="70.42578125" style="201" customWidth="1"/>
    <col min="8710" max="8710" width="17.42578125" style="201" customWidth="1"/>
    <col min="8711" max="8712" width="21.42578125" style="201" customWidth="1"/>
    <col min="8713" max="8713" width="19.42578125" style="201" customWidth="1"/>
    <col min="8714" max="8714" width="42" style="201" customWidth="1"/>
    <col min="8715" max="8960" width="10.42578125" style="201"/>
    <col min="8961" max="8961" width="72" style="201" bestFit="1" customWidth="1"/>
    <col min="8962" max="8962" width="78.42578125" style="201" customWidth="1"/>
    <col min="8963" max="8963" width="10.42578125" style="201"/>
    <col min="8964" max="8964" width="31.42578125" style="201" customWidth="1"/>
    <col min="8965" max="8965" width="70.42578125" style="201" customWidth="1"/>
    <col min="8966" max="8966" width="17.42578125" style="201" customWidth="1"/>
    <col min="8967" max="8968" width="21.42578125" style="201" customWidth="1"/>
    <col min="8969" max="8969" width="19.42578125" style="201" customWidth="1"/>
    <col min="8970" max="8970" width="42" style="201" customWidth="1"/>
    <col min="8971" max="9216" width="10.42578125" style="201"/>
    <col min="9217" max="9217" width="72" style="201" bestFit="1" customWidth="1"/>
    <col min="9218" max="9218" width="78.42578125" style="201" customWidth="1"/>
    <col min="9219" max="9219" width="10.42578125" style="201"/>
    <col min="9220" max="9220" width="31.42578125" style="201" customWidth="1"/>
    <col min="9221" max="9221" width="70.42578125" style="201" customWidth="1"/>
    <col min="9222" max="9222" width="17.42578125" style="201" customWidth="1"/>
    <col min="9223" max="9224" width="21.42578125" style="201" customWidth="1"/>
    <col min="9225" max="9225" width="19.42578125" style="201" customWidth="1"/>
    <col min="9226" max="9226" width="42" style="201" customWidth="1"/>
    <col min="9227" max="9472" width="10.42578125" style="201"/>
    <col min="9473" max="9473" width="72" style="201" bestFit="1" customWidth="1"/>
    <col min="9474" max="9474" width="78.42578125" style="201" customWidth="1"/>
    <col min="9475" max="9475" width="10.42578125" style="201"/>
    <col min="9476" max="9476" width="31.42578125" style="201" customWidth="1"/>
    <col min="9477" max="9477" width="70.42578125" style="201" customWidth="1"/>
    <col min="9478" max="9478" width="17.42578125" style="201" customWidth="1"/>
    <col min="9479" max="9480" width="21.42578125" style="201" customWidth="1"/>
    <col min="9481" max="9481" width="19.42578125" style="201" customWidth="1"/>
    <col min="9482" max="9482" width="42" style="201" customWidth="1"/>
    <col min="9483" max="9728" width="10.42578125" style="201"/>
    <col min="9729" max="9729" width="72" style="201" bestFit="1" customWidth="1"/>
    <col min="9730" max="9730" width="78.42578125" style="201" customWidth="1"/>
    <col min="9731" max="9731" width="10.42578125" style="201"/>
    <col min="9732" max="9732" width="31.42578125" style="201" customWidth="1"/>
    <col min="9733" max="9733" width="70.42578125" style="201" customWidth="1"/>
    <col min="9734" max="9734" width="17.42578125" style="201" customWidth="1"/>
    <col min="9735" max="9736" width="21.42578125" style="201" customWidth="1"/>
    <col min="9737" max="9737" width="19.42578125" style="201" customWidth="1"/>
    <col min="9738" max="9738" width="42" style="201" customWidth="1"/>
    <col min="9739" max="9984" width="10.42578125" style="201"/>
    <col min="9985" max="9985" width="72" style="201" bestFit="1" customWidth="1"/>
    <col min="9986" max="9986" width="78.42578125" style="201" customWidth="1"/>
    <col min="9987" max="9987" width="10.42578125" style="201"/>
    <col min="9988" max="9988" width="31.42578125" style="201" customWidth="1"/>
    <col min="9989" max="9989" width="70.42578125" style="201" customWidth="1"/>
    <col min="9990" max="9990" width="17.42578125" style="201" customWidth="1"/>
    <col min="9991" max="9992" width="21.42578125" style="201" customWidth="1"/>
    <col min="9993" max="9993" width="19.42578125" style="201" customWidth="1"/>
    <col min="9994" max="9994" width="42" style="201" customWidth="1"/>
    <col min="9995" max="10240" width="10.42578125" style="201"/>
    <col min="10241" max="10241" width="72" style="201" bestFit="1" customWidth="1"/>
    <col min="10242" max="10242" width="78.42578125" style="201" customWidth="1"/>
    <col min="10243" max="10243" width="10.42578125" style="201"/>
    <col min="10244" max="10244" width="31.42578125" style="201" customWidth="1"/>
    <col min="10245" max="10245" width="70.42578125" style="201" customWidth="1"/>
    <col min="10246" max="10246" width="17.42578125" style="201" customWidth="1"/>
    <col min="10247" max="10248" width="21.42578125" style="201" customWidth="1"/>
    <col min="10249" max="10249" width="19.42578125" style="201" customWidth="1"/>
    <col min="10250" max="10250" width="42" style="201" customWidth="1"/>
    <col min="10251" max="10496" width="10.42578125" style="201"/>
    <col min="10497" max="10497" width="72" style="201" bestFit="1" customWidth="1"/>
    <col min="10498" max="10498" width="78.42578125" style="201" customWidth="1"/>
    <col min="10499" max="10499" width="10.42578125" style="201"/>
    <col min="10500" max="10500" width="31.42578125" style="201" customWidth="1"/>
    <col min="10501" max="10501" width="70.42578125" style="201" customWidth="1"/>
    <col min="10502" max="10502" width="17.42578125" style="201" customWidth="1"/>
    <col min="10503" max="10504" width="21.42578125" style="201" customWidth="1"/>
    <col min="10505" max="10505" width="19.42578125" style="201" customWidth="1"/>
    <col min="10506" max="10506" width="42" style="201" customWidth="1"/>
    <col min="10507" max="10752" width="10.42578125" style="201"/>
    <col min="10753" max="10753" width="72" style="201" bestFit="1" customWidth="1"/>
    <col min="10754" max="10754" width="78.42578125" style="201" customWidth="1"/>
    <col min="10755" max="10755" width="10.42578125" style="201"/>
    <col min="10756" max="10756" width="31.42578125" style="201" customWidth="1"/>
    <col min="10757" max="10757" width="70.42578125" style="201" customWidth="1"/>
    <col min="10758" max="10758" width="17.42578125" style="201" customWidth="1"/>
    <col min="10759" max="10760" width="21.42578125" style="201" customWidth="1"/>
    <col min="10761" max="10761" width="19.42578125" style="201" customWidth="1"/>
    <col min="10762" max="10762" width="42" style="201" customWidth="1"/>
    <col min="10763" max="11008" width="10.42578125" style="201"/>
    <col min="11009" max="11009" width="72" style="201" bestFit="1" customWidth="1"/>
    <col min="11010" max="11010" width="78.42578125" style="201" customWidth="1"/>
    <col min="11011" max="11011" width="10.42578125" style="201"/>
    <col min="11012" max="11012" width="31.42578125" style="201" customWidth="1"/>
    <col min="11013" max="11013" width="70.42578125" style="201" customWidth="1"/>
    <col min="11014" max="11014" width="17.42578125" style="201" customWidth="1"/>
    <col min="11015" max="11016" width="21.42578125" style="201" customWidth="1"/>
    <col min="11017" max="11017" width="19.42578125" style="201" customWidth="1"/>
    <col min="11018" max="11018" width="42" style="201" customWidth="1"/>
    <col min="11019" max="11264" width="10.42578125" style="201"/>
    <col min="11265" max="11265" width="72" style="201" bestFit="1" customWidth="1"/>
    <col min="11266" max="11266" width="78.42578125" style="201" customWidth="1"/>
    <col min="11267" max="11267" width="10.42578125" style="201"/>
    <col min="11268" max="11268" width="31.42578125" style="201" customWidth="1"/>
    <col min="11269" max="11269" width="70.42578125" style="201" customWidth="1"/>
    <col min="11270" max="11270" width="17.42578125" style="201" customWidth="1"/>
    <col min="11271" max="11272" width="21.42578125" style="201" customWidth="1"/>
    <col min="11273" max="11273" width="19.42578125" style="201" customWidth="1"/>
    <col min="11274" max="11274" width="42" style="201" customWidth="1"/>
    <col min="11275" max="11520" width="10.42578125" style="201"/>
    <col min="11521" max="11521" width="72" style="201" bestFit="1" customWidth="1"/>
    <col min="11522" max="11522" width="78.42578125" style="201" customWidth="1"/>
    <col min="11523" max="11523" width="10.42578125" style="201"/>
    <col min="11524" max="11524" width="31.42578125" style="201" customWidth="1"/>
    <col min="11525" max="11525" width="70.42578125" style="201" customWidth="1"/>
    <col min="11526" max="11526" width="17.42578125" style="201" customWidth="1"/>
    <col min="11527" max="11528" width="21.42578125" style="201" customWidth="1"/>
    <col min="11529" max="11529" width="19.42578125" style="201" customWidth="1"/>
    <col min="11530" max="11530" width="42" style="201" customWidth="1"/>
    <col min="11531" max="11776" width="10.42578125" style="201"/>
    <col min="11777" max="11777" width="72" style="201" bestFit="1" customWidth="1"/>
    <col min="11778" max="11778" width="78.42578125" style="201" customWidth="1"/>
    <col min="11779" max="11779" width="10.42578125" style="201"/>
    <col min="11780" max="11780" width="31.42578125" style="201" customWidth="1"/>
    <col min="11781" max="11781" width="70.42578125" style="201" customWidth="1"/>
    <col min="11782" max="11782" width="17.42578125" style="201" customWidth="1"/>
    <col min="11783" max="11784" width="21.42578125" style="201" customWidth="1"/>
    <col min="11785" max="11785" width="19.42578125" style="201" customWidth="1"/>
    <col min="11786" max="11786" width="42" style="201" customWidth="1"/>
    <col min="11787" max="12032" width="10.42578125" style="201"/>
    <col min="12033" max="12033" width="72" style="201" bestFit="1" customWidth="1"/>
    <col min="12034" max="12034" width="78.42578125" style="201" customWidth="1"/>
    <col min="12035" max="12035" width="10.42578125" style="201"/>
    <col min="12036" max="12036" width="31.42578125" style="201" customWidth="1"/>
    <col min="12037" max="12037" width="70.42578125" style="201" customWidth="1"/>
    <col min="12038" max="12038" width="17.42578125" style="201" customWidth="1"/>
    <col min="12039" max="12040" width="21.42578125" style="201" customWidth="1"/>
    <col min="12041" max="12041" width="19.42578125" style="201" customWidth="1"/>
    <col min="12042" max="12042" width="42" style="201" customWidth="1"/>
    <col min="12043" max="12288" width="10.42578125" style="201"/>
    <col min="12289" max="12289" width="72" style="201" bestFit="1" customWidth="1"/>
    <col min="12290" max="12290" width="78.42578125" style="201" customWidth="1"/>
    <col min="12291" max="12291" width="10.42578125" style="201"/>
    <col min="12292" max="12292" width="31.42578125" style="201" customWidth="1"/>
    <col min="12293" max="12293" width="70.42578125" style="201" customWidth="1"/>
    <col min="12294" max="12294" width="17.42578125" style="201" customWidth="1"/>
    <col min="12295" max="12296" width="21.42578125" style="201" customWidth="1"/>
    <col min="12297" max="12297" width="19.42578125" style="201" customWidth="1"/>
    <col min="12298" max="12298" width="42" style="201" customWidth="1"/>
    <col min="12299" max="12544" width="10.42578125" style="201"/>
    <col min="12545" max="12545" width="72" style="201" bestFit="1" customWidth="1"/>
    <col min="12546" max="12546" width="78.42578125" style="201" customWidth="1"/>
    <col min="12547" max="12547" width="10.42578125" style="201"/>
    <col min="12548" max="12548" width="31.42578125" style="201" customWidth="1"/>
    <col min="12549" max="12549" width="70.42578125" style="201" customWidth="1"/>
    <col min="12550" max="12550" width="17.42578125" style="201" customWidth="1"/>
    <col min="12551" max="12552" width="21.42578125" style="201" customWidth="1"/>
    <col min="12553" max="12553" width="19.42578125" style="201" customWidth="1"/>
    <col min="12554" max="12554" width="42" style="201" customWidth="1"/>
    <col min="12555" max="12800" width="10.42578125" style="201"/>
    <col min="12801" max="12801" width="72" style="201" bestFit="1" customWidth="1"/>
    <col min="12802" max="12802" width="78.42578125" style="201" customWidth="1"/>
    <col min="12803" max="12803" width="10.42578125" style="201"/>
    <col min="12804" max="12804" width="31.42578125" style="201" customWidth="1"/>
    <col min="12805" max="12805" width="70.42578125" style="201" customWidth="1"/>
    <col min="12806" max="12806" width="17.42578125" style="201" customWidth="1"/>
    <col min="12807" max="12808" width="21.42578125" style="201" customWidth="1"/>
    <col min="12809" max="12809" width="19.42578125" style="201" customWidth="1"/>
    <col min="12810" max="12810" width="42" style="201" customWidth="1"/>
    <col min="12811" max="13056" width="10.42578125" style="201"/>
    <col min="13057" max="13057" width="72" style="201" bestFit="1" customWidth="1"/>
    <col min="13058" max="13058" width="78.42578125" style="201" customWidth="1"/>
    <col min="13059" max="13059" width="10.42578125" style="201"/>
    <col min="13060" max="13060" width="31.42578125" style="201" customWidth="1"/>
    <col min="13061" max="13061" width="70.42578125" style="201" customWidth="1"/>
    <col min="13062" max="13062" width="17.42578125" style="201" customWidth="1"/>
    <col min="13063" max="13064" width="21.42578125" style="201" customWidth="1"/>
    <col min="13065" max="13065" width="19.42578125" style="201" customWidth="1"/>
    <col min="13066" max="13066" width="42" style="201" customWidth="1"/>
    <col min="13067" max="13312" width="10.42578125" style="201"/>
    <col min="13313" max="13313" width="72" style="201" bestFit="1" customWidth="1"/>
    <col min="13314" max="13314" width="78.42578125" style="201" customWidth="1"/>
    <col min="13315" max="13315" width="10.42578125" style="201"/>
    <col min="13316" max="13316" width="31.42578125" style="201" customWidth="1"/>
    <col min="13317" max="13317" width="70.42578125" style="201" customWidth="1"/>
    <col min="13318" max="13318" width="17.42578125" style="201" customWidth="1"/>
    <col min="13319" max="13320" width="21.42578125" style="201" customWidth="1"/>
    <col min="13321" max="13321" width="19.42578125" style="201" customWidth="1"/>
    <col min="13322" max="13322" width="42" style="201" customWidth="1"/>
    <col min="13323" max="13568" width="10.42578125" style="201"/>
    <col min="13569" max="13569" width="72" style="201" bestFit="1" customWidth="1"/>
    <col min="13570" max="13570" width="78.42578125" style="201" customWidth="1"/>
    <col min="13571" max="13571" width="10.42578125" style="201"/>
    <col min="13572" max="13572" width="31.42578125" style="201" customWidth="1"/>
    <col min="13573" max="13573" width="70.42578125" style="201" customWidth="1"/>
    <col min="13574" max="13574" width="17.42578125" style="201" customWidth="1"/>
    <col min="13575" max="13576" width="21.42578125" style="201" customWidth="1"/>
    <col min="13577" max="13577" width="19.42578125" style="201" customWidth="1"/>
    <col min="13578" max="13578" width="42" style="201" customWidth="1"/>
    <col min="13579" max="13824" width="10.42578125" style="201"/>
    <col min="13825" max="13825" width="72" style="201" bestFit="1" customWidth="1"/>
    <col min="13826" max="13826" width="78.42578125" style="201" customWidth="1"/>
    <col min="13827" max="13827" width="10.42578125" style="201"/>
    <col min="13828" max="13828" width="31.42578125" style="201" customWidth="1"/>
    <col min="13829" max="13829" width="70.42578125" style="201" customWidth="1"/>
    <col min="13830" max="13830" width="17.42578125" style="201" customWidth="1"/>
    <col min="13831" max="13832" width="21.42578125" style="201" customWidth="1"/>
    <col min="13833" max="13833" width="19.42578125" style="201" customWidth="1"/>
    <col min="13834" max="13834" width="42" style="201" customWidth="1"/>
    <col min="13835" max="14080" width="10.42578125" style="201"/>
    <col min="14081" max="14081" width="72" style="201" bestFit="1" customWidth="1"/>
    <col min="14082" max="14082" width="78.42578125" style="201" customWidth="1"/>
    <col min="14083" max="14083" width="10.42578125" style="201"/>
    <col min="14084" max="14084" width="31.42578125" style="201" customWidth="1"/>
    <col min="14085" max="14085" width="70.42578125" style="201" customWidth="1"/>
    <col min="14086" max="14086" width="17.42578125" style="201" customWidth="1"/>
    <col min="14087" max="14088" width="21.42578125" style="201" customWidth="1"/>
    <col min="14089" max="14089" width="19.42578125" style="201" customWidth="1"/>
    <col min="14090" max="14090" width="42" style="201" customWidth="1"/>
    <col min="14091" max="14336" width="10.42578125" style="201"/>
    <col min="14337" max="14337" width="72" style="201" bestFit="1" customWidth="1"/>
    <col min="14338" max="14338" width="78.42578125" style="201" customWidth="1"/>
    <col min="14339" max="14339" width="10.42578125" style="201"/>
    <col min="14340" max="14340" width="31.42578125" style="201" customWidth="1"/>
    <col min="14341" max="14341" width="70.42578125" style="201" customWidth="1"/>
    <col min="14342" max="14342" width="17.42578125" style="201" customWidth="1"/>
    <col min="14343" max="14344" width="21.42578125" style="201" customWidth="1"/>
    <col min="14345" max="14345" width="19.42578125" style="201" customWidth="1"/>
    <col min="14346" max="14346" width="42" style="201" customWidth="1"/>
    <col min="14347" max="14592" width="10.42578125" style="201"/>
    <col min="14593" max="14593" width="72" style="201" bestFit="1" customWidth="1"/>
    <col min="14594" max="14594" width="78.42578125" style="201" customWidth="1"/>
    <col min="14595" max="14595" width="10.42578125" style="201"/>
    <col min="14596" max="14596" width="31.42578125" style="201" customWidth="1"/>
    <col min="14597" max="14597" width="70.42578125" style="201" customWidth="1"/>
    <col min="14598" max="14598" width="17.42578125" style="201" customWidth="1"/>
    <col min="14599" max="14600" width="21.42578125" style="201" customWidth="1"/>
    <col min="14601" max="14601" width="19.42578125" style="201" customWidth="1"/>
    <col min="14602" max="14602" width="42" style="201" customWidth="1"/>
    <col min="14603" max="14848" width="10.42578125" style="201"/>
    <col min="14849" max="14849" width="72" style="201" bestFit="1" customWidth="1"/>
    <col min="14850" max="14850" width="78.42578125" style="201" customWidth="1"/>
    <col min="14851" max="14851" width="10.42578125" style="201"/>
    <col min="14852" max="14852" width="31.42578125" style="201" customWidth="1"/>
    <col min="14853" max="14853" width="70.42578125" style="201" customWidth="1"/>
    <col min="14854" max="14854" width="17.42578125" style="201" customWidth="1"/>
    <col min="14855" max="14856" width="21.42578125" style="201" customWidth="1"/>
    <col min="14857" max="14857" width="19.42578125" style="201" customWidth="1"/>
    <col min="14858" max="14858" width="42" style="201" customWidth="1"/>
    <col min="14859" max="15104" width="10.42578125" style="201"/>
    <col min="15105" max="15105" width="72" style="201" bestFit="1" customWidth="1"/>
    <col min="15106" max="15106" width="78.42578125" style="201" customWidth="1"/>
    <col min="15107" max="15107" width="10.42578125" style="201"/>
    <col min="15108" max="15108" width="31.42578125" style="201" customWidth="1"/>
    <col min="15109" max="15109" width="70.42578125" style="201" customWidth="1"/>
    <col min="15110" max="15110" width="17.42578125" style="201" customWidth="1"/>
    <col min="15111" max="15112" width="21.42578125" style="201" customWidth="1"/>
    <col min="15113" max="15113" width="19.42578125" style="201" customWidth="1"/>
    <col min="15114" max="15114" width="42" style="201" customWidth="1"/>
    <col min="15115" max="15360" width="10.42578125" style="201"/>
    <col min="15361" max="15361" width="72" style="201" bestFit="1" customWidth="1"/>
    <col min="15362" max="15362" width="78.42578125" style="201" customWidth="1"/>
    <col min="15363" max="15363" width="10.42578125" style="201"/>
    <col min="15364" max="15364" width="31.42578125" style="201" customWidth="1"/>
    <col min="15365" max="15365" width="70.42578125" style="201" customWidth="1"/>
    <col min="15366" max="15366" width="17.42578125" style="201" customWidth="1"/>
    <col min="15367" max="15368" width="21.42578125" style="201" customWidth="1"/>
    <col min="15369" max="15369" width="19.42578125" style="201" customWidth="1"/>
    <col min="15370" max="15370" width="42" style="201" customWidth="1"/>
    <col min="15371" max="15616" width="10.42578125" style="201"/>
    <col min="15617" max="15617" width="72" style="201" bestFit="1" customWidth="1"/>
    <col min="15618" max="15618" width="78.42578125" style="201" customWidth="1"/>
    <col min="15619" max="15619" width="10.42578125" style="201"/>
    <col min="15620" max="15620" width="31.42578125" style="201" customWidth="1"/>
    <col min="15621" max="15621" width="70.42578125" style="201" customWidth="1"/>
    <col min="15622" max="15622" width="17.42578125" style="201" customWidth="1"/>
    <col min="15623" max="15624" width="21.42578125" style="201" customWidth="1"/>
    <col min="15625" max="15625" width="19.42578125" style="201" customWidth="1"/>
    <col min="15626" max="15626" width="42" style="201" customWidth="1"/>
    <col min="15627" max="15872" width="10.42578125" style="201"/>
    <col min="15873" max="15873" width="72" style="201" bestFit="1" customWidth="1"/>
    <col min="15874" max="15874" width="78.42578125" style="201" customWidth="1"/>
    <col min="15875" max="15875" width="10.42578125" style="201"/>
    <col min="15876" max="15876" width="31.42578125" style="201" customWidth="1"/>
    <col min="15877" max="15877" width="70.42578125" style="201" customWidth="1"/>
    <col min="15878" max="15878" width="17.42578125" style="201" customWidth="1"/>
    <col min="15879" max="15880" width="21.42578125" style="201" customWidth="1"/>
    <col min="15881" max="15881" width="19.42578125" style="201" customWidth="1"/>
    <col min="15882" max="15882" width="42" style="201" customWidth="1"/>
    <col min="15883" max="16128" width="10.42578125" style="201"/>
    <col min="16129" max="16129" width="72" style="201" bestFit="1" customWidth="1"/>
    <col min="16130" max="16130" width="78.42578125" style="201" customWidth="1"/>
    <col min="16131" max="16131" width="10.42578125" style="201"/>
    <col min="16132" max="16132" width="31.42578125" style="201" customWidth="1"/>
    <col min="16133" max="16133" width="70.42578125" style="201" customWidth="1"/>
    <col min="16134" max="16134" width="17.42578125" style="201" customWidth="1"/>
    <col min="16135" max="16136" width="21.42578125" style="201" customWidth="1"/>
    <col min="16137" max="16137" width="19.42578125" style="201" customWidth="1"/>
    <col min="16138" max="16138" width="42" style="201" customWidth="1"/>
    <col min="16139" max="16384" width="10.42578125" style="201"/>
  </cols>
  <sheetData>
    <row r="1" spans="1:2" ht="25.5" customHeight="1" x14ac:dyDescent="0.25">
      <c r="A1" s="544" t="s">
        <v>0</v>
      </c>
      <c r="B1" s="545"/>
    </row>
    <row r="2" spans="1:2" ht="25.5" customHeight="1" x14ac:dyDescent="0.25">
      <c r="A2" s="546" t="s">
        <v>1</v>
      </c>
      <c r="B2" s="547"/>
    </row>
    <row r="3" spans="1:2" ht="15" x14ac:dyDescent="0.25">
      <c r="A3" s="209" t="s">
        <v>2</v>
      </c>
      <c r="B3" s="210" t="s">
        <v>3</v>
      </c>
    </row>
    <row r="4" spans="1:2" ht="40.5" customHeight="1" x14ac:dyDescent="0.25">
      <c r="A4" s="234" t="s">
        <v>4</v>
      </c>
      <c r="B4" s="235" t="s">
        <v>5</v>
      </c>
    </row>
    <row r="5" spans="1:2" ht="28.5" x14ac:dyDescent="0.25">
      <c r="A5" s="234" t="s">
        <v>6</v>
      </c>
      <c r="B5" s="202" t="s">
        <v>7</v>
      </c>
    </row>
    <row r="6" spans="1:2" ht="124.5" customHeight="1" x14ac:dyDescent="0.25">
      <c r="A6" s="234" t="s">
        <v>8</v>
      </c>
      <c r="B6" s="202" t="s">
        <v>9</v>
      </c>
    </row>
    <row r="7" spans="1:2" ht="26.65" customHeight="1" x14ac:dyDescent="0.25">
      <c r="A7" s="540" t="s">
        <v>10</v>
      </c>
      <c r="B7" s="541"/>
    </row>
    <row r="8" spans="1:2" ht="42.75" x14ac:dyDescent="0.25">
      <c r="A8" s="234" t="s">
        <v>11</v>
      </c>
      <c r="B8" s="202" t="s">
        <v>12</v>
      </c>
    </row>
    <row r="9" spans="1:2" ht="28.5" x14ac:dyDescent="0.25">
      <c r="A9" s="234" t="s">
        <v>13</v>
      </c>
      <c r="B9" s="202" t="s">
        <v>14</v>
      </c>
    </row>
    <row r="10" spans="1:2" ht="42.75" x14ac:dyDescent="0.25">
      <c r="A10" s="234" t="s">
        <v>15</v>
      </c>
      <c r="B10" s="202" t="s">
        <v>16</v>
      </c>
    </row>
    <row r="11" spans="1:2" ht="40.5" customHeight="1" x14ac:dyDescent="0.25">
      <c r="A11" s="234" t="s">
        <v>17</v>
      </c>
      <c r="B11" s="235" t="s">
        <v>18</v>
      </c>
    </row>
    <row r="12" spans="1:2" ht="38.25" customHeight="1" x14ac:dyDescent="0.25">
      <c r="A12" s="234" t="s">
        <v>19</v>
      </c>
      <c r="B12" s="235" t="s">
        <v>20</v>
      </c>
    </row>
    <row r="13" spans="1:2" ht="42.75" x14ac:dyDescent="0.25">
      <c r="A13" s="234" t="s">
        <v>21</v>
      </c>
      <c r="B13" s="236" t="s">
        <v>22</v>
      </c>
    </row>
    <row r="14" spans="1:2" ht="23.65" customHeight="1" x14ac:dyDescent="0.25">
      <c r="A14" s="237" t="s">
        <v>23</v>
      </c>
      <c r="B14" s="238"/>
    </row>
    <row r="15" spans="1:2" ht="42.75" x14ac:dyDescent="0.25">
      <c r="A15" s="234" t="s">
        <v>24</v>
      </c>
      <c r="B15" s="205" t="s">
        <v>25</v>
      </c>
    </row>
    <row r="16" spans="1:2" ht="42.75" x14ac:dyDescent="0.25">
      <c r="A16" s="234" t="s">
        <v>26</v>
      </c>
      <c r="B16" s="205" t="s">
        <v>27</v>
      </c>
    </row>
    <row r="17" spans="1:3" ht="42.75" x14ac:dyDescent="0.25">
      <c r="A17" s="234" t="s">
        <v>28</v>
      </c>
      <c r="B17" s="205" t="s">
        <v>29</v>
      </c>
    </row>
    <row r="18" spans="1:3" ht="8.25" customHeight="1" x14ac:dyDescent="0.25">
      <c r="A18" s="237"/>
      <c r="B18" s="239"/>
    </row>
    <row r="19" spans="1:3" ht="28.5" x14ac:dyDescent="0.25">
      <c r="A19" s="234" t="s">
        <v>30</v>
      </c>
      <c r="B19" s="205" t="s">
        <v>31</v>
      </c>
    </row>
    <row r="20" spans="1:3" ht="28.5" x14ac:dyDescent="0.25">
      <c r="A20" s="234" t="s">
        <v>32</v>
      </c>
      <c r="B20" s="205" t="s">
        <v>33</v>
      </c>
    </row>
    <row r="21" spans="1:3" ht="42.75" x14ac:dyDescent="0.25">
      <c r="A21" s="234" t="s">
        <v>34</v>
      </c>
      <c r="B21" s="205" t="s">
        <v>35</v>
      </c>
    </row>
    <row r="22" spans="1:3" ht="20.25" customHeight="1" x14ac:dyDescent="0.25">
      <c r="A22" s="538" t="s">
        <v>36</v>
      </c>
      <c r="B22" s="539"/>
    </row>
    <row r="23" spans="1:3" ht="42.75" x14ac:dyDescent="0.25">
      <c r="A23" s="234" t="s">
        <v>37</v>
      </c>
      <c r="B23" s="205" t="s">
        <v>38</v>
      </c>
    </row>
    <row r="24" spans="1:3" ht="54" customHeight="1" x14ac:dyDescent="0.25">
      <c r="A24" s="234" t="s">
        <v>39</v>
      </c>
      <c r="B24" s="205" t="s">
        <v>40</v>
      </c>
    </row>
    <row r="25" spans="1:3" ht="144" customHeight="1" x14ac:dyDescent="0.25">
      <c r="A25" s="234" t="s">
        <v>41</v>
      </c>
      <c r="B25" s="205" t="s">
        <v>42</v>
      </c>
    </row>
    <row r="26" spans="1:3" ht="57" x14ac:dyDescent="0.25">
      <c r="A26" s="234" t="s">
        <v>43</v>
      </c>
      <c r="B26" s="205" t="s">
        <v>44</v>
      </c>
    </row>
    <row r="27" spans="1:3" ht="57" x14ac:dyDescent="0.25">
      <c r="A27" s="234" t="s">
        <v>45</v>
      </c>
      <c r="B27" s="205" t="s">
        <v>46</v>
      </c>
    </row>
    <row r="28" spans="1:3" ht="28.5" x14ac:dyDescent="0.25">
      <c r="A28" s="234" t="s">
        <v>47</v>
      </c>
      <c r="B28" s="205" t="s">
        <v>48</v>
      </c>
    </row>
    <row r="29" spans="1:3" ht="57" x14ac:dyDescent="0.25">
      <c r="A29" s="234" t="s">
        <v>49</v>
      </c>
      <c r="B29" s="205" t="s">
        <v>50</v>
      </c>
      <c r="C29" s="203"/>
    </row>
    <row r="30" spans="1:3" ht="90" customHeight="1" x14ac:dyDescent="0.25">
      <c r="A30" s="240" t="s">
        <v>51</v>
      </c>
      <c r="B30" s="205" t="s">
        <v>52</v>
      </c>
    </row>
    <row r="31" spans="1:3" ht="81.400000000000006" customHeight="1" x14ac:dyDescent="0.25">
      <c r="A31" s="240" t="s">
        <v>53</v>
      </c>
      <c r="B31" s="205" t="s">
        <v>54</v>
      </c>
    </row>
    <row r="32" spans="1:3" ht="54" customHeight="1" x14ac:dyDescent="0.25">
      <c r="A32" s="240" t="s">
        <v>55</v>
      </c>
      <c r="B32" s="205" t="s">
        <v>56</v>
      </c>
    </row>
    <row r="33" spans="1:3" ht="28.5" customHeight="1" x14ac:dyDescent="0.25">
      <c r="A33" s="550" t="s">
        <v>57</v>
      </c>
      <c r="B33" s="551"/>
    </row>
    <row r="34" spans="1:3" ht="71.25" x14ac:dyDescent="0.25">
      <c r="A34" s="240" t="s">
        <v>58</v>
      </c>
      <c r="B34" s="205" t="s">
        <v>59</v>
      </c>
    </row>
    <row r="35" spans="1:3" ht="57" x14ac:dyDescent="0.25">
      <c r="A35" s="240" t="s">
        <v>60</v>
      </c>
      <c r="B35" s="205" t="s">
        <v>61</v>
      </c>
    </row>
    <row r="36" spans="1:3" ht="36" customHeight="1" x14ac:dyDescent="0.25">
      <c r="A36" s="240" t="s">
        <v>62</v>
      </c>
      <c r="B36" s="205" t="s">
        <v>63</v>
      </c>
      <c r="C36" s="204"/>
    </row>
    <row r="37" spans="1:3" ht="28.5" x14ac:dyDescent="0.25">
      <c r="A37" s="240" t="s">
        <v>64</v>
      </c>
      <c r="B37" s="205" t="s">
        <v>65</v>
      </c>
    </row>
    <row r="38" spans="1:3" ht="71.25" x14ac:dyDescent="0.25">
      <c r="A38" s="240" t="s">
        <v>66</v>
      </c>
      <c r="B38" s="205" t="s">
        <v>67</v>
      </c>
    </row>
    <row r="39" spans="1:3" ht="28.5" x14ac:dyDescent="0.25">
      <c r="A39" s="234" t="s">
        <v>68</v>
      </c>
      <c r="B39" s="205" t="s">
        <v>69</v>
      </c>
    </row>
    <row r="40" spans="1:3" ht="25.5" customHeight="1" x14ac:dyDescent="0.25">
      <c r="A40" s="540" t="s">
        <v>70</v>
      </c>
      <c r="B40" s="541"/>
    </row>
    <row r="41" spans="1:3" ht="24" customHeight="1" x14ac:dyDescent="0.25">
      <c r="A41" s="237" t="s">
        <v>2</v>
      </c>
      <c r="B41" s="241" t="s">
        <v>3</v>
      </c>
    </row>
    <row r="42" spans="1:3" ht="28.5" x14ac:dyDescent="0.25">
      <c r="A42" s="234" t="s">
        <v>21</v>
      </c>
      <c r="B42" s="206" t="s">
        <v>71</v>
      </c>
    </row>
    <row r="43" spans="1:3" ht="42.75" x14ac:dyDescent="0.25">
      <c r="A43" s="234" t="s">
        <v>72</v>
      </c>
      <c r="B43" s="206" t="s">
        <v>73</v>
      </c>
    </row>
    <row r="44" spans="1:3" ht="42.75" x14ac:dyDescent="0.25">
      <c r="A44" s="234" t="s">
        <v>74</v>
      </c>
      <c r="B44" s="206" t="s">
        <v>75</v>
      </c>
    </row>
    <row r="45" spans="1:3" ht="42.75" x14ac:dyDescent="0.25">
      <c r="A45" s="234" t="s">
        <v>76</v>
      </c>
      <c r="B45" s="206" t="s">
        <v>77</v>
      </c>
    </row>
    <row r="46" spans="1:3" ht="42.75" x14ac:dyDescent="0.25">
      <c r="A46" s="234" t="s">
        <v>78</v>
      </c>
      <c r="B46" s="206" t="s">
        <v>79</v>
      </c>
    </row>
    <row r="47" spans="1:3" ht="28.5" x14ac:dyDescent="0.25">
      <c r="A47" s="234" t="s">
        <v>80</v>
      </c>
      <c r="B47" s="206" t="s">
        <v>81</v>
      </c>
    </row>
    <row r="48" spans="1:3" ht="152.25" customHeight="1" x14ac:dyDescent="0.25">
      <c r="A48" s="234" t="s">
        <v>82</v>
      </c>
      <c r="B48" s="206" t="s">
        <v>83</v>
      </c>
    </row>
    <row r="49" spans="1:2" ht="22.9" customHeight="1" x14ac:dyDescent="0.25">
      <c r="A49" s="538" t="s">
        <v>84</v>
      </c>
      <c r="B49" s="539"/>
    </row>
    <row r="50" spans="1:2" ht="71.25" x14ac:dyDescent="0.25">
      <c r="A50" s="234" t="s">
        <v>85</v>
      </c>
      <c r="B50" s="205" t="s">
        <v>86</v>
      </c>
    </row>
    <row r="51" spans="1:2" ht="28.5" x14ac:dyDescent="0.25">
      <c r="A51" s="234" t="s">
        <v>87</v>
      </c>
      <c r="B51" s="205" t="s">
        <v>88</v>
      </c>
    </row>
    <row r="52" spans="1:2" ht="57" x14ac:dyDescent="0.25">
      <c r="A52" s="234" t="s">
        <v>89</v>
      </c>
      <c r="B52" s="205" t="s">
        <v>90</v>
      </c>
    </row>
    <row r="53" spans="1:2" ht="99.75" x14ac:dyDescent="0.25">
      <c r="A53" s="234" t="s">
        <v>91</v>
      </c>
      <c r="B53" s="205" t="s">
        <v>92</v>
      </c>
    </row>
    <row r="54" spans="1:2" ht="85.5" x14ac:dyDescent="0.25">
      <c r="A54" s="234" t="s">
        <v>93</v>
      </c>
      <c r="B54" s="205" t="s">
        <v>54</v>
      </c>
    </row>
    <row r="55" spans="1:2" ht="71.25" x14ac:dyDescent="0.25">
      <c r="A55" s="234" t="s">
        <v>94</v>
      </c>
      <c r="B55" s="205" t="s">
        <v>95</v>
      </c>
    </row>
    <row r="56" spans="1:2" ht="28.5" x14ac:dyDescent="0.25">
      <c r="A56" s="234" t="s">
        <v>96</v>
      </c>
      <c r="B56" s="205" t="s">
        <v>97</v>
      </c>
    </row>
    <row r="57" spans="1:2" ht="24" customHeight="1" x14ac:dyDescent="0.25">
      <c r="A57" s="552" t="s">
        <v>98</v>
      </c>
      <c r="B57" s="553"/>
    </row>
    <row r="58" spans="1:2" ht="23.65" customHeight="1" x14ac:dyDescent="0.25">
      <c r="A58" s="538" t="s">
        <v>99</v>
      </c>
      <c r="B58" s="539"/>
    </row>
    <row r="59" spans="1:2" ht="42.75" x14ac:dyDescent="0.25">
      <c r="A59" s="234" t="s">
        <v>100</v>
      </c>
      <c r="B59" s="206" t="s">
        <v>101</v>
      </c>
    </row>
    <row r="60" spans="1:2" ht="28.5" x14ac:dyDescent="0.25">
      <c r="A60" s="234" t="s">
        <v>102</v>
      </c>
      <c r="B60" s="206" t="s">
        <v>103</v>
      </c>
    </row>
    <row r="61" spans="1:2" ht="42.75" x14ac:dyDescent="0.25">
      <c r="A61" s="234" t="s">
        <v>13</v>
      </c>
      <c r="B61" s="206" t="s">
        <v>104</v>
      </c>
    </row>
    <row r="62" spans="1:2" ht="57" x14ac:dyDescent="0.25">
      <c r="A62" s="234" t="s">
        <v>26</v>
      </c>
      <c r="B62" s="205" t="s">
        <v>105</v>
      </c>
    </row>
    <row r="63" spans="1:2" ht="57" x14ac:dyDescent="0.25">
      <c r="A63" s="234" t="s">
        <v>28</v>
      </c>
      <c r="B63" s="205" t="s">
        <v>106</v>
      </c>
    </row>
    <row r="64" spans="1:2" ht="42.75" x14ac:dyDescent="0.25">
      <c r="A64" s="234" t="s">
        <v>107</v>
      </c>
      <c r="B64" s="206" t="s">
        <v>108</v>
      </c>
    </row>
    <row r="65" spans="1:2" ht="25.5" customHeight="1" x14ac:dyDescent="0.25">
      <c r="A65" s="540" t="s">
        <v>109</v>
      </c>
      <c r="B65" s="541"/>
    </row>
    <row r="66" spans="1:2" ht="22.9" customHeight="1" x14ac:dyDescent="0.25">
      <c r="A66" s="548" t="s">
        <v>110</v>
      </c>
      <c r="B66" s="549"/>
    </row>
    <row r="67" spans="1:2" ht="94.15" customHeight="1" x14ac:dyDescent="0.25">
      <c r="A67" s="542" t="s">
        <v>111</v>
      </c>
      <c r="B67" s="543"/>
    </row>
    <row r="68" spans="1:2" ht="39.75" customHeight="1" x14ac:dyDescent="0.25">
      <c r="A68" s="234" t="s">
        <v>112</v>
      </c>
      <c r="B68" s="242" t="s">
        <v>113</v>
      </c>
    </row>
    <row r="69" spans="1:2" ht="42.75" x14ac:dyDescent="0.25">
      <c r="A69" s="234" t="s">
        <v>114</v>
      </c>
      <c r="B69" s="243" t="s">
        <v>115</v>
      </c>
    </row>
    <row r="70" spans="1:2" ht="37.5" customHeight="1" x14ac:dyDescent="0.25">
      <c r="A70" s="240" t="s">
        <v>116</v>
      </c>
      <c r="B70" s="243" t="s">
        <v>117</v>
      </c>
    </row>
    <row r="71" spans="1:2" ht="37.5" customHeight="1" x14ac:dyDescent="0.25">
      <c r="A71" s="234" t="s">
        <v>118</v>
      </c>
      <c r="B71" s="243" t="s">
        <v>119</v>
      </c>
    </row>
    <row r="72" spans="1:2" ht="37.5" customHeight="1" x14ac:dyDescent="0.25">
      <c r="A72" s="240" t="s">
        <v>120</v>
      </c>
      <c r="B72" s="243" t="s">
        <v>121</v>
      </c>
    </row>
    <row r="73" spans="1:2" ht="25.5" customHeight="1" x14ac:dyDescent="0.25">
      <c r="A73" s="540" t="s">
        <v>122</v>
      </c>
      <c r="B73" s="541"/>
    </row>
    <row r="74" spans="1:2" ht="28.5" x14ac:dyDescent="0.25">
      <c r="A74" s="234" t="s">
        <v>123</v>
      </c>
      <c r="B74" s="206" t="s">
        <v>124</v>
      </c>
    </row>
    <row r="75" spans="1:2" ht="28.5" x14ac:dyDescent="0.25">
      <c r="A75" s="234" t="s">
        <v>125</v>
      </c>
      <c r="B75" s="206" t="s">
        <v>126</v>
      </c>
    </row>
    <row r="76" spans="1:2" ht="28.5" x14ac:dyDescent="0.25">
      <c r="A76" s="234" t="s">
        <v>127</v>
      </c>
      <c r="B76" s="206" t="s">
        <v>128</v>
      </c>
    </row>
    <row r="77" spans="1:2" ht="28.5" x14ac:dyDescent="0.25">
      <c r="A77" s="234" t="s">
        <v>129</v>
      </c>
      <c r="B77" s="206" t="s">
        <v>130</v>
      </c>
    </row>
    <row r="78" spans="1:2" ht="28.5" x14ac:dyDescent="0.25">
      <c r="A78" s="234" t="s">
        <v>131</v>
      </c>
      <c r="B78" s="206" t="s">
        <v>132</v>
      </c>
    </row>
    <row r="79" spans="1:2" ht="42.75" x14ac:dyDescent="0.25">
      <c r="A79" s="234" t="s">
        <v>133</v>
      </c>
      <c r="B79" s="206" t="s">
        <v>134</v>
      </c>
    </row>
    <row r="80" spans="1:2" ht="28.5" x14ac:dyDescent="0.25">
      <c r="A80" s="234" t="s">
        <v>135</v>
      </c>
      <c r="B80" s="206" t="s">
        <v>136</v>
      </c>
    </row>
    <row r="81" spans="1:2" ht="15" x14ac:dyDescent="0.25">
      <c r="A81" s="234" t="s">
        <v>137</v>
      </c>
      <c r="B81" s="206" t="s">
        <v>138</v>
      </c>
    </row>
    <row r="82" spans="1:2" ht="42.75" x14ac:dyDescent="0.25">
      <c r="A82" s="244" t="s">
        <v>139</v>
      </c>
      <c r="B82" s="206" t="s">
        <v>140</v>
      </c>
    </row>
    <row r="83" spans="1:2" ht="42.75" x14ac:dyDescent="0.25">
      <c r="A83" s="240" t="s">
        <v>141</v>
      </c>
      <c r="B83" s="206" t="s">
        <v>142</v>
      </c>
    </row>
    <row r="84" spans="1:2" ht="42.75" x14ac:dyDescent="0.25">
      <c r="A84" s="234" t="s">
        <v>143</v>
      </c>
      <c r="B84" s="206" t="s">
        <v>144</v>
      </c>
    </row>
    <row r="85" spans="1:2" ht="28.5" x14ac:dyDescent="0.25">
      <c r="A85" s="234" t="s">
        <v>45</v>
      </c>
      <c r="B85" s="206" t="s">
        <v>145</v>
      </c>
    </row>
    <row r="86" spans="1:2" ht="28.5" x14ac:dyDescent="0.25">
      <c r="A86" s="234" t="s">
        <v>146</v>
      </c>
      <c r="B86" s="206" t="s">
        <v>147</v>
      </c>
    </row>
    <row r="87" spans="1:2" ht="42.75" x14ac:dyDescent="0.25">
      <c r="A87" s="234" t="s">
        <v>148</v>
      </c>
      <c r="B87" s="206" t="s">
        <v>149</v>
      </c>
    </row>
    <row r="88" spans="1:2" ht="18.399999999999999" customHeight="1" x14ac:dyDescent="0.25">
      <c r="A88" s="540" t="s">
        <v>150</v>
      </c>
      <c r="B88" s="541"/>
    </row>
    <row r="89" spans="1:2" ht="28.5" x14ac:dyDescent="0.25">
      <c r="A89" s="245" t="s">
        <v>151</v>
      </c>
      <c r="B89" s="246" t="s">
        <v>152</v>
      </c>
    </row>
    <row r="90" spans="1:2" ht="15" x14ac:dyDescent="0.25">
      <c r="A90" s="245" t="s">
        <v>153</v>
      </c>
      <c r="B90" s="246" t="s">
        <v>154</v>
      </c>
    </row>
    <row r="91" spans="1:2" ht="15" x14ac:dyDescent="0.25">
      <c r="A91" s="245" t="s">
        <v>155</v>
      </c>
      <c r="B91" s="246" t="s">
        <v>156</v>
      </c>
    </row>
    <row r="92" spans="1:2" ht="15" x14ac:dyDescent="0.25">
      <c r="A92" s="245" t="s">
        <v>157</v>
      </c>
      <c r="B92" s="246" t="s">
        <v>158</v>
      </c>
    </row>
    <row r="93" spans="1:2" ht="15" x14ac:dyDescent="0.25">
      <c r="A93" s="536" t="s">
        <v>159</v>
      </c>
      <c r="B93" s="537"/>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B3644-ADF7-4E87-938E-0F35AA9F3CC6}">
  <sheetPr>
    <tabColor theme="5" tint="0.59999389629810485"/>
    <pageSetUpPr fitToPage="1"/>
  </sheetPr>
  <dimension ref="A1:Q126"/>
  <sheetViews>
    <sheetView showGridLines="0" topLeftCell="J23" zoomScale="85" zoomScaleNormal="85" workbookViewId="0">
      <selection activeCell="J24" sqref="J24:O29"/>
    </sheetView>
  </sheetViews>
  <sheetFormatPr baseColWidth="10" defaultColWidth="10.42578125" defaultRowHeight="14.25" x14ac:dyDescent="0.25"/>
  <cols>
    <col min="1" max="1" width="49.42578125" style="1" customWidth="1"/>
    <col min="2" max="2" width="36.7109375" style="1" customWidth="1"/>
    <col min="3" max="3" width="37.42578125" style="1" customWidth="1"/>
    <col min="4" max="5" width="40.28515625" style="1" customWidth="1"/>
    <col min="6" max="6" width="44.28515625" style="1" customWidth="1"/>
    <col min="7" max="7" width="43.28515625" style="1" customWidth="1"/>
    <col min="8" max="8" width="35.42578125" style="1" customWidth="1"/>
    <col min="9" max="9" width="63.42578125" style="1" customWidth="1"/>
    <col min="10" max="13" width="35.42578125" style="1" customWidth="1"/>
    <col min="14" max="14" width="31" style="1" customWidth="1"/>
    <col min="15" max="15" width="18.42578125" style="1" customWidth="1"/>
    <col min="16" max="16" width="8.42578125" style="1" customWidth="1"/>
    <col min="17" max="17" width="18.42578125" style="1" bestFit="1" customWidth="1"/>
    <col min="18" max="18" width="5.42578125" style="1" customWidth="1"/>
    <col min="19" max="19" width="18.42578125" style="1" bestFit="1" customWidth="1"/>
    <col min="20" max="20" width="4.42578125" style="1" customWidth="1"/>
    <col min="21" max="21" width="23" style="1" bestFit="1" customWidth="1"/>
    <col min="22" max="22" width="10.42578125" style="1"/>
    <col min="23" max="23" width="18.42578125" style="1" bestFit="1" customWidth="1"/>
    <col min="24" max="24" width="16.42578125" style="1" customWidth="1"/>
    <col min="25" max="16384" width="10.42578125" style="1"/>
  </cols>
  <sheetData>
    <row r="1" spans="1:15" s="69" customFormat="1" ht="22.15" customHeight="1" thickBot="1" x14ac:dyDescent="0.3">
      <c r="A1" s="351"/>
      <c r="B1" s="354" t="s">
        <v>160</v>
      </c>
      <c r="C1" s="355"/>
      <c r="D1" s="355"/>
      <c r="E1" s="355"/>
      <c r="F1" s="355"/>
      <c r="G1" s="355"/>
      <c r="H1" s="355"/>
      <c r="I1" s="355"/>
      <c r="J1" s="355"/>
      <c r="K1" s="355"/>
      <c r="L1" s="356"/>
      <c r="M1" s="357" t="s">
        <v>161</v>
      </c>
      <c r="N1" s="358"/>
      <c r="O1" s="359"/>
    </row>
    <row r="2" spans="1:15" s="69" customFormat="1" ht="18" customHeight="1" thickBot="1" x14ac:dyDescent="0.3">
      <c r="A2" s="352"/>
      <c r="B2" s="360" t="s">
        <v>162</v>
      </c>
      <c r="C2" s="361"/>
      <c r="D2" s="361"/>
      <c r="E2" s="361"/>
      <c r="F2" s="361"/>
      <c r="G2" s="361"/>
      <c r="H2" s="361"/>
      <c r="I2" s="361"/>
      <c r="J2" s="361"/>
      <c r="K2" s="361"/>
      <c r="L2" s="362"/>
      <c r="M2" s="357" t="s">
        <v>163</v>
      </c>
      <c r="N2" s="358"/>
      <c r="O2" s="359"/>
    </row>
    <row r="3" spans="1:15" s="69" customFormat="1" ht="19.899999999999999" customHeight="1" thickBot="1" x14ac:dyDescent="0.3">
      <c r="A3" s="352"/>
      <c r="B3" s="360" t="s">
        <v>0</v>
      </c>
      <c r="C3" s="361"/>
      <c r="D3" s="361"/>
      <c r="E3" s="361"/>
      <c r="F3" s="361"/>
      <c r="G3" s="361"/>
      <c r="H3" s="361"/>
      <c r="I3" s="361"/>
      <c r="J3" s="361"/>
      <c r="K3" s="361"/>
      <c r="L3" s="362"/>
      <c r="M3" s="357" t="s">
        <v>164</v>
      </c>
      <c r="N3" s="358"/>
      <c r="O3" s="359"/>
    </row>
    <row r="4" spans="1:15" s="69" customFormat="1" ht="21.75" customHeight="1" thickBot="1" x14ac:dyDescent="0.3">
      <c r="A4" s="353"/>
      <c r="B4" s="363" t="s">
        <v>165</v>
      </c>
      <c r="C4" s="364"/>
      <c r="D4" s="364"/>
      <c r="E4" s="364"/>
      <c r="F4" s="364"/>
      <c r="G4" s="364"/>
      <c r="H4" s="364"/>
      <c r="I4" s="364"/>
      <c r="J4" s="364"/>
      <c r="K4" s="364"/>
      <c r="L4" s="365"/>
      <c r="M4" s="357" t="s">
        <v>166</v>
      </c>
      <c r="N4" s="358"/>
      <c r="O4" s="359"/>
    </row>
    <row r="5" spans="1:15" s="69" customFormat="1" ht="16.149999999999999" customHeight="1" thickBot="1" x14ac:dyDescent="0.3">
      <c r="A5" s="70"/>
      <c r="B5" s="71"/>
      <c r="C5" s="71"/>
      <c r="D5" s="71"/>
      <c r="E5" s="71"/>
      <c r="F5" s="71"/>
      <c r="G5" s="71"/>
      <c r="H5" s="71"/>
      <c r="I5" s="71"/>
      <c r="J5" s="71"/>
      <c r="K5" s="71"/>
      <c r="L5" s="71"/>
      <c r="M5" s="72"/>
      <c r="N5" s="72"/>
      <c r="O5" s="72"/>
    </row>
    <row r="6" spans="1:15" ht="40.15" customHeight="1" thickBot="1" x14ac:dyDescent="0.3">
      <c r="A6" s="49" t="s">
        <v>167</v>
      </c>
      <c r="B6" s="382" t="s">
        <v>168</v>
      </c>
      <c r="C6" s="383"/>
      <c r="D6" s="383"/>
      <c r="E6" s="383"/>
      <c r="F6" s="383"/>
      <c r="G6" s="383"/>
      <c r="H6" s="383"/>
      <c r="I6" s="383"/>
      <c r="J6" s="383"/>
      <c r="K6" s="384"/>
      <c r="L6" s="145" t="s">
        <v>169</v>
      </c>
      <c r="M6" s="385">
        <v>2024110010318</v>
      </c>
      <c r="N6" s="386"/>
      <c r="O6" s="387"/>
    </row>
    <row r="7" spans="1:15" s="69" customFormat="1" ht="18" customHeight="1" thickBot="1" x14ac:dyDescent="0.3">
      <c r="A7" s="70"/>
      <c r="B7" s="71"/>
      <c r="C7" s="71"/>
      <c r="D7" s="71"/>
      <c r="E7" s="71"/>
      <c r="F7" s="71"/>
      <c r="G7" s="71"/>
      <c r="H7" s="71"/>
      <c r="I7" s="71"/>
      <c r="J7" s="71"/>
      <c r="K7" s="71"/>
      <c r="L7" s="71"/>
      <c r="M7" s="72"/>
      <c r="N7" s="72"/>
      <c r="O7" s="72"/>
    </row>
    <row r="8" spans="1:15" s="69" customFormat="1" ht="21.75" customHeight="1" x14ac:dyDescent="0.25">
      <c r="A8" s="379" t="s">
        <v>6</v>
      </c>
      <c r="B8" s="145" t="s">
        <v>170</v>
      </c>
      <c r="C8" s="113"/>
      <c r="D8" s="145" t="s">
        <v>171</v>
      </c>
      <c r="E8" s="113"/>
      <c r="F8" s="145" t="s">
        <v>172</v>
      </c>
      <c r="G8" s="113"/>
      <c r="H8" s="145" t="s">
        <v>173</v>
      </c>
      <c r="I8" s="115"/>
      <c r="J8" s="388" t="s">
        <v>8</v>
      </c>
      <c r="K8" s="389"/>
      <c r="L8" s="144" t="s">
        <v>174</v>
      </c>
      <c r="M8" s="390"/>
      <c r="N8" s="390"/>
      <c r="O8" s="390"/>
    </row>
    <row r="9" spans="1:15" s="69" customFormat="1" ht="21.75" customHeight="1" x14ac:dyDescent="0.25">
      <c r="A9" s="379"/>
      <c r="B9" s="146" t="s">
        <v>175</v>
      </c>
      <c r="C9" s="116"/>
      <c r="D9" s="145" t="s">
        <v>176</v>
      </c>
      <c r="E9" s="116"/>
      <c r="F9" s="145" t="s">
        <v>177</v>
      </c>
      <c r="G9" s="116"/>
      <c r="H9" s="145" t="s">
        <v>178</v>
      </c>
      <c r="I9" s="115"/>
      <c r="J9" s="388"/>
      <c r="K9" s="389"/>
      <c r="L9" s="144" t="s">
        <v>179</v>
      </c>
      <c r="M9" s="390"/>
      <c r="N9" s="390"/>
      <c r="O9" s="390"/>
    </row>
    <row r="10" spans="1:15" s="69" customFormat="1" ht="21.75" customHeight="1" x14ac:dyDescent="0.25">
      <c r="A10" s="379"/>
      <c r="B10" s="145" t="s">
        <v>180</v>
      </c>
      <c r="C10" s="113" t="s">
        <v>181</v>
      </c>
      <c r="D10" s="145" t="s">
        <v>182</v>
      </c>
      <c r="E10" s="116"/>
      <c r="F10" s="145" t="s">
        <v>183</v>
      </c>
      <c r="G10" s="116"/>
      <c r="H10" s="145" t="s">
        <v>184</v>
      </c>
      <c r="I10" s="115"/>
      <c r="J10" s="388"/>
      <c r="K10" s="389"/>
      <c r="L10" s="144" t="s">
        <v>185</v>
      </c>
      <c r="M10" s="390" t="s">
        <v>181</v>
      </c>
      <c r="N10" s="390"/>
      <c r="O10" s="390"/>
    </row>
    <row r="11" spans="1:15" ht="15" customHeight="1" thickBot="1" x14ac:dyDescent="0.3">
      <c r="A11" s="6"/>
      <c r="B11" s="7"/>
      <c r="C11" s="7"/>
      <c r="D11" s="9"/>
      <c r="E11" s="8"/>
      <c r="F11" s="8"/>
      <c r="G11" s="196"/>
      <c r="H11" s="196"/>
      <c r="I11" s="10"/>
      <c r="J11" s="10"/>
      <c r="K11" s="7"/>
      <c r="L11" s="7"/>
      <c r="M11" s="7"/>
      <c r="N11" s="7"/>
      <c r="O11" s="7"/>
    </row>
    <row r="12" spans="1:15" ht="15" customHeight="1" x14ac:dyDescent="0.25">
      <c r="A12" s="366" t="s">
        <v>186</v>
      </c>
      <c r="B12" s="369" t="s">
        <v>187</v>
      </c>
      <c r="C12" s="370"/>
      <c r="D12" s="370"/>
      <c r="E12" s="370"/>
      <c r="F12" s="370"/>
      <c r="G12" s="370"/>
      <c r="H12" s="370"/>
      <c r="I12" s="370"/>
      <c r="J12" s="370"/>
      <c r="K12" s="370"/>
      <c r="L12" s="370"/>
      <c r="M12" s="370"/>
      <c r="N12" s="370"/>
      <c r="O12" s="371"/>
    </row>
    <row r="13" spans="1:15" ht="15" customHeight="1" x14ac:dyDescent="0.25">
      <c r="A13" s="367"/>
      <c r="B13" s="372"/>
      <c r="C13" s="373"/>
      <c r="D13" s="373"/>
      <c r="E13" s="373"/>
      <c r="F13" s="373"/>
      <c r="G13" s="373"/>
      <c r="H13" s="373"/>
      <c r="I13" s="373"/>
      <c r="J13" s="373"/>
      <c r="K13" s="373"/>
      <c r="L13" s="373"/>
      <c r="M13" s="373"/>
      <c r="N13" s="373"/>
      <c r="O13" s="374"/>
    </row>
    <row r="14" spans="1:15" ht="15" customHeight="1" thickBot="1" x14ac:dyDescent="0.3">
      <c r="A14" s="368"/>
      <c r="B14" s="375"/>
      <c r="C14" s="376"/>
      <c r="D14" s="376"/>
      <c r="E14" s="376"/>
      <c r="F14" s="376"/>
      <c r="G14" s="376"/>
      <c r="H14" s="376"/>
      <c r="I14" s="376"/>
      <c r="J14" s="376"/>
      <c r="K14" s="376"/>
      <c r="L14" s="376"/>
      <c r="M14" s="376"/>
      <c r="N14" s="376"/>
      <c r="O14" s="377"/>
    </row>
    <row r="15" spans="1:15" ht="9" customHeight="1" thickBot="1" x14ac:dyDescent="0.3">
      <c r="A15" s="14"/>
      <c r="B15" s="68"/>
      <c r="C15" s="15"/>
      <c r="D15" s="15"/>
      <c r="E15" s="15"/>
      <c r="F15" s="15"/>
      <c r="G15" s="16"/>
      <c r="H15" s="16"/>
      <c r="I15" s="16"/>
      <c r="J15" s="16"/>
      <c r="K15" s="16"/>
      <c r="L15" s="17"/>
      <c r="M15" s="17"/>
      <c r="N15" s="17"/>
      <c r="O15" s="17"/>
    </row>
    <row r="16" spans="1:15" s="18" customFormat="1" ht="37.5" customHeight="1" thickBot="1" x14ac:dyDescent="0.3">
      <c r="A16" s="49" t="s">
        <v>13</v>
      </c>
      <c r="B16" s="378" t="s">
        <v>188</v>
      </c>
      <c r="C16" s="378"/>
      <c r="D16" s="378"/>
      <c r="E16" s="378"/>
      <c r="F16" s="378"/>
      <c r="G16" s="379" t="s">
        <v>15</v>
      </c>
      <c r="H16" s="379"/>
      <c r="I16" s="378" t="s">
        <v>189</v>
      </c>
      <c r="J16" s="378"/>
      <c r="K16" s="378"/>
      <c r="L16" s="378"/>
      <c r="M16" s="378"/>
      <c r="N16" s="378"/>
      <c r="O16" s="378"/>
    </row>
    <row r="17" spans="1:17" ht="9" customHeight="1" thickBot="1" x14ac:dyDescent="0.3">
      <c r="A17" s="14"/>
      <c r="B17" s="16"/>
      <c r="C17" s="15"/>
      <c r="D17" s="15"/>
      <c r="E17" s="15"/>
      <c r="F17" s="15"/>
      <c r="G17" s="16"/>
      <c r="H17" s="16"/>
      <c r="I17" s="16"/>
      <c r="J17" s="16"/>
      <c r="K17" s="16"/>
      <c r="L17" s="17"/>
      <c r="M17" s="17"/>
      <c r="N17" s="17"/>
      <c r="O17" s="17"/>
    </row>
    <row r="18" spans="1:17" ht="56.25" customHeight="1" thickBot="1" x14ac:dyDescent="0.3">
      <c r="A18" s="49" t="s">
        <v>17</v>
      </c>
      <c r="B18" s="380" t="s">
        <v>190</v>
      </c>
      <c r="C18" s="380"/>
      <c r="D18" s="380"/>
      <c r="E18" s="380"/>
      <c r="F18" s="49" t="s">
        <v>19</v>
      </c>
      <c r="G18" s="554" t="s">
        <v>191</v>
      </c>
      <c r="H18" s="554"/>
      <c r="I18" s="554"/>
      <c r="J18" s="49" t="s">
        <v>21</v>
      </c>
      <c r="K18" s="378" t="s">
        <v>192</v>
      </c>
      <c r="L18" s="378"/>
      <c r="M18" s="378"/>
      <c r="N18" s="378"/>
      <c r="O18" s="378"/>
    </row>
    <row r="19" spans="1:17" ht="9" customHeight="1" x14ac:dyDescent="0.25">
      <c r="A19" s="5"/>
      <c r="B19" s="2"/>
      <c r="C19" s="402"/>
      <c r="D19" s="402"/>
      <c r="E19" s="402"/>
      <c r="F19" s="402"/>
      <c r="G19" s="402"/>
      <c r="H19" s="402"/>
      <c r="I19" s="402"/>
      <c r="J19" s="402"/>
      <c r="K19" s="402"/>
      <c r="L19" s="402"/>
      <c r="M19" s="402"/>
      <c r="N19" s="402"/>
      <c r="O19" s="402"/>
    </row>
    <row r="20" spans="1:17" ht="16.5" customHeight="1" thickBot="1" x14ac:dyDescent="0.3">
      <c r="A20" s="66"/>
      <c r="B20" s="67"/>
      <c r="C20" s="67"/>
      <c r="D20" s="67"/>
      <c r="E20" s="67"/>
      <c r="F20" s="67"/>
      <c r="G20" s="67"/>
      <c r="H20" s="67"/>
      <c r="I20" s="67"/>
      <c r="J20" s="67"/>
      <c r="K20" s="67"/>
      <c r="L20" s="67"/>
      <c r="M20" s="67"/>
      <c r="N20" s="67"/>
      <c r="O20" s="67"/>
    </row>
    <row r="21" spans="1:17" ht="31.9" customHeight="1" thickBot="1" x14ac:dyDescent="0.3">
      <c r="A21" s="403" t="s">
        <v>23</v>
      </c>
      <c r="B21" s="404"/>
      <c r="C21" s="404"/>
      <c r="D21" s="404"/>
      <c r="E21" s="404"/>
      <c r="F21" s="404"/>
      <c r="G21" s="404"/>
      <c r="H21" s="404"/>
      <c r="I21" s="404"/>
      <c r="J21" s="404"/>
      <c r="K21" s="404"/>
      <c r="L21" s="404"/>
      <c r="M21" s="404"/>
      <c r="N21" s="404"/>
      <c r="O21" s="388"/>
    </row>
    <row r="22" spans="1:17" ht="31.9" customHeight="1" thickBot="1" x14ac:dyDescent="0.3">
      <c r="A22" s="403" t="s">
        <v>193</v>
      </c>
      <c r="B22" s="404"/>
      <c r="C22" s="404"/>
      <c r="D22" s="404"/>
      <c r="E22" s="404"/>
      <c r="F22" s="404"/>
      <c r="G22" s="404"/>
      <c r="H22" s="404"/>
      <c r="I22" s="404"/>
      <c r="J22" s="404"/>
      <c r="K22" s="404"/>
      <c r="L22" s="404"/>
      <c r="M22" s="404"/>
      <c r="N22" s="404"/>
      <c r="O22" s="388"/>
    </row>
    <row r="23" spans="1:17" ht="31.9" customHeight="1" thickBot="1" x14ac:dyDescent="0.3">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7" ht="31.9" customHeight="1" x14ac:dyDescent="0.25">
      <c r="A24" s="21" t="s">
        <v>24</v>
      </c>
      <c r="B24" s="311">
        <v>882834000</v>
      </c>
      <c r="C24" s="311">
        <v>0</v>
      </c>
      <c r="D24" s="311">
        <v>0</v>
      </c>
      <c r="E24" s="311"/>
      <c r="F24" s="311"/>
      <c r="G24" s="311">
        <v>13719000</v>
      </c>
      <c r="H24" s="311">
        <v>10143256</v>
      </c>
      <c r="I24" s="339">
        <v>0</v>
      </c>
      <c r="J24" s="311">
        <v>0</v>
      </c>
      <c r="K24" s="311">
        <v>3519212</v>
      </c>
      <c r="L24" s="311"/>
      <c r="M24" s="311"/>
      <c r="N24" s="348">
        <f>SUM(B24:M24)</f>
        <v>910215468</v>
      </c>
      <c r="O24" s="323">
        <v>1</v>
      </c>
    </row>
    <row r="25" spans="1:17" ht="31.9" customHeight="1" x14ac:dyDescent="0.25">
      <c r="A25" s="21" t="s">
        <v>26</v>
      </c>
      <c r="B25" s="311">
        <v>882834000</v>
      </c>
      <c r="C25" s="311">
        <v>0</v>
      </c>
      <c r="D25" s="311">
        <v>-7632744</v>
      </c>
      <c r="E25" s="311">
        <v>10716806</v>
      </c>
      <c r="F25" s="311">
        <v>0</v>
      </c>
      <c r="G25" s="311">
        <v>0</v>
      </c>
      <c r="H25" s="311">
        <v>0</v>
      </c>
      <c r="I25" s="339">
        <v>12634400</v>
      </c>
      <c r="J25" s="311">
        <v>0</v>
      </c>
      <c r="K25" s="311"/>
      <c r="L25" s="311"/>
      <c r="M25" s="311"/>
      <c r="N25" s="348">
        <f>SUM(B25:M25)</f>
        <v>898552462</v>
      </c>
      <c r="O25" s="324">
        <f>N25/N24</f>
        <v>0.98718654383491533</v>
      </c>
      <c r="Q25" s="260"/>
    </row>
    <row r="26" spans="1:17" ht="31.9" customHeight="1" x14ac:dyDescent="0.25">
      <c r="A26" s="21" t="s">
        <v>28</v>
      </c>
      <c r="B26" s="311"/>
      <c r="C26" s="311">
        <v>29694266</v>
      </c>
      <c r="D26" s="311">
        <v>80045926</v>
      </c>
      <c r="E26" s="311">
        <v>78132731</v>
      </c>
      <c r="F26" s="311">
        <v>76673514</v>
      </c>
      <c r="G26" s="311">
        <v>84719654</v>
      </c>
      <c r="H26" s="311">
        <v>74146053</v>
      </c>
      <c r="I26" s="339">
        <v>71359054</v>
      </c>
      <c r="J26" s="311">
        <v>74053161</v>
      </c>
      <c r="K26" s="311"/>
      <c r="L26" s="311"/>
      <c r="M26" s="311"/>
      <c r="N26" s="348">
        <f t="shared" ref="N26:N29" si="0">SUM(B26:M26)</f>
        <v>568824359</v>
      </c>
      <c r="O26" s="324">
        <f>N26/N24</f>
        <v>0.62493374261137036</v>
      </c>
      <c r="Q26" s="260"/>
    </row>
    <row r="27" spans="1:17" ht="31.9" customHeight="1" x14ac:dyDescent="0.25">
      <c r="A27" s="21" t="s">
        <v>196</v>
      </c>
      <c r="B27" s="311">
        <v>4371203</v>
      </c>
      <c r="C27" s="311">
        <v>7930500</v>
      </c>
      <c r="D27" s="311">
        <v>0</v>
      </c>
      <c r="E27" s="311">
        <v>0</v>
      </c>
      <c r="F27" s="311">
        <v>0</v>
      </c>
      <c r="G27" s="311">
        <v>0</v>
      </c>
      <c r="H27" s="311">
        <v>0</v>
      </c>
      <c r="I27" s="339">
        <v>0</v>
      </c>
      <c r="J27" s="311">
        <v>0</v>
      </c>
      <c r="K27" s="311"/>
      <c r="L27" s="311"/>
      <c r="M27" s="311"/>
      <c r="N27" s="348">
        <f>SUM(B27:M27)</f>
        <v>12301703</v>
      </c>
      <c r="O27" s="324">
        <v>1</v>
      </c>
      <c r="Q27" s="260"/>
    </row>
    <row r="28" spans="1:17" ht="31.9" customHeight="1" x14ac:dyDescent="0.25">
      <c r="A28" s="21" t="s">
        <v>197</v>
      </c>
      <c r="B28" s="311"/>
      <c r="C28" s="311"/>
      <c r="D28" s="311">
        <v>0</v>
      </c>
      <c r="E28" s="311">
        <v>0</v>
      </c>
      <c r="F28" s="311">
        <v>0</v>
      </c>
      <c r="G28" s="311">
        <v>0</v>
      </c>
      <c r="H28" s="311">
        <v>0</v>
      </c>
      <c r="I28" s="339">
        <v>0</v>
      </c>
      <c r="J28" s="311">
        <v>0</v>
      </c>
      <c r="K28" s="311"/>
      <c r="L28" s="311"/>
      <c r="M28" s="311"/>
      <c r="N28" s="348">
        <f t="shared" si="0"/>
        <v>0</v>
      </c>
      <c r="O28" s="324">
        <f>N28/N27</f>
        <v>0</v>
      </c>
    </row>
    <row r="29" spans="1:17" ht="31.9" customHeight="1" thickBot="1" x14ac:dyDescent="0.3">
      <c r="A29" s="23" t="s">
        <v>34</v>
      </c>
      <c r="B29" s="312">
        <v>4109001</v>
      </c>
      <c r="C29" s="312">
        <v>6553500</v>
      </c>
      <c r="D29" s="312">
        <v>0</v>
      </c>
      <c r="E29" s="312">
        <v>0</v>
      </c>
      <c r="F29" s="312">
        <v>0</v>
      </c>
      <c r="G29" s="312">
        <v>0</v>
      </c>
      <c r="H29" s="312">
        <v>0</v>
      </c>
      <c r="I29" s="340">
        <v>0</v>
      </c>
      <c r="J29" s="312">
        <v>0</v>
      </c>
      <c r="K29" s="312"/>
      <c r="L29" s="312"/>
      <c r="M29" s="312"/>
      <c r="N29" s="349">
        <f t="shared" si="0"/>
        <v>10662501</v>
      </c>
      <c r="O29" s="325">
        <f>N29/N27</f>
        <v>0.86674999388296081</v>
      </c>
    </row>
    <row r="30" spans="1:17" s="25" customFormat="1" ht="16.5" customHeight="1" x14ac:dyDescent="0.2"/>
    <row r="31" spans="1:17" s="25" customFormat="1" ht="17.25" customHeight="1" x14ac:dyDescent="0.2"/>
    <row r="32" spans="1:17" ht="5.25" customHeight="1" thickBot="1" x14ac:dyDescent="0.3"/>
    <row r="33" spans="1:13" ht="48" customHeight="1" thickBot="1" x14ac:dyDescent="0.3">
      <c r="A33" s="405" t="s">
        <v>198</v>
      </c>
      <c r="B33" s="406"/>
      <c r="C33" s="406"/>
      <c r="D33" s="406"/>
      <c r="E33" s="406"/>
      <c r="F33" s="406"/>
      <c r="G33" s="406"/>
      <c r="H33" s="406"/>
      <c r="I33" s="407"/>
      <c r="J33" s="30"/>
    </row>
    <row r="34" spans="1:13" ht="50.25" customHeight="1" thickBot="1" x14ac:dyDescent="0.3">
      <c r="A34" s="37" t="s">
        <v>199</v>
      </c>
      <c r="B34" s="555" t="str">
        <f>+B12</f>
        <v>Desarrollar 1 estrategia para potenciar las habilidades y capacidades de las mujeres en sus diversidades que aporten a su empoderamiento y autonomía económica</v>
      </c>
      <c r="C34" s="556"/>
      <c r="D34" s="556"/>
      <c r="E34" s="556"/>
      <c r="F34" s="556"/>
      <c r="G34" s="556"/>
      <c r="H34" s="556"/>
      <c r="I34" s="557"/>
      <c r="J34" s="28"/>
      <c r="M34" s="181"/>
    </row>
    <row r="35" spans="1:13" ht="18.75" customHeight="1" thickBot="1" x14ac:dyDescent="0.3">
      <c r="A35" s="396" t="s">
        <v>39</v>
      </c>
      <c r="B35" s="75">
        <v>2024</v>
      </c>
      <c r="C35" s="75">
        <v>2025</v>
      </c>
      <c r="D35" s="75">
        <v>2026</v>
      </c>
      <c r="E35" s="75">
        <v>2027</v>
      </c>
      <c r="F35" s="75" t="s">
        <v>200</v>
      </c>
      <c r="G35" s="411" t="s">
        <v>41</v>
      </c>
      <c r="H35" s="412" t="s">
        <v>201</v>
      </c>
      <c r="I35" s="413"/>
      <c r="J35" s="28"/>
      <c r="M35" s="181"/>
    </row>
    <row r="36" spans="1:13" ht="50.25" customHeight="1" thickBot="1" x14ac:dyDescent="0.3">
      <c r="A36" s="397"/>
      <c r="B36" s="168">
        <v>1</v>
      </c>
      <c r="C36" s="168">
        <v>1</v>
      </c>
      <c r="D36" s="168">
        <v>1</v>
      </c>
      <c r="E36" s="168">
        <v>1</v>
      </c>
      <c r="F36" s="169">
        <v>1</v>
      </c>
      <c r="G36" s="411"/>
      <c r="H36" s="414"/>
      <c r="I36" s="415"/>
      <c r="J36" s="28"/>
      <c r="M36" s="182"/>
    </row>
    <row r="37" spans="1:13" ht="52.5" customHeight="1" thickBot="1" x14ac:dyDescent="0.3">
      <c r="A37" s="38" t="s">
        <v>43</v>
      </c>
      <c r="B37" s="391">
        <v>0.39</v>
      </c>
      <c r="C37" s="392"/>
      <c r="D37" s="393" t="s">
        <v>202</v>
      </c>
      <c r="E37" s="394"/>
      <c r="F37" s="394"/>
      <c r="G37" s="394"/>
      <c r="H37" s="394"/>
      <c r="I37" s="395"/>
    </row>
    <row r="38" spans="1:13" s="29" customFormat="1" ht="48" customHeight="1" thickBot="1" x14ac:dyDescent="0.3">
      <c r="A38" s="396" t="s">
        <v>203</v>
      </c>
      <c r="B38" s="38" t="s">
        <v>204</v>
      </c>
      <c r="C38" s="37" t="s">
        <v>87</v>
      </c>
      <c r="D38" s="398" t="s">
        <v>89</v>
      </c>
      <c r="E38" s="399"/>
      <c r="F38" s="398" t="s">
        <v>91</v>
      </c>
      <c r="G38" s="399"/>
      <c r="H38" s="39" t="s">
        <v>93</v>
      </c>
      <c r="I38" s="41" t="s">
        <v>94</v>
      </c>
      <c r="M38" s="183"/>
    </row>
    <row r="39" spans="1:13" ht="31.9" customHeight="1" x14ac:dyDescent="0.25">
      <c r="A39" s="397"/>
      <c r="B39" s="301">
        <v>0</v>
      </c>
      <c r="C39" s="301">
        <v>0</v>
      </c>
      <c r="D39" s="416" t="s">
        <v>205</v>
      </c>
      <c r="E39" s="417"/>
      <c r="F39" s="400"/>
      <c r="G39" s="401"/>
      <c r="H39" s="195"/>
      <c r="I39" s="32"/>
      <c r="M39" s="181"/>
    </row>
    <row r="40" spans="1:13" s="29" customFormat="1" ht="81" customHeight="1" x14ac:dyDescent="0.25">
      <c r="A40" s="396" t="s">
        <v>206</v>
      </c>
      <c r="B40" s="40" t="s">
        <v>204</v>
      </c>
      <c r="C40" s="39" t="s">
        <v>87</v>
      </c>
      <c r="D40" s="398" t="s">
        <v>89</v>
      </c>
      <c r="E40" s="399"/>
      <c r="F40" s="398" t="s">
        <v>91</v>
      </c>
      <c r="G40" s="399"/>
      <c r="H40" s="39" t="s">
        <v>93</v>
      </c>
      <c r="I40" s="41" t="s">
        <v>94</v>
      </c>
    </row>
    <row r="41" spans="1:13" ht="250.9" customHeight="1" x14ac:dyDescent="0.25">
      <c r="A41" s="397"/>
      <c r="B41" s="307">
        <v>0.03</v>
      </c>
      <c r="C41" s="307">
        <v>0.03</v>
      </c>
      <c r="D41" s="416" t="s">
        <v>207</v>
      </c>
      <c r="E41" s="417"/>
      <c r="F41" s="416" t="s">
        <v>208</v>
      </c>
      <c r="G41" s="417"/>
      <c r="H41" s="195" t="s">
        <v>209</v>
      </c>
      <c r="I41" s="213" t="s">
        <v>210</v>
      </c>
    </row>
    <row r="42" spans="1:13" s="29" customFormat="1" ht="84.4" customHeight="1" x14ac:dyDescent="0.25">
      <c r="A42" s="396" t="s">
        <v>211</v>
      </c>
      <c r="B42" s="40" t="s">
        <v>204</v>
      </c>
      <c r="C42" s="39" t="s">
        <v>87</v>
      </c>
      <c r="D42" s="398" t="s">
        <v>89</v>
      </c>
      <c r="E42" s="399"/>
      <c r="F42" s="398" t="s">
        <v>91</v>
      </c>
      <c r="G42" s="399"/>
      <c r="H42" s="39" t="s">
        <v>93</v>
      </c>
      <c r="I42" s="41" t="s">
        <v>94</v>
      </c>
    </row>
    <row r="43" spans="1:13" ht="273" customHeight="1" x14ac:dyDescent="0.25">
      <c r="A43" s="397"/>
      <c r="B43" s="307">
        <v>0.08</v>
      </c>
      <c r="C43" s="307">
        <v>0.08</v>
      </c>
      <c r="D43" s="416" t="s">
        <v>212</v>
      </c>
      <c r="E43" s="417"/>
      <c r="F43" s="437" t="s">
        <v>213</v>
      </c>
      <c r="G43" s="558"/>
      <c r="H43" s="195" t="s">
        <v>209</v>
      </c>
      <c r="I43" s="213" t="s">
        <v>214</v>
      </c>
    </row>
    <row r="44" spans="1:13" s="29" customFormat="1" ht="84.4" customHeight="1" x14ac:dyDescent="0.25">
      <c r="A44" s="396" t="s">
        <v>215</v>
      </c>
      <c r="B44" s="40" t="s">
        <v>204</v>
      </c>
      <c r="C44" s="40" t="s">
        <v>87</v>
      </c>
      <c r="D44" s="398" t="s">
        <v>89</v>
      </c>
      <c r="E44" s="399"/>
      <c r="F44" s="398" t="s">
        <v>91</v>
      </c>
      <c r="G44" s="399"/>
      <c r="H44" s="39" t="s">
        <v>93</v>
      </c>
      <c r="I44" s="39" t="s">
        <v>94</v>
      </c>
    </row>
    <row r="45" spans="1:13" ht="237" customHeight="1" x14ac:dyDescent="0.25">
      <c r="A45" s="397"/>
      <c r="B45" s="307">
        <v>0.08</v>
      </c>
      <c r="C45" s="307">
        <v>0.08</v>
      </c>
      <c r="D45" s="559" t="s">
        <v>216</v>
      </c>
      <c r="E45" s="560"/>
      <c r="F45" s="421" t="s">
        <v>217</v>
      </c>
      <c r="G45" s="422"/>
      <c r="H45" s="31" t="s">
        <v>209</v>
      </c>
      <c r="I45" s="318" t="s">
        <v>218</v>
      </c>
    </row>
    <row r="46" spans="1:13" s="29" customFormat="1" ht="84.4" customHeight="1" x14ac:dyDescent="0.25">
      <c r="A46" s="396" t="s">
        <v>219</v>
      </c>
      <c r="B46" s="40" t="s">
        <v>204</v>
      </c>
      <c r="C46" s="39" t="s">
        <v>87</v>
      </c>
      <c r="D46" s="398" t="s">
        <v>89</v>
      </c>
      <c r="E46" s="399"/>
      <c r="F46" s="398" t="s">
        <v>91</v>
      </c>
      <c r="G46" s="399"/>
      <c r="H46" s="39" t="s">
        <v>93</v>
      </c>
      <c r="I46" s="41" t="s">
        <v>94</v>
      </c>
    </row>
    <row r="47" spans="1:13" ht="236.25" customHeight="1" thickBot="1" x14ac:dyDescent="0.3">
      <c r="A47" s="397"/>
      <c r="B47" s="307">
        <v>0.08</v>
      </c>
      <c r="C47" s="33">
        <v>0.08</v>
      </c>
      <c r="D47" s="416" t="s">
        <v>220</v>
      </c>
      <c r="E47" s="417"/>
      <c r="F47" s="416" t="s">
        <v>221</v>
      </c>
      <c r="G47" s="423"/>
      <c r="H47" s="31" t="s">
        <v>209</v>
      </c>
      <c r="I47" s="230" t="s">
        <v>222</v>
      </c>
    </row>
    <row r="48" spans="1:13" s="29" customFormat="1" ht="84.4" customHeight="1" thickBot="1" x14ac:dyDescent="0.3">
      <c r="A48" s="396" t="s">
        <v>223</v>
      </c>
      <c r="B48" s="40" t="s">
        <v>204</v>
      </c>
      <c r="C48" s="39" t="s">
        <v>87</v>
      </c>
      <c r="D48" s="398" t="s">
        <v>89</v>
      </c>
      <c r="E48" s="399"/>
      <c r="F48" s="398" t="s">
        <v>91</v>
      </c>
      <c r="G48" s="399"/>
      <c r="H48" s="39" t="s">
        <v>93</v>
      </c>
      <c r="I48" s="41" t="s">
        <v>94</v>
      </c>
    </row>
    <row r="49" spans="1:9" ht="356.65" customHeight="1" thickBot="1" x14ac:dyDescent="0.3">
      <c r="A49" s="397"/>
      <c r="B49" s="307">
        <v>0.08</v>
      </c>
      <c r="C49" s="307">
        <v>0.08</v>
      </c>
      <c r="D49" s="418" t="s">
        <v>224</v>
      </c>
      <c r="E49" s="417"/>
      <c r="F49" s="421" t="s">
        <v>225</v>
      </c>
      <c r="G49" s="436"/>
      <c r="H49" s="31" t="s">
        <v>209</v>
      </c>
      <c r="I49" s="230" t="s">
        <v>226</v>
      </c>
    </row>
    <row r="50" spans="1:9" ht="84.4" customHeight="1" thickBot="1" x14ac:dyDescent="0.3">
      <c r="A50" s="396" t="s">
        <v>227</v>
      </c>
      <c r="B50" s="38" t="s">
        <v>204</v>
      </c>
      <c r="C50" s="37" t="s">
        <v>87</v>
      </c>
      <c r="D50" s="398" t="s">
        <v>89</v>
      </c>
      <c r="E50" s="399"/>
      <c r="F50" s="398" t="s">
        <v>91</v>
      </c>
      <c r="G50" s="399"/>
      <c r="H50" s="39" t="s">
        <v>93</v>
      </c>
      <c r="I50" s="41" t="s">
        <v>94</v>
      </c>
    </row>
    <row r="51" spans="1:9" ht="378.75" customHeight="1" x14ac:dyDescent="0.25">
      <c r="A51" s="397"/>
      <c r="B51" s="307">
        <v>0.08</v>
      </c>
      <c r="C51" s="334">
        <v>0.08</v>
      </c>
      <c r="D51" s="561" t="s">
        <v>228</v>
      </c>
      <c r="E51" s="562"/>
      <c r="F51" s="561" t="s">
        <v>229</v>
      </c>
      <c r="G51" s="563"/>
      <c r="H51" s="195" t="s">
        <v>209</v>
      </c>
      <c r="I51" s="232" t="s">
        <v>230</v>
      </c>
    </row>
    <row r="52" spans="1:9" ht="84.4" customHeight="1" x14ac:dyDescent="0.25">
      <c r="A52" s="396" t="s">
        <v>231</v>
      </c>
      <c r="B52" s="38" t="s">
        <v>204</v>
      </c>
      <c r="C52" s="37" t="s">
        <v>87</v>
      </c>
      <c r="D52" s="398" t="s">
        <v>89</v>
      </c>
      <c r="E52" s="399"/>
      <c r="F52" s="398" t="s">
        <v>91</v>
      </c>
      <c r="G52" s="399"/>
      <c r="H52" s="249" t="s">
        <v>93</v>
      </c>
      <c r="I52" s="250" t="s">
        <v>94</v>
      </c>
    </row>
    <row r="53" spans="1:9" ht="409.15" customHeight="1" x14ac:dyDescent="0.25">
      <c r="A53" s="397"/>
      <c r="B53" s="307">
        <v>0.08</v>
      </c>
      <c r="C53" s="307">
        <v>0.08</v>
      </c>
      <c r="D53" s="416" t="s">
        <v>232</v>
      </c>
      <c r="E53" s="439"/>
      <c r="F53" s="416" t="s">
        <v>233</v>
      </c>
      <c r="G53" s="439"/>
      <c r="H53" s="252" t="s">
        <v>209</v>
      </c>
      <c r="I53" s="256" t="s">
        <v>234</v>
      </c>
    </row>
    <row r="54" spans="1:9" ht="84.4" customHeight="1" x14ac:dyDescent="0.25">
      <c r="A54" s="396" t="s">
        <v>235</v>
      </c>
      <c r="B54" s="38" t="s">
        <v>204</v>
      </c>
      <c r="C54" s="37" t="s">
        <v>87</v>
      </c>
      <c r="D54" s="398" t="s">
        <v>89</v>
      </c>
      <c r="E54" s="399"/>
      <c r="F54" s="398" t="s">
        <v>91</v>
      </c>
      <c r="G54" s="399"/>
      <c r="H54" s="37" t="s">
        <v>93</v>
      </c>
      <c r="I54" s="253" t="s">
        <v>94</v>
      </c>
    </row>
    <row r="55" spans="1:9" ht="405.75" customHeight="1" x14ac:dyDescent="0.25">
      <c r="A55" s="397"/>
      <c r="B55" s="307">
        <v>0.08</v>
      </c>
      <c r="C55" s="307">
        <v>0.08</v>
      </c>
      <c r="D55" s="561" t="s">
        <v>236</v>
      </c>
      <c r="E55" s="563"/>
      <c r="F55" s="416" t="s">
        <v>237</v>
      </c>
      <c r="G55" s="423"/>
      <c r="H55" s="31" t="s">
        <v>238</v>
      </c>
      <c r="I55" s="282" t="s">
        <v>239</v>
      </c>
    </row>
    <row r="56" spans="1:9" ht="84.4" customHeight="1" x14ac:dyDescent="0.25">
      <c r="A56" s="396" t="s">
        <v>240</v>
      </c>
      <c r="B56" s="38" t="s">
        <v>204</v>
      </c>
      <c r="C56" s="37" t="s">
        <v>87</v>
      </c>
      <c r="D56" s="398" t="s">
        <v>89</v>
      </c>
      <c r="E56" s="399"/>
      <c r="F56" s="398" t="s">
        <v>91</v>
      </c>
      <c r="G56" s="399"/>
      <c r="H56" s="39" t="s">
        <v>93</v>
      </c>
      <c r="I56" s="41" t="s">
        <v>94</v>
      </c>
    </row>
    <row r="57" spans="1:9" ht="17.25" thickBot="1" x14ac:dyDescent="0.3">
      <c r="A57" s="397"/>
      <c r="B57" s="307">
        <v>0.08</v>
      </c>
      <c r="C57" s="247"/>
      <c r="D57" s="564"/>
      <c r="E57" s="565"/>
      <c r="F57" s="566"/>
      <c r="G57" s="567"/>
      <c r="H57" s="264"/>
      <c r="I57" s="265"/>
    </row>
    <row r="58" spans="1:9" ht="84.4" customHeight="1" thickBot="1" x14ac:dyDescent="0.3">
      <c r="A58" s="396" t="s">
        <v>241</v>
      </c>
      <c r="B58" s="38" t="s">
        <v>204</v>
      </c>
      <c r="C58" s="37" t="s">
        <v>87</v>
      </c>
      <c r="D58" s="398" t="s">
        <v>89</v>
      </c>
      <c r="E58" s="399"/>
      <c r="F58" s="398" t="s">
        <v>91</v>
      </c>
      <c r="G58" s="399"/>
      <c r="H58" s="39" t="s">
        <v>93</v>
      </c>
      <c r="I58" s="41" t="s">
        <v>94</v>
      </c>
    </row>
    <row r="59" spans="1:9" ht="17.25" thickBot="1" x14ac:dyDescent="0.3">
      <c r="A59" s="397"/>
      <c r="B59" s="307">
        <v>0.08</v>
      </c>
      <c r="C59" s="34"/>
      <c r="D59" s="416"/>
      <c r="E59" s="423"/>
      <c r="F59" s="561"/>
      <c r="G59" s="563"/>
      <c r="H59" s="31"/>
      <c r="I59" s="258"/>
    </row>
    <row r="60" spans="1:9" ht="84.4" customHeight="1" thickBot="1" x14ac:dyDescent="0.3">
      <c r="A60" s="396" t="s">
        <v>242</v>
      </c>
      <c r="B60" s="38" t="s">
        <v>204</v>
      </c>
      <c r="C60" s="37" t="s">
        <v>87</v>
      </c>
      <c r="D60" s="398" t="s">
        <v>89</v>
      </c>
      <c r="E60" s="399"/>
      <c r="F60" s="398" t="s">
        <v>91</v>
      </c>
      <c r="G60" s="399"/>
      <c r="H60" s="39" t="s">
        <v>93</v>
      </c>
      <c r="I60" s="41" t="s">
        <v>94</v>
      </c>
    </row>
    <row r="61" spans="1:9" ht="36.75" customHeight="1" thickBot="1" x14ac:dyDescent="0.3">
      <c r="A61" s="397"/>
      <c r="B61" s="307">
        <v>0.25</v>
      </c>
      <c r="C61" s="34"/>
      <c r="D61" s="571"/>
      <c r="E61" s="572"/>
      <c r="F61" s="571"/>
      <c r="G61" s="572"/>
      <c r="H61" s="31"/>
      <c r="I61" s="31"/>
    </row>
    <row r="62" spans="1:9" ht="28.5" customHeight="1" x14ac:dyDescent="0.25">
      <c r="B62" s="286">
        <f>B39+B41+B43+B45+B47+B49+B51+B53+B55+B57+B59+B61</f>
        <v>0.99999999999999989</v>
      </c>
      <c r="C62" s="286">
        <f>C39+C41+C43+C45+C47+C49+C51+C53+C55+C57+C59+C61</f>
        <v>0.59</v>
      </c>
      <c r="D62" s="297"/>
    </row>
    <row r="64" spans="1:9" s="28" customFormat="1" ht="30" customHeight="1" x14ac:dyDescent="0.25">
      <c r="A64" s="1"/>
      <c r="B64" s="1"/>
      <c r="C64" s="1"/>
      <c r="D64" s="1"/>
      <c r="E64" s="1"/>
      <c r="F64" s="1"/>
      <c r="G64" s="1"/>
      <c r="H64" s="1"/>
      <c r="I64" s="1"/>
    </row>
    <row r="65" spans="1:9" ht="34.5" customHeight="1" x14ac:dyDescent="0.25">
      <c r="A65" s="449" t="s">
        <v>57</v>
      </c>
      <c r="B65" s="449"/>
      <c r="C65" s="449"/>
      <c r="D65" s="449"/>
      <c r="E65" s="449"/>
      <c r="F65" s="449"/>
      <c r="G65" s="449"/>
      <c r="H65" s="449"/>
      <c r="I65" s="449"/>
    </row>
    <row r="66" spans="1:9" ht="67.5" customHeight="1" x14ac:dyDescent="0.25">
      <c r="A66" s="42" t="s">
        <v>58</v>
      </c>
      <c r="B66" s="440" t="s">
        <v>243</v>
      </c>
      <c r="C66" s="441"/>
      <c r="D66" s="440" t="s">
        <v>244</v>
      </c>
      <c r="E66" s="441"/>
      <c r="F66" s="440" t="s">
        <v>245</v>
      </c>
      <c r="G66" s="441"/>
      <c r="H66" s="442" t="s">
        <v>246</v>
      </c>
      <c r="I66" s="443"/>
    </row>
    <row r="67" spans="1:9" ht="45.75" customHeight="1" x14ac:dyDescent="0.25">
      <c r="A67" s="42" t="s">
        <v>247</v>
      </c>
      <c r="B67" s="568">
        <v>9.5000000000000001E-2</v>
      </c>
      <c r="C67" s="569"/>
      <c r="D67" s="444">
        <v>0.2</v>
      </c>
      <c r="E67" s="570"/>
      <c r="F67" s="568">
        <v>9.5000000000000001E-2</v>
      </c>
      <c r="G67" s="569"/>
      <c r="H67" s="446"/>
      <c r="I67" s="445"/>
    </row>
    <row r="68" spans="1:9" ht="30" customHeight="1" x14ac:dyDescent="0.25">
      <c r="A68" s="450" t="s">
        <v>170</v>
      </c>
      <c r="B68" s="80" t="s">
        <v>85</v>
      </c>
      <c r="C68" s="80" t="s">
        <v>87</v>
      </c>
      <c r="D68" s="80" t="s">
        <v>85</v>
      </c>
      <c r="E68" s="80" t="s">
        <v>87</v>
      </c>
      <c r="F68" s="80" t="s">
        <v>85</v>
      </c>
      <c r="G68" s="80" t="s">
        <v>87</v>
      </c>
      <c r="H68" s="80" t="s">
        <v>85</v>
      </c>
      <c r="I68" s="80" t="s">
        <v>87</v>
      </c>
    </row>
    <row r="69" spans="1:9" ht="30" customHeight="1" x14ac:dyDescent="0.25">
      <c r="A69" s="451"/>
      <c r="B69" s="44">
        <v>0</v>
      </c>
      <c r="C69" s="44">
        <v>0</v>
      </c>
      <c r="D69" s="44">
        <v>0</v>
      </c>
      <c r="E69" s="44">
        <v>0</v>
      </c>
      <c r="F69" s="44">
        <v>0</v>
      </c>
      <c r="G69" s="44">
        <v>0</v>
      </c>
      <c r="H69" s="48"/>
      <c r="I69" s="44"/>
    </row>
    <row r="70" spans="1:9" ht="33" x14ac:dyDescent="0.25">
      <c r="A70" s="42" t="s">
        <v>248</v>
      </c>
      <c r="B70" s="452" t="s">
        <v>205</v>
      </c>
      <c r="C70" s="453"/>
      <c r="D70" s="452" t="s">
        <v>205</v>
      </c>
      <c r="E70" s="453"/>
      <c r="F70" s="454"/>
      <c r="G70" s="453"/>
      <c r="H70" s="457"/>
      <c r="I70" s="458"/>
    </row>
    <row r="71" spans="1:9" ht="16.5" x14ac:dyDescent="0.25">
      <c r="A71" s="42" t="s">
        <v>249</v>
      </c>
      <c r="B71" s="452"/>
      <c r="C71" s="453"/>
      <c r="D71" s="452"/>
      <c r="E71" s="453"/>
      <c r="F71" s="452"/>
      <c r="G71" s="453"/>
      <c r="H71" s="459"/>
      <c r="I71" s="460"/>
    </row>
    <row r="72" spans="1:9" ht="30.75" customHeight="1" x14ac:dyDescent="0.25">
      <c r="A72" s="450" t="s">
        <v>171</v>
      </c>
      <c r="B72" s="80" t="s">
        <v>85</v>
      </c>
      <c r="C72" s="80" t="s">
        <v>87</v>
      </c>
      <c r="D72" s="80" t="s">
        <v>85</v>
      </c>
      <c r="E72" s="80" t="s">
        <v>87</v>
      </c>
      <c r="F72" s="80" t="s">
        <v>85</v>
      </c>
      <c r="G72" s="80" t="s">
        <v>87</v>
      </c>
      <c r="H72" s="80" t="s">
        <v>85</v>
      </c>
      <c r="I72" s="80" t="s">
        <v>87</v>
      </c>
    </row>
    <row r="73" spans="1:9" ht="30.75" customHeight="1" x14ac:dyDescent="0.25">
      <c r="A73" s="451"/>
      <c r="B73" s="44">
        <v>0</v>
      </c>
      <c r="C73" s="44">
        <v>0</v>
      </c>
      <c r="D73" s="44">
        <v>0.1</v>
      </c>
      <c r="E73" s="44">
        <v>0.1</v>
      </c>
      <c r="F73" s="44">
        <v>0</v>
      </c>
      <c r="G73" s="44">
        <v>0</v>
      </c>
      <c r="H73" s="48"/>
      <c r="I73" s="45"/>
    </row>
    <row r="74" spans="1:9" ht="349.15" customHeight="1" x14ac:dyDescent="0.25">
      <c r="A74" s="42" t="s">
        <v>248</v>
      </c>
      <c r="B74" s="452" t="s">
        <v>205</v>
      </c>
      <c r="C74" s="453"/>
      <c r="D74" s="573" t="s">
        <v>250</v>
      </c>
      <c r="E74" s="463"/>
      <c r="F74" s="454"/>
      <c r="G74" s="453"/>
      <c r="H74" s="464"/>
      <c r="I74" s="465"/>
    </row>
    <row r="75" spans="1:9" ht="50.25" customHeight="1" x14ac:dyDescent="0.25">
      <c r="A75" s="42" t="s">
        <v>249</v>
      </c>
      <c r="B75" s="452" t="s">
        <v>209</v>
      </c>
      <c r="C75" s="453"/>
      <c r="D75" s="574" t="s">
        <v>251</v>
      </c>
      <c r="E75" s="575"/>
      <c r="F75" s="452"/>
      <c r="G75" s="453"/>
      <c r="H75" s="459"/>
      <c r="I75" s="460"/>
    </row>
    <row r="76" spans="1:9" ht="30.75" customHeight="1" x14ac:dyDescent="0.25">
      <c r="A76" s="450" t="s">
        <v>172</v>
      </c>
      <c r="B76" s="80" t="s">
        <v>85</v>
      </c>
      <c r="C76" s="80" t="s">
        <v>87</v>
      </c>
      <c r="D76" s="80" t="s">
        <v>85</v>
      </c>
      <c r="E76" s="80" t="s">
        <v>87</v>
      </c>
      <c r="F76" s="80" t="s">
        <v>85</v>
      </c>
      <c r="G76" s="80" t="s">
        <v>87</v>
      </c>
      <c r="H76" s="80" t="s">
        <v>85</v>
      </c>
      <c r="I76" s="80" t="s">
        <v>87</v>
      </c>
    </row>
    <row r="77" spans="1:9" ht="30.75" customHeight="1" x14ac:dyDescent="0.25">
      <c r="A77" s="451"/>
      <c r="B77" s="44">
        <v>0.2</v>
      </c>
      <c r="C77" s="44">
        <v>0.2</v>
      </c>
      <c r="D77" s="44">
        <v>0</v>
      </c>
      <c r="E77" s="44">
        <v>0</v>
      </c>
      <c r="F77" s="44">
        <v>0</v>
      </c>
      <c r="G77" s="45"/>
      <c r="H77" s="48"/>
      <c r="I77" s="45"/>
    </row>
    <row r="78" spans="1:9" ht="373.9" customHeight="1" x14ac:dyDescent="0.25">
      <c r="A78" s="42" t="s">
        <v>248</v>
      </c>
      <c r="B78" s="470" t="s">
        <v>252</v>
      </c>
      <c r="C78" s="471"/>
      <c r="D78" s="474" t="s">
        <v>205</v>
      </c>
      <c r="E78" s="475"/>
      <c r="F78" s="474"/>
      <c r="G78" s="475"/>
      <c r="H78" s="459"/>
      <c r="I78" s="460"/>
    </row>
    <row r="79" spans="1:9" ht="76.150000000000006" customHeight="1" x14ac:dyDescent="0.25">
      <c r="A79" s="42" t="s">
        <v>249</v>
      </c>
      <c r="B79" s="452" t="s">
        <v>253</v>
      </c>
      <c r="C79" s="453"/>
      <c r="D79" s="452" t="s">
        <v>209</v>
      </c>
      <c r="E79" s="453"/>
      <c r="F79" s="474"/>
      <c r="G79" s="475"/>
      <c r="H79" s="459"/>
      <c r="I79" s="460"/>
    </row>
    <row r="80" spans="1:9" ht="30.75" customHeight="1" x14ac:dyDescent="0.25">
      <c r="A80" s="450" t="s">
        <v>173</v>
      </c>
      <c r="B80" s="80" t="s">
        <v>85</v>
      </c>
      <c r="C80" s="80" t="s">
        <v>87</v>
      </c>
      <c r="D80" s="80" t="s">
        <v>85</v>
      </c>
      <c r="E80" s="80" t="s">
        <v>87</v>
      </c>
      <c r="F80" s="80" t="s">
        <v>85</v>
      </c>
      <c r="G80" s="80" t="s">
        <v>87</v>
      </c>
      <c r="H80" s="80" t="s">
        <v>85</v>
      </c>
      <c r="I80" s="80" t="s">
        <v>87</v>
      </c>
    </row>
    <row r="81" spans="1:9" ht="30.75" customHeight="1" x14ac:dyDescent="0.25">
      <c r="A81" s="451"/>
      <c r="B81" s="44">
        <v>0</v>
      </c>
      <c r="C81" s="44">
        <v>0</v>
      </c>
      <c r="D81" s="44">
        <v>0.2</v>
      </c>
      <c r="E81" s="44">
        <v>0.2</v>
      </c>
      <c r="F81" s="44">
        <v>0</v>
      </c>
      <c r="G81" s="45"/>
      <c r="H81" s="48"/>
      <c r="I81" s="45"/>
    </row>
    <row r="82" spans="1:9" ht="211.5" customHeight="1" x14ac:dyDescent="0.25">
      <c r="A82" s="42" t="s">
        <v>248</v>
      </c>
      <c r="B82" s="576" t="s">
        <v>205</v>
      </c>
      <c r="C82" s="577"/>
      <c r="D82" s="470" t="s">
        <v>254</v>
      </c>
      <c r="E82" s="471"/>
      <c r="F82" s="474"/>
      <c r="G82" s="475"/>
      <c r="H82" s="459"/>
      <c r="I82" s="460"/>
    </row>
    <row r="83" spans="1:9" ht="83.25" customHeight="1" x14ac:dyDescent="0.25">
      <c r="A83" s="42" t="s">
        <v>249</v>
      </c>
      <c r="B83" s="488" t="s">
        <v>209</v>
      </c>
      <c r="C83" s="578"/>
      <c r="D83" s="476" t="s">
        <v>255</v>
      </c>
      <c r="E83" s="469"/>
      <c r="F83" s="474"/>
      <c r="G83" s="475"/>
      <c r="H83" s="459"/>
      <c r="I83" s="460"/>
    </row>
    <row r="84" spans="1:9" ht="16.5" x14ac:dyDescent="0.25">
      <c r="A84" s="450" t="s">
        <v>175</v>
      </c>
      <c r="B84" s="80" t="s">
        <v>85</v>
      </c>
      <c r="C84" s="80" t="s">
        <v>87</v>
      </c>
      <c r="D84" s="80" t="s">
        <v>85</v>
      </c>
      <c r="E84" s="80" t="s">
        <v>87</v>
      </c>
      <c r="F84" s="80" t="s">
        <v>85</v>
      </c>
      <c r="G84" s="80" t="s">
        <v>87</v>
      </c>
      <c r="H84" s="80" t="s">
        <v>85</v>
      </c>
      <c r="I84" s="80" t="s">
        <v>87</v>
      </c>
    </row>
    <row r="85" spans="1:9" ht="16.5" x14ac:dyDescent="0.25">
      <c r="A85" s="451"/>
      <c r="B85" s="44">
        <v>0.2</v>
      </c>
      <c r="C85" s="44">
        <v>0.2</v>
      </c>
      <c r="D85" s="44">
        <v>0</v>
      </c>
      <c r="E85" s="44">
        <v>0</v>
      </c>
      <c r="F85" s="44">
        <v>0</v>
      </c>
      <c r="G85" s="45"/>
      <c r="H85" s="48"/>
      <c r="I85" s="45"/>
    </row>
    <row r="86" spans="1:9" ht="247.5" customHeight="1" x14ac:dyDescent="0.25">
      <c r="A86" s="42" t="s">
        <v>248</v>
      </c>
      <c r="B86" s="579" t="s">
        <v>256</v>
      </c>
      <c r="C86" s="579"/>
      <c r="D86" s="579" t="s">
        <v>205</v>
      </c>
      <c r="E86" s="579"/>
      <c r="F86" s="580"/>
      <c r="G86" s="581"/>
      <c r="H86" s="486"/>
      <c r="I86" s="486"/>
    </row>
    <row r="87" spans="1:9" ht="75" customHeight="1" x14ac:dyDescent="0.25">
      <c r="A87" s="42" t="s">
        <v>249</v>
      </c>
      <c r="B87" s="488" t="s">
        <v>257</v>
      </c>
      <c r="C87" s="489"/>
      <c r="D87" s="488" t="s">
        <v>209</v>
      </c>
      <c r="E87" s="489"/>
      <c r="F87" s="580"/>
      <c r="G87" s="581"/>
      <c r="H87" s="484"/>
      <c r="I87" s="485"/>
    </row>
    <row r="88" spans="1:9" ht="16.5" x14ac:dyDescent="0.25">
      <c r="A88" s="450" t="s">
        <v>176</v>
      </c>
      <c r="B88" s="80" t="s">
        <v>85</v>
      </c>
      <c r="C88" s="80" t="s">
        <v>87</v>
      </c>
      <c r="D88" s="80" t="s">
        <v>85</v>
      </c>
      <c r="E88" s="80" t="s">
        <v>87</v>
      </c>
      <c r="F88" s="80" t="s">
        <v>85</v>
      </c>
      <c r="G88" s="80" t="s">
        <v>87</v>
      </c>
      <c r="H88" s="80" t="s">
        <v>85</v>
      </c>
      <c r="I88" s="80" t="s">
        <v>87</v>
      </c>
    </row>
    <row r="89" spans="1:9" ht="16.5" x14ac:dyDescent="0.25">
      <c r="A89" s="451"/>
      <c r="B89" s="44">
        <v>0</v>
      </c>
      <c r="C89" s="44">
        <v>0</v>
      </c>
      <c r="D89" s="44">
        <v>0.2</v>
      </c>
      <c r="E89" s="44">
        <v>0.2</v>
      </c>
      <c r="F89" s="44">
        <v>0</v>
      </c>
      <c r="G89" s="45"/>
      <c r="H89" s="48"/>
      <c r="I89" s="45"/>
    </row>
    <row r="90" spans="1:9" ht="164.25" customHeight="1" x14ac:dyDescent="0.25">
      <c r="A90" s="42" t="s">
        <v>248</v>
      </c>
      <c r="B90" s="582" t="s">
        <v>205</v>
      </c>
      <c r="C90" s="582"/>
      <c r="D90" s="583" t="s">
        <v>258</v>
      </c>
      <c r="E90" s="584"/>
      <c r="F90" s="585"/>
      <c r="G90" s="586"/>
      <c r="H90" s="496"/>
      <c r="I90" s="496"/>
    </row>
    <row r="91" spans="1:9" ht="105" customHeight="1" x14ac:dyDescent="0.25">
      <c r="A91" s="42" t="s">
        <v>249</v>
      </c>
      <c r="B91" s="580" t="s">
        <v>209</v>
      </c>
      <c r="C91" s="581"/>
      <c r="D91" s="488" t="s">
        <v>259</v>
      </c>
      <c r="E91" s="489"/>
      <c r="F91" s="580"/>
      <c r="G91" s="581"/>
      <c r="H91" s="484"/>
      <c r="I91" s="485"/>
    </row>
    <row r="92" spans="1:9" ht="16.5" x14ac:dyDescent="0.25">
      <c r="A92" s="450" t="s">
        <v>177</v>
      </c>
      <c r="B92" s="80" t="s">
        <v>85</v>
      </c>
      <c r="C92" s="80" t="s">
        <v>87</v>
      </c>
      <c r="D92" s="80" t="s">
        <v>85</v>
      </c>
      <c r="E92" s="80" t="s">
        <v>87</v>
      </c>
      <c r="F92" s="80" t="s">
        <v>85</v>
      </c>
      <c r="G92" s="80" t="s">
        <v>87</v>
      </c>
      <c r="H92" s="80" t="s">
        <v>85</v>
      </c>
      <c r="I92" s="80" t="s">
        <v>87</v>
      </c>
    </row>
    <row r="93" spans="1:9" ht="16.5" x14ac:dyDescent="0.25">
      <c r="A93" s="451"/>
      <c r="B93" s="44">
        <v>0</v>
      </c>
      <c r="C93" s="44">
        <v>0</v>
      </c>
      <c r="D93" s="44">
        <v>0</v>
      </c>
      <c r="E93" s="44">
        <v>0</v>
      </c>
      <c r="F93" s="44">
        <v>0.5</v>
      </c>
      <c r="G93" s="45">
        <v>0.5</v>
      </c>
      <c r="H93" s="48"/>
      <c r="I93" s="45"/>
    </row>
    <row r="94" spans="1:9" ht="409.15" customHeight="1" x14ac:dyDescent="0.25">
      <c r="A94" s="42" t="s">
        <v>248</v>
      </c>
      <c r="B94" s="587" t="s">
        <v>205</v>
      </c>
      <c r="C94" s="587"/>
      <c r="D94" s="582" t="s">
        <v>205</v>
      </c>
      <c r="E94" s="582"/>
      <c r="F94" s="576" t="s">
        <v>260</v>
      </c>
      <c r="G94" s="577"/>
      <c r="H94" s="496"/>
      <c r="I94" s="496"/>
    </row>
    <row r="95" spans="1:9" ht="89.25" customHeight="1" x14ac:dyDescent="0.25">
      <c r="A95" s="42" t="s">
        <v>249</v>
      </c>
      <c r="B95" s="588" t="s">
        <v>209</v>
      </c>
      <c r="C95" s="581"/>
      <c r="D95" s="484" t="s">
        <v>209</v>
      </c>
      <c r="E95" s="485"/>
      <c r="F95" s="488" t="s">
        <v>261</v>
      </c>
      <c r="G95" s="578"/>
      <c r="H95" s="484"/>
      <c r="I95" s="485"/>
    </row>
    <row r="96" spans="1:9" ht="16.5" x14ac:dyDescent="0.25">
      <c r="A96" s="450" t="s">
        <v>178</v>
      </c>
      <c r="B96" s="80" t="s">
        <v>85</v>
      </c>
      <c r="C96" s="80" t="s">
        <v>87</v>
      </c>
      <c r="D96" s="80" t="s">
        <v>85</v>
      </c>
      <c r="E96" s="80" t="s">
        <v>87</v>
      </c>
      <c r="F96" s="80" t="s">
        <v>85</v>
      </c>
      <c r="G96" s="80" t="s">
        <v>87</v>
      </c>
      <c r="H96" s="80" t="s">
        <v>85</v>
      </c>
      <c r="I96" s="80" t="s">
        <v>87</v>
      </c>
    </row>
    <row r="97" spans="1:9" ht="16.5" x14ac:dyDescent="0.25">
      <c r="A97" s="451"/>
      <c r="B97" s="44">
        <v>0</v>
      </c>
      <c r="C97" s="44">
        <v>0</v>
      </c>
      <c r="D97" s="44">
        <v>0.2</v>
      </c>
      <c r="E97" s="44">
        <v>0.2</v>
      </c>
      <c r="F97" s="44">
        <v>0</v>
      </c>
      <c r="G97" s="45"/>
      <c r="H97" s="48"/>
      <c r="I97" s="45"/>
    </row>
    <row r="98" spans="1:9" ht="198.75" customHeight="1" x14ac:dyDescent="0.25">
      <c r="A98" s="42" t="s">
        <v>248</v>
      </c>
      <c r="B98" s="589" t="s">
        <v>205</v>
      </c>
      <c r="C98" s="589"/>
      <c r="D98" s="590" t="s">
        <v>262</v>
      </c>
      <c r="E98" s="491"/>
      <c r="F98" s="496"/>
      <c r="G98" s="496"/>
      <c r="H98" s="496"/>
      <c r="I98" s="496"/>
    </row>
    <row r="99" spans="1:9" ht="47.25" customHeight="1" x14ac:dyDescent="0.25">
      <c r="A99" s="42" t="s">
        <v>249</v>
      </c>
      <c r="B99" s="484" t="s">
        <v>209</v>
      </c>
      <c r="C99" s="485"/>
      <c r="D99" s="591" t="s">
        <v>263</v>
      </c>
      <c r="E99" s="592"/>
      <c r="F99" s="484"/>
      <c r="G99" s="485"/>
      <c r="H99" s="484"/>
      <c r="I99" s="485"/>
    </row>
    <row r="100" spans="1:9" ht="16.5" x14ac:dyDescent="0.25">
      <c r="A100" s="450" t="s">
        <v>180</v>
      </c>
      <c r="B100" s="44" t="s">
        <v>85</v>
      </c>
      <c r="C100" s="44" t="s">
        <v>87</v>
      </c>
      <c r="D100" s="44" t="s">
        <v>85</v>
      </c>
      <c r="E100" s="44" t="s">
        <v>87</v>
      </c>
      <c r="F100" s="44" t="s">
        <v>85</v>
      </c>
      <c r="G100" s="80" t="s">
        <v>87</v>
      </c>
      <c r="H100" s="80" t="s">
        <v>85</v>
      </c>
      <c r="I100" s="80" t="s">
        <v>87</v>
      </c>
    </row>
    <row r="101" spans="1:9" ht="16.5" x14ac:dyDescent="0.25">
      <c r="A101" s="451"/>
      <c r="B101" s="44">
        <v>0.2</v>
      </c>
      <c r="C101" s="44">
        <v>0.2</v>
      </c>
      <c r="D101" s="44">
        <v>0</v>
      </c>
      <c r="E101" s="44">
        <v>0</v>
      </c>
      <c r="F101" s="44">
        <v>0</v>
      </c>
      <c r="G101" s="45"/>
      <c r="H101" s="48"/>
      <c r="I101" s="45"/>
    </row>
    <row r="102" spans="1:9" ht="318.75" customHeight="1" x14ac:dyDescent="0.25">
      <c r="A102" s="42" t="s">
        <v>248</v>
      </c>
      <c r="B102" s="590" t="s">
        <v>264</v>
      </c>
      <c r="C102" s="491"/>
      <c r="D102" s="589" t="s">
        <v>265</v>
      </c>
      <c r="E102" s="589"/>
      <c r="F102" s="589"/>
      <c r="G102" s="589"/>
      <c r="H102" s="496"/>
      <c r="I102" s="496"/>
    </row>
    <row r="103" spans="1:9" ht="122.25" customHeight="1" x14ac:dyDescent="0.25">
      <c r="A103" s="42" t="s">
        <v>249</v>
      </c>
      <c r="B103" s="476" t="s">
        <v>266</v>
      </c>
      <c r="C103" s="487"/>
      <c r="D103" s="484" t="s">
        <v>209</v>
      </c>
      <c r="E103" s="485"/>
      <c r="F103" s="484"/>
      <c r="G103" s="485"/>
      <c r="H103" s="484"/>
      <c r="I103" s="485"/>
    </row>
    <row r="104" spans="1:9" ht="16.5" x14ac:dyDescent="0.25">
      <c r="A104" s="450" t="s">
        <v>182</v>
      </c>
      <c r="B104" s="80" t="s">
        <v>85</v>
      </c>
      <c r="C104" s="80" t="s">
        <v>87</v>
      </c>
      <c r="D104" s="80" t="s">
        <v>85</v>
      </c>
      <c r="E104" s="80" t="s">
        <v>87</v>
      </c>
      <c r="F104" s="80" t="s">
        <v>85</v>
      </c>
      <c r="G104" s="80" t="s">
        <v>87</v>
      </c>
      <c r="H104" s="80" t="s">
        <v>85</v>
      </c>
      <c r="I104" s="80" t="s">
        <v>87</v>
      </c>
    </row>
    <row r="105" spans="1:9" ht="16.5" x14ac:dyDescent="0.25">
      <c r="A105" s="451"/>
      <c r="B105" s="44">
        <v>0</v>
      </c>
      <c r="C105" s="44"/>
      <c r="D105" s="44">
        <v>0.2</v>
      </c>
      <c r="E105" s="44"/>
      <c r="F105" s="44">
        <v>0</v>
      </c>
      <c r="G105" s="45"/>
      <c r="H105" s="48"/>
      <c r="I105" s="45"/>
    </row>
    <row r="106" spans="1:9" ht="33" x14ac:dyDescent="0.25">
      <c r="A106" s="42" t="s">
        <v>248</v>
      </c>
      <c r="B106" s="589"/>
      <c r="C106" s="589"/>
      <c r="D106" s="593"/>
      <c r="E106" s="594"/>
      <c r="F106" s="589"/>
      <c r="G106" s="589"/>
      <c r="H106" s="496"/>
      <c r="I106" s="496"/>
    </row>
    <row r="107" spans="1:9" ht="16.5" x14ac:dyDescent="0.25">
      <c r="A107" s="42" t="s">
        <v>249</v>
      </c>
      <c r="B107" s="484"/>
      <c r="C107" s="485"/>
      <c r="D107" s="476"/>
      <c r="E107" s="487"/>
      <c r="F107" s="484"/>
      <c r="G107" s="485"/>
      <c r="H107" s="484"/>
      <c r="I107" s="485"/>
    </row>
    <row r="108" spans="1:9" ht="16.5" x14ac:dyDescent="0.25">
      <c r="A108" s="450" t="s">
        <v>183</v>
      </c>
      <c r="B108" s="80" t="s">
        <v>85</v>
      </c>
      <c r="C108" s="80" t="s">
        <v>87</v>
      </c>
      <c r="D108" s="80" t="s">
        <v>85</v>
      </c>
      <c r="E108" s="80" t="s">
        <v>87</v>
      </c>
      <c r="F108" s="80" t="s">
        <v>85</v>
      </c>
      <c r="G108" s="80" t="s">
        <v>87</v>
      </c>
      <c r="H108" s="80" t="s">
        <v>85</v>
      </c>
      <c r="I108" s="80" t="s">
        <v>87</v>
      </c>
    </row>
    <row r="109" spans="1:9" ht="16.5" x14ac:dyDescent="0.25">
      <c r="A109" s="451"/>
      <c r="B109" s="44">
        <v>0</v>
      </c>
      <c r="C109" s="44"/>
      <c r="D109" s="44">
        <v>0.1</v>
      </c>
      <c r="E109" s="44"/>
      <c r="F109" s="44">
        <v>0</v>
      </c>
      <c r="G109" s="45"/>
      <c r="H109" s="48"/>
      <c r="I109" s="45"/>
    </row>
    <row r="110" spans="1:9" ht="33" x14ac:dyDescent="0.25">
      <c r="A110" s="42" t="s">
        <v>248</v>
      </c>
      <c r="B110" s="595"/>
      <c r="C110" s="596"/>
      <c r="D110" s="589"/>
      <c r="E110" s="589"/>
      <c r="F110" s="589"/>
      <c r="G110" s="589"/>
      <c r="H110" s="496"/>
      <c r="I110" s="496"/>
    </row>
    <row r="111" spans="1:9" ht="16.5" x14ac:dyDescent="0.25">
      <c r="A111" s="42" t="s">
        <v>249</v>
      </c>
      <c r="B111" s="452"/>
      <c r="C111" s="485"/>
      <c r="D111" s="484"/>
      <c r="E111" s="485"/>
      <c r="F111" s="484"/>
      <c r="G111" s="485"/>
      <c r="H111" s="484"/>
      <c r="I111" s="485"/>
    </row>
    <row r="112" spans="1:9" ht="16.5" x14ac:dyDescent="0.25">
      <c r="A112" s="450" t="s">
        <v>184</v>
      </c>
      <c r="B112" s="80" t="s">
        <v>85</v>
      </c>
      <c r="C112" s="80" t="s">
        <v>87</v>
      </c>
      <c r="D112" s="80" t="s">
        <v>85</v>
      </c>
      <c r="E112" s="80" t="s">
        <v>87</v>
      </c>
      <c r="F112" s="80" t="s">
        <v>85</v>
      </c>
      <c r="G112" s="80" t="s">
        <v>87</v>
      </c>
      <c r="H112" s="80" t="s">
        <v>85</v>
      </c>
      <c r="I112" s="80" t="s">
        <v>87</v>
      </c>
    </row>
    <row r="113" spans="1:9" ht="16.5" x14ac:dyDescent="0.25">
      <c r="A113" s="451"/>
      <c r="B113" s="44">
        <v>0.4</v>
      </c>
      <c r="C113" s="44">
        <v>0</v>
      </c>
      <c r="D113" s="44">
        <v>0</v>
      </c>
      <c r="E113" s="44"/>
      <c r="F113" s="44">
        <v>0.5</v>
      </c>
      <c r="G113" s="281"/>
      <c r="H113" s="157"/>
      <c r="I113" s="158"/>
    </row>
    <row r="114" spans="1:9" ht="33" x14ac:dyDescent="0.25">
      <c r="A114" s="42" t="s">
        <v>248</v>
      </c>
      <c r="B114" s="597"/>
      <c r="C114" s="597"/>
      <c r="D114" s="597"/>
      <c r="E114" s="597"/>
      <c r="F114" s="598"/>
      <c r="G114" s="599"/>
      <c r="H114" s="525"/>
      <c r="I114" s="525"/>
    </row>
    <row r="115" spans="1:9" ht="16.5" x14ac:dyDescent="0.25">
      <c r="A115" s="42" t="s">
        <v>249</v>
      </c>
      <c r="B115" s="484"/>
      <c r="C115" s="485"/>
      <c r="D115" s="484"/>
      <c r="E115" s="485"/>
      <c r="F115" s="505"/>
      <c r="G115" s="453"/>
      <c r="H115" s="484"/>
      <c r="I115" s="485"/>
    </row>
    <row r="116" spans="1:9" ht="16.5" x14ac:dyDescent="0.25">
      <c r="A116" s="43" t="s">
        <v>267</v>
      </c>
      <c r="B116" s="47">
        <f>(B69+B73+B77+B81+B85+B89+B93+B97+B101+B105+B109+B113)</f>
        <v>1</v>
      </c>
      <c r="C116" s="47">
        <f>(C69+C73+C77+C81+C85+C89+C93+C97+C101+C105+C109+C113)</f>
        <v>0.60000000000000009</v>
      </c>
      <c r="D116" s="47">
        <f t="shared" ref="D116:I116" si="1">(D69+D73+D77+D81+D85+D89+D93+D97+D101+D105+D109+D113)</f>
        <v>0.99999999999999989</v>
      </c>
      <c r="E116" s="47">
        <f t="shared" si="1"/>
        <v>0.7</v>
      </c>
      <c r="F116" s="47">
        <f t="shared" si="1"/>
        <v>1</v>
      </c>
      <c r="G116" s="47">
        <f t="shared" si="1"/>
        <v>0.5</v>
      </c>
      <c r="H116" s="47">
        <f t="shared" si="1"/>
        <v>0</v>
      </c>
      <c r="I116" s="47">
        <f t="shared" si="1"/>
        <v>0</v>
      </c>
    </row>
    <row r="121" spans="1:9" ht="37.5" customHeight="1" x14ac:dyDescent="0.25"/>
    <row r="122" spans="1:9" ht="19.5" customHeight="1" x14ac:dyDescent="0.25">
      <c r="D122" s="297"/>
    </row>
    <row r="123" spans="1:9" ht="19.5" customHeight="1" x14ac:dyDescent="0.25"/>
    <row r="124" spans="1:9" ht="34.5" customHeight="1" x14ac:dyDescent="0.25"/>
    <row r="125" spans="1:9" ht="15" customHeight="1" x14ac:dyDescent="0.25"/>
    <row r="126" spans="1:9" ht="15.75" customHeight="1" x14ac:dyDescent="0.25"/>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D75:E75" r:id="rId1" display="https://secretariadistritald.sharepoint.com/:f:/s/ContratacinSPI-2022/IgCCqGFsuSg7To866FqRrCQ6AR2BNNIVpVeCx7cKp6_dEoM?e=G7KUBJ" xr:uid="{CED6364D-3B26-4A2D-9EB8-605FDDDF5A34}"/>
    <hyperlink ref="D99:E99" r:id="rId2" display="https://secretariadistritald.sharepoint.com/:f:/s/ContratacinSPI-2022/IgDezftEeKwyQY1nVUI6rO3UARu6tNY4yfnYvsWDVr0whGU?e=Uv1SWe" xr:uid="{94F09F06-D5B4-4FDD-85D3-27B0327E5110}"/>
  </hyperlinks>
  <pageMargins left="0.25" right="0.25" top="0.75" bottom="0.75" header="0.3" footer="0.3"/>
  <pageSetup paperSize="5" scale="29" fitToHeight="0" orientation="landscape"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F9146-923C-40A7-B9B0-E654AF5F3E93}">
  <sheetPr>
    <tabColor theme="5" tint="0.59999389629810485"/>
    <pageSetUpPr fitToPage="1"/>
  </sheetPr>
  <dimension ref="A1:L26"/>
  <sheetViews>
    <sheetView view="pageBreakPreview" topLeftCell="A14" zoomScale="60" zoomScaleNormal="110" workbookViewId="0">
      <selection activeCell="O31" sqref="O31"/>
    </sheetView>
  </sheetViews>
  <sheetFormatPr baseColWidth="10" defaultColWidth="8.42578125" defaultRowHeight="12.75" x14ac:dyDescent="0.25"/>
  <cols>
    <col min="1" max="1" width="3.42578125" style="288" customWidth="1"/>
    <col min="2" max="2" width="9.42578125" style="288" customWidth="1"/>
    <col min="3" max="3" width="5.42578125" style="288" customWidth="1"/>
    <col min="4" max="4" width="6.42578125" style="288" customWidth="1"/>
    <col min="5" max="5" width="5.42578125" style="288" customWidth="1"/>
    <col min="6" max="6" width="10.42578125" style="288" customWidth="1"/>
    <col min="7" max="7" width="2.42578125" style="288" customWidth="1"/>
    <col min="8" max="8" width="18.42578125" style="288" customWidth="1"/>
    <col min="9" max="9" width="12.42578125" style="288" customWidth="1"/>
    <col min="10" max="10" width="6.42578125" style="288" customWidth="1"/>
    <col min="11" max="11" width="18.42578125" style="288" customWidth="1"/>
    <col min="12" max="12" width="25.42578125" style="288" customWidth="1"/>
    <col min="13" max="16384" width="8.42578125" style="288"/>
  </cols>
  <sheetData>
    <row r="1" spans="1:12" ht="18.75" customHeight="1" x14ac:dyDescent="0.25">
      <c r="A1" s="632"/>
      <c r="B1" s="633"/>
      <c r="C1" s="633"/>
      <c r="D1" s="633"/>
      <c r="E1" s="634"/>
      <c r="F1" s="641" t="s">
        <v>268</v>
      </c>
      <c r="G1" s="642"/>
      <c r="H1" s="642"/>
      <c r="I1" s="642"/>
      <c r="J1" s="642"/>
      <c r="K1" s="642"/>
      <c r="L1" s="287"/>
    </row>
    <row r="2" spans="1:12" ht="18.75" customHeight="1" x14ac:dyDescent="0.25">
      <c r="A2" s="635"/>
      <c r="B2" s="636"/>
      <c r="C2" s="636"/>
      <c r="D2" s="636"/>
      <c r="E2" s="637"/>
      <c r="F2" s="643"/>
      <c r="G2" s="644"/>
      <c r="H2" s="644"/>
      <c r="I2" s="644"/>
      <c r="J2" s="644"/>
      <c r="K2" s="644"/>
      <c r="L2" s="287"/>
    </row>
    <row r="3" spans="1:12" ht="18.75" customHeight="1" x14ac:dyDescent="0.25">
      <c r="A3" s="635"/>
      <c r="B3" s="636"/>
      <c r="C3" s="636"/>
      <c r="D3" s="636"/>
      <c r="E3" s="637"/>
      <c r="F3" s="641" t="s">
        <v>269</v>
      </c>
      <c r="G3" s="642"/>
      <c r="H3" s="642"/>
      <c r="I3" s="642"/>
      <c r="J3" s="642"/>
      <c r="K3" s="642"/>
      <c r="L3" s="287"/>
    </row>
    <row r="4" spans="1:12" ht="18.75" customHeight="1" x14ac:dyDescent="0.25">
      <c r="A4" s="638"/>
      <c r="B4" s="639"/>
      <c r="C4" s="639"/>
      <c r="D4" s="639"/>
      <c r="E4" s="640"/>
      <c r="F4" s="643"/>
      <c r="G4" s="644"/>
      <c r="H4" s="644"/>
      <c r="I4" s="644"/>
      <c r="J4" s="644"/>
      <c r="K4" s="644"/>
      <c r="L4" s="287"/>
    </row>
    <row r="5" spans="1:12" ht="15.75" customHeight="1" x14ac:dyDescent="0.25">
      <c r="A5" s="600" t="s">
        <v>270</v>
      </c>
      <c r="B5" s="601"/>
      <c r="C5" s="601"/>
      <c r="D5" s="601"/>
      <c r="E5" s="601"/>
      <c r="F5" s="601"/>
      <c r="G5" s="601"/>
      <c r="H5" s="601"/>
      <c r="I5" s="601"/>
      <c r="J5" s="601"/>
      <c r="K5" s="601"/>
      <c r="L5" s="625"/>
    </row>
    <row r="6" spans="1:12" ht="23.25" customHeight="1" x14ac:dyDescent="0.25">
      <c r="A6" s="600" t="s">
        <v>271</v>
      </c>
      <c r="B6" s="601"/>
      <c r="C6" s="602"/>
      <c r="D6" s="603" t="s">
        <v>272</v>
      </c>
      <c r="E6" s="604"/>
      <c r="F6" s="604"/>
      <c r="G6" s="604"/>
      <c r="H6" s="610"/>
      <c r="I6" s="600" t="s">
        <v>273</v>
      </c>
      <c r="J6" s="602"/>
      <c r="K6" s="603" t="s">
        <v>274</v>
      </c>
      <c r="L6" s="610"/>
    </row>
    <row r="7" spans="1:12" ht="17.649999999999999" customHeight="1" x14ac:dyDescent="0.25">
      <c r="A7" s="600" t="s">
        <v>275</v>
      </c>
      <c r="B7" s="601"/>
      <c r="C7" s="602"/>
      <c r="D7" s="603" t="s">
        <v>276</v>
      </c>
      <c r="E7" s="604"/>
      <c r="F7" s="604"/>
      <c r="G7" s="604"/>
      <c r="H7" s="610"/>
      <c r="I7" s="600" t="s">
        <v>277</v>
      </c>
      <c r="J7" s="602"/>
      <c r="K7" s="603" t="s">
        <v>278</v>
      </c>
      <c r="L7" s="610"/>
    </row>
    <row r="8" spans="1:12" ht="35.65" customHeight="1" x14ac:dyDescent="0.25">
      <c r="A8" s="600" t="s">
        <v>279</v>
      </c>
      <c r="B8" s="601"/>
      <c r="C8" s="602"/>
      <c r="D8" s="603" t="s">
        <v>280</v>
      </c>
      <c r="E8" s="604"/>
      <c r="F8" s="604"/>
      <c r="G8" s="604"/>
      <c r="H8" s="610"/>
      <c r="I8" s="600" t="s">
        <v>281</v>
      </c>
      <c r="J8" s="602"/>
      <c r="K8" s="603" t="s">
        <v>282</v>
      </c>
      <c r="L8" s="610"/>
    </row>
    <row r="9" spans="1:12" ht="15.75" customHeight="1" x14ac:dyDescent="0.25">
      <c r="A9" s="619" t="s">
        <v>283</v>
      </c>
      <c r="B9" s="611"/>
      <c r="C9" s="611"/>
      <c r="D9" s="611"/>
      <c r="E9" s="611"/>
      <c r="F9" s="611"/>
      <c r="G9" s="611"/>
      <c r="H9" s="611"/>
      <c r="I9" s="611"/>
      <c r="J9" s="611"/>
      <c r="K9" s="611"/>
      <c r="L9" s="620"/>
    </row>
    <row r="10" spans="1:12" ht="36" customHeight="1" x14ac:dyDescent="0.25">
      <c r="A10" s="613" t="s">
        <v>102</v>
      </c>
      <c r="B10" s="613"/>
      <c r="C10" s="613"/>
      <c r="D10" s="621"/>
      <c r="E10" s="622" t="str">
        <f>+[1]ACTIVIDAD_1!B12</f>
        <v>Desarrollar 1 estrategia para potenciar las habilidades y capacidades de las mujeres en sus diversidades que aporten a su empoderamiento y autonomía económica</v>
      </c>
      <c r="F10" s="622"/>
      <c r="G10" s="622"/>
      <c r="H10" s="622"/>
      <c r="I10" s="622"/>
      <c r="J10" s="622"/>
      <c r="K10" s="622"/>
      <c r="L10" s="622"/>
    </row>
    <row r="11" spans="1:12" ht="44.65" customHeight="1" x14ac:dyDescent="0.25">
      <c r="A11" s="623" t="s">
        <v>284</v>
      </c>
      <c r="B11" s="624"/>
      <c r="C11" s="624"/>
      <c r="D11" s="625"/>
      <c r="E11" s="626" t="str">
        <f>+[1]ACTIVIDAD_1!I16</f>
        <v xml:space="preserve">Documento actualizado de la estrategia para potenciar las habilidades y capacidades de las mujeres en sus diversidades
</v>
      </c>
      <c r="F11" s="627"/>
      <c r="G11" s="627"/>
      <c r="H11" s="627"/>
      <c r="I11" s="627"/>
      <c r="J11" s="627"/>
      <c r="K11" s="627"/>
      <c r="L11" s="628"/>
    </row>
    <row r="12" spans="1:12" ht="37.5" customHeight="1" x14ac:dyDescent="0.25">
      <c r="A12" s="600" t="s">
        <v>285</v>
      </c>
      <c r="B12" s="601"/>
      <c r="C12" s="601"/>
      <c r="D12" s="602"/>
      <c r="E12" s="629" t="s">
        <v>286</v>
      </c>
      <c r="F12" s="630"/>
      <c r="G12" s="630"/>
      <c r="H12" s="630"/>
      <c r="I12" s="630"/>
      <c r="J12" s="630"/>
      <c r="K12" s="630"/>
      <c r="L12" s="631"/>
    </row>
    <row r="13" spans="1:12" ht="28.5" customHeight="1" x14ac:dyDescent="0.25">
      <c r="A13" s="600" t="s">
        <v>287</v>
      </c>
      <c r="B13" s="601"/>
      <c r="C13" s="602"/>
      <c r="D13" s="603" t="s">
        <v>288</v>
      </c>
      <c r="E13" s="604"/>
      <c r="F13" s="604"/>
      <c r="G13" s="604"/>
      <c r="H13" s="610"/>
      <c r="I13" s="600" t="s">
        <v>289</v>
      </c>
      <c r="J13" s="602"/>
      <c r="K13" s="603" t="s">
        <v>290</v>
      </c>
      <c r="L13" s="610"/>
    </row>
    <row r="14" spans="1:12" ht="15.75" customHeight="1" x14ac:dyDescent="0.25">
      <c r="A14" s="600" t="s">
        <v>291</v>
      </c>
      <c r="B14" s="601"/>
      <c r="C14" s="601"/>
      <c r="D14" s="601"/>
      <c r="E14" s="601"/>
      <c r="F14" s="601"/>
      <c r="G14" s="601"/>
      <c r="H14" s="601"/>
      <c r="I14" s="601"/>
      <c r="J14" s="601"/>
      <c r="K14" s="601"/>
      <c r="L14" s="625"/>
    </row>
    <row r="15" spans="1:12" ht="25.5" customHeight="1" x14ac:dyDescent="0.25">
      <c r="A15" s="600" t="s">
        <v>292</v>
      </c>
      <c r="B15" s="601"/>
      <c r="C15" s="602"/>
      <c r="D15" s="603" t="s">
        <v>293</v>
      </c>
      <c r="E15" s="604"/>
      <c r="F15" s="604"/>
      <c r="G15" s="604"/>
      <c r="H15" s="610"/>
      <c r="I15" s="600" t="s">
        <v>294</v>
      </c>
      <c r="J15" s="602"/>
      <c r="K15" s="603" t="s">
        <v>295</v>
      </c>
      <c r="L15" s="610"/>
    </row>
    <row r="16" spans="1:12" ht="25.5" customHeight="1" x14ac:dyDescent="0.25">
      <c r="A16" s="600" t="s">
        <v>296</v>
      </c>
      <c r="B16" s="601"/>
      <c r="C16" s="602"/>
      <c r="D16" s="616">
        <f>+[1]ACTIVIDAD_1!C37</f>
        <v>1</v>
      </c>
      <c r="E16" s="617"/>
      <c r="F16" s="617"/>
      <c r="G16" s="617"/>
      <c r="H16" s="618"/>
      <c r="I16" s="600" t="s">
        <v>41</v>
      </c>
      <c r="J16" s="602"/>
      <c r="K16" s="603" t="s">
        <v>201</v>
      </c>
      <c r="L16" s="610"/>
    </row>
    <row r="17" spans="1:12" ht="27.4" customHeight="1" x14ac:dyDescent="0.25">
      <c r="A17" s="600" t="s">
        <v>297</v>
      </c>
      <c r="B17" s="601"/>
      <c r="C17" s="602"/>
      <c r="D17" s="603" t="s">
        <v>238</v>
      </c>
      <c r="E17" s="604"/>
      <c r="F17" s="604"/>
      <c r="G17" s="604"/>
      <c r="H17" s="610"/>
      <c r="I17" s="607"/>
      <c r="J17" s="608"/>
      <c r="K17" s="608"/>
      <c r="L17" s="609"/>
    </row>
    <row r="18" spans="1:12" ht="12" customHeight="1" x14ac:dyDescent="0.25">
      <c r="A18" s="289" t="s">
        <v>298</v>
      </c>
      <c r="B18" s="289" t="s">
        <v>299</v>
      </c>
      <c r="C18" s="600" t="s">
        <v>300</v>
      </c>
      <c r="D18" s="601"/>
      <c r="E18" s="601"/>
      <c r="F18" s="601"/>
      <c r="G18" s="602"/>
      <c r="H18" s="600" t="s">
        <v>110</v>
      </c>
      <c r="I18" s="602"/>
      <c r="J18" s="600" t="s">
        <v>301</v>
      </c>
      <c r="K18" s="602"/>
      <c r="L18" s="289" t="s">
        <v>302</v>
      </c>
    </row>
    <row r="19" spans="1:12" ht="120" customHeight="1" x14ac:dyDescent="0.25">
      <c r="A19" s="290">
        <v>1</v>
      </c>
      <c r="B19" s="291" t="s">
        <v>238</v>
      </c>
      <c r="C19" s="603" t="s">
        <v>303</v>
      </c>
      <c r="D19" s="604"/>
      <c r="E19" s="604"/>
      <c r="F19" s="604"/>
      <c r="G19" s="610"/>
      <c r="H19" s="614" t="s">
        <v>304</v>
      </c>
      <c r="I19" s="615"/>
      <c r="J19" s="607" t="s">
        <v>305</v>
      </c>
      <c r="K19" s="609"/>
      <c r="L19" s="291" t="s">
        <v>306</v>
      </c>
    </row>
    <row r="20" spans="1:12" ht="25.5" customHeight="1" x14ac:dyDescent="0.25">
      <c r="A20" s="289" t="s">
        <v>298</v>
      </c>
      <c r="B20" s="600" t="s">
        <v>307</v>
      </c>
      <c r="C20" s="601"/>
      <c r="D20" s="601"/>
      <c r="E20" s="601"/>
      <c r="F20" s="601"/>
      <c r="G20" s="601"/>
      <c r="H20" s="601"/>
      <c r="I20" s="601"/>
      <c r="J20" s="601"/>
      <c r="K20" s="602"/>
      <c r="L20" s="289" t="s">
        <v>308</v>
      </c>
    </row>
    <row r="21" spans="1:12" ht="28.15" customHeight="1" x14ac:dyDescent="0.25">
      <c r="A21" s="290">
        <v>1</v>
      </c>
      <c r="B21" s="603" t="s">
        <v>309</v>
      </c>
      <c r="C21" s="604"/>
      <c r="D21" s="604"/>
      <c r="E21" s="604"/>
      <c r="F21" s="604"/>
      <c r="G21" s="604"/>
      <c r="H21" s="604"/>
      <c r="I21" s="604"/>
      <c r="J21" s="604"/>
      <c r="K21" s="610"/>
      <c r="L21" s="291" t="s">
        <v>305</v>
      </c>
    </row>
    <row r="22" spans="1:12" ht="15.75" customHeight="1" x14ac:dyDescent="0.25">
      <c r="A22" s="600" t="s">
        <v>310</v>
      </c>
      <c r="B22" s="601"/>
      <c r="C22" s="601"/>
      <c r="D22" s="601"/>
      <c r="E22" s="601"/>
      <c r="F22" s="611"/>
      <c r="G22" s="611"/>
      <c r="H22" s="601"/>
      <c r="I22" s="611"/>
      <c r="J22" s="611"/>
      <c r="K22" s="601"/>
      <c r="L22" s="612"/>
    </row>
    <row r="23" spans="1:12" ht="26.25" customHeight="1" x14ac:dyDescent="0.25">
      <c r="A23" s="600" t="s">
        <v>311</v>
      </c>
      <c r="B23" s="601"/>
      <c r="C23" s="602"/>
      <c r="D23" s="603">
        <v>1</v>
      </c>
      <c r="E23" s="604"/>
      <c r="F23" s="613" t="s">
        <v>312</v>
      </c>
      <c r="G23" s="613"/>
      <c r="H23" s="292">
        <v>2024</v>
      </c>
      <c r="I23" s="613" t="s">
        <v>313</v>
      </c>
      <c r="J23" s="613"/>
      <c r="K23" s="293" t="s">
        <v>314</v>
      </c>
      <c r="L23" s="293"/>
    </row>
    <row r="24" spans="1:12" ht="26.25" customHeight="1" x14ac:dyDescent="0.25">
      <c r="A24" s="600" t="s">
        <v>315</v>
      </c>
      <c r="B24" s="601"/>
      <c r="C24" s="602"/>
      <c r="D24" s="603"/>
      <c r="E24" s="604"/>
      <c r="F24" s="605"/>
      <c r="G24" s="605"/>
      <c r="H24" s="604"/>
      <c r="I24" s="605"/>
      <c r="J24" s="605"/>
      <c r="K24" s="604"/>
      <c r="L24" s="606"/>
    </row>
    <row r="25" spans="1:12" ht="45.75" customHeight="1" x14ac:dyDescent="0.25">
      <c r="A25" s="600" t="s">
        <v>316</v>
      </c>
      <c r="B25" s="601"/>
      <c r="C25" s="602"/>
      <c r="D25" s="607"/>
      <c r="E25" s="608"/>
      <c r="F25" s="608"/>
      <c r="G25" s="608"/>
      <c r="H25" s="608"/>
      <c r="I25" s="608"/>
      <c r="J25" s="608"/>
      <c r="K25" s="608"/>
      <c r="L25" s="609"/>
    </row>
    <row r="26" spans="1:12" ht="17.649999999999999" customHeight="1" x14ac:dyDescent="0.25">
      <c r="A26" s="600" t="s">
        <v>317</v>
      </c>
      <c r="B26" s="601"/>
      <c r="C26" s="602"/>
      <c r="D26" s="603"/>
      <c r="E26" s="604"/>
      <c r="F26" s="604"/>
      <c r="G26" s="604"/>
      <c r="H26" s="604"/>
      <c r="I26" s="604"/>
      <c r="J26" s="604"/>
      <c r="K26" s="604"/>
      <c r="L26" s="610"/>
    </row>
  </sheetData>
  <mergeCells count="58">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B20:K20"/>
    <mergeCell ref="B21:K21"/>
    <mergeCell ref="A22:L22"/>
    <mergeCell ref="A23:C23"/>
    <mergeCell ref="D23:E23"/>
    <mergeCell ref="F23:G23"/>
    <mergeCell ref="I23:J23"/>
    <mergeCell ref="A24:C24"/>
    <mergeCell ref="D24:L24"/>
    <mergeCell ref="A25:C25"/>
    <mergeCell ref="D25:L25"/>
    <mergeCell ref="A26:C26"/>
    <mergeCell ref="D26:L26"/>
  </mergeCells>
  <pageMargins left="0.7" right="0.7" top="0.75" bottom="0.75" header="0.3" footer="0.3"/>
  <pageSetup scale="7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755A3-88D2-4211-B36B-FAD5ADA5688D}">
  <sheetPr>
    <tabColor theme="5" tint="0.59999389629810485"/>
    <pageSetUpPr fitToPage="1"/>
  </sheetPr>
  <dimension ref="A1:Q128"/>
  <sheetViews>
    <sheetView showGridLines="0" topLeftCell="C18" zoomScale="85" zoomScaleNormal="85" workbookViewId="0">
      <selection activeCell="A33" sqref="A33:I33"/>
    </sheetView>
  </sheetViews>
  <sheetFormatPr baseColWidth="10" defaultColWidth="10.42578125" defaultRowHeight="14.25" x14ac:dyDescent="0.25"/>
  <cols>
    <col min="1" max="1" width="49.42578125" style="1" customWidth="1"/>
    <col min="2" max="3" width="43" style="1" customWidth="1"/>
    <col min="4" max="4" width="37.28515625" style="1" customWidth="1"/>
    <col min="5" max="5" width="35.42578125" style="1" customWidth="1"/>
    <col min="6" max="6" width="43" style="1" customWidth="1"/>
    <col min="7" max="7" width="30.7109375" style="1" customWidth="1"/>
    <col min="8" max="8" width="51.42578125" style="1" customWidth="1"/>
    <col min="9" max="9" width="56.42578125" style="1" customWidth="1"/>
    <col min="10" max="13" width="35.42578125" style="1" customWidth="1"/>
    <col min="14" max="14" width="31" style="1" customWidth="1"/>
    <col min="15" max="15" width="18.42578125" style="1" customWidth="1"/>
    <col min="16" max="16" width="8.42578125" style="1" customWidth="1"/>
    <col min="17" max="17" width="18.42578125" style="1" bestFit="1" customWidth="1"/>
    <col min="18" max="18" width="5.42578125" style="1" customWidth="1"/>
    <col min="19" max="19" width="18.42578125" style="1" bestFit="1" customWidth="1"/>
    <col min="20" max="20" width="4.42578125" style="1" customWidth="1"/>
    <col min="21" max="21" width="23" style="1" bestFit="1" customWidth="1"/>
    <col min="22" max="22" width="10.42578125" style="1"/>
    <col min="23" max="23" width="18.42578125" style="1" bestFit="1" customWidth="1"/>
    <col min="24" max="24" width="16.42578125" style="1" customWidth="1"/>
    <col min="25" max="16384" width="10.42578125" style="1"/>
  </cols>
  <sheetData>
    <row r="1" spans="1:15" s="69" customFormat="1" ht="22.15" customHeight="1" thickBot="1" x14ac:dyDescent="0.3">
      <c r="A1" s="351"/>
      <c r="B1" s="354" t="s">
        <v>160</v>
      </c>
      <c r="C1" s="355"/>
      <c r="D1" s="355"/>
      <c r="E1" s="355"/>
      <c r="F1" s="355"/>
      <c r="G1" s="355"/>
      <c r="H1" s="355"/>
      <c r="I1" s="355"/>
      <c r="J1" s="355"/>
      <c r="K1" s="355"/>
      <c r="L1" s="356"/>
      <c r="M1" s="357" t="s">
        <v>161</v>
      </c>
      <c r="N1" s="358"/>
      <c r="O1" s="359"/>
    </row>
    <row r="2" spans="1:15" s="69" customFormat="1" ht="18" customHeight="1" thickBot="1" x14ac:dyDescent="0.3">
      <c r="A2" s="352"/>
      <c r="B2" s="360" t="s">
        <v>162</v>
      </c>
      <c r="C2" s="361"/>
      <c r="D2" s="361"/>
      <c r="E2" s="361"/>
      <c r="F2" s="361"/>
      <c r="G2" s="361"/>
      <c r="H2" s="361"/>
      <c r="I2" s="361"/>
      <c r="J2" s="361"/>
      <c r="K2" s="361"/>
      <c r="L2" s="362"/>
      <c r="M2" s="357" t="s">
        <v>163</v>
      </c>
      <c r="N2" s="358"/>
      <c r="O2" s="359"/>
    </row>
    <row r="3" spans="1:15" s="69" customFormat="1" ht="19.899999999999999" customHeight="1" thickBot="1" x14ac:dyDescent="0.3">
      <c r="A3" s="352"/>
      <c r="B3" s="360" t="s">
        <v>0</v>
      </c>
      <c r="C3" s="361"/>
      <c r="D3" s="361"/>
      <c r="E3" s="361"/>
      <c r="F3" s="361"/>
      <c r="G3" s="361"/>
      <c r="H3" s="361"/>
      <c r="I3" s="361"/>
      <c r="J3" s="361"/>
      <c r="K3" s="361"/>
      <c r="L3" s="362"/>
      <c r="M3" s="357" t="s">
        <v>164</v>
      </c>
      <c r="N3" s="358"/>
      <c r="O3" s="359"/>
    </row>
    <row r="4" spans="1:15" s="69" customFormat="1" ht="21.75" customHeight="1" thickBot="1" x14ac:dyDescent="0.3">
      <c r="A4" s="353"/>
      <c r="B4" s="363" t="s">
        <v>165</v>
      </c>
      <c r="C4" s="364"/>
      <c r="D4" s="364"/>
      <c r="E4" s="364"/>
      <c r="F4" s="364"/>
      <c r="G4" s="364"/>
      <c r="H4" s="364"/>
      <c r="I4" s="364"/>
      <c r="J4" s="364"/>
      <c r="K4" s="364"/>
      <c r="L4" s="365"/>
      <c r="M4" s="357" t="s">
        <v>166</v>
      </c>
      <c r="N4" s="358"/>
      <c r="O4" s="359"/>
    </row>
    <row r="5" spans="1:15" s="69" customFormat="1" ht="16.149999999999999" customHeight="1" thickBot="1" x14ac:dyDescent="0.3">
      <c r="A5" s="70"/>
      <c r="B5" s="71"/>
      <c r="C5" s="71"/>
      <c r="D5" s="71"/>
      <c r="E5" s="71"/>
      <c r="F5" s="71"/>
      <c r="G5" s="71"/>
      <c r="H5" s="71"/>
      <c r="I5" s="71"/>
      <c r="J5" s="71"/>
      <c r="K5" s="71"/>
      <c r="L5" s="71"/>
      <c r="M5" s="72"/>
      <c r="N5" s="72"/>
      <c r="O5" s="72"/>
    </row>
    <row r="6" spans="1:15" ht="40.15" customHeight="1" thickBot="1" x14ac:dyDescent="0.3">
      <c r="A6" s="49" t="s">
        <v>167</v>
      </c>
      <c r="B6" s="382" t="s">
        <v>168</v>
      </c>
      <c r="C6" s="383"/>
      <c r="D6" s="383"/>
      <c r="E6" s="383"/>
      <c r="F6" s="383"/>
      <c r="G6" s="383"/>
      <c r="H6" s="383"/>
      <c r="I6" s="383"/>
      <c r="J6" s="383"/>
      <c r="K6" s="384"/>
      <c r="L6" s="145" t="s">
        <v>169</v>
      </c>
      <c r="M6" s="385">
        <v>2024110010318</v>
      </c>
      <c r="N6" s="386"/>
      <c r="O6" s="387"/>
    </row>
    <row r="7" spans="1:15" s="69" customFormat="1" ht="18" customHeight="1" thickBot="1" x14ac:dyDescent="0.3">
      <c r="A7" s="70"/>
      <c r="B7" s="71"/>
      <c r="C7" s="71"/>
      <c r="D7" s="71"/>
      <c r="E7" s="71"/>
      <c r="F7" s="71"/>
      <c r="G7" s="71"/>
      <c r="H7" s="71"/>
      <c r="I7" s="71"/>
      <c r="J7" s="71"/>
      <c r="K7" s="71"/>
      <c r="L7" s="71"/>
      <c r="M7" s="72"/>
      <c r="N7" s="72"/>
      <c r="O7" s="72"/>
    </row>
    <row r="8" spans="1:15" s="69" customFormat="1" ht="21.75" customHeight="1" x14ac:dyDescent="0.25">
      <c r="A8" s="379" t="s">
        <v>6</v>
      </c>
      <c r="B8" s="145" t="s">
        <v>170</v>
      </c>
      <c r="C8" s="113"/>
      <c r="D8" s="145" t="s">
        <v>171</v>
      </c>
      <c r="E8" s="113"/>
      <c r="F8" s="145" t="s">
        <v>172</v>
      </c>
      <c r="G8" s="113"/>
      <c r="H8" s="145" t="s">
        <v>173</v>
      </c>
      <c r="I8" s="115"/>
      <c r="J8" s="388" t="s">
        <v>8</v>
      </c>
      <c r="K8" s="389"/>
      <c r="L8" s="144" t="s">
        <v>174</v>
      </c>
      <c r="M8" s="390"/>
      <c r="N8" s="390"/>
      <c r="O8" s="390"/>
    </row>
    <row r="9" spans="1:15" s="69" customFormat="1" ht="21.75" customHeight="1" x14ac:dyDescent="0.25">
      <c r="A9" s="379"/>
      <c r="B9" s="146" t="s">
        <v>175</v>
      </c>
      <c r="C9" s="116"/>
      <c r="D9" s="145" t="s">
        <v>176</v>
      </c>
      <c r="E9" s="116"/>
      <c r="F9" s="145" t="s">
        <v>177</v>
      </c>
      <c r="G9" s="116"/>
      <c r="H9" s="145" t="s">
        <v>178</v>
      </c>
      <c r="I9" s="115"/>
      <c r="J9" s="388"/>
      <c r="K9" s="389"/>
      <c r="L9" s="144" t="s">
        <v>179</v>
      </c>
      <c r="M9" s="390"/>
      <c r="N9" s="390"/>
      <c r="O9" s="390"/>
    </row>
    <row r="10" spans="1:15" s="69" customFormat="1" ht="21.75" customHeight="1" x14ac:dyDescent="0.25">
      <c r="A10" s="379"/>
      <c r="B10" s="145" t="s">
        <v>180</v>
      </c>
      <c r="C10" s="113" t="s">
        <v>181</v>
      </c>
      <c r="D10" s="145" t="s">
        <v>182</v>
      </c>
      <c r="E10" s="116"/>
      <c r="F10" s="145" t="s">
        <v>183</v>
      </c>
      <c r="G10" s="116"/>
      <c r="H10" s="145" t="s">
        <v>184</v>
      </c>
      <c r="I10" s="115"/>
      <c r="J10" s="388"/>
      <c r="K10" s="389"/>
      <c r="L10" s="144" t="s">
        <v>185</v>
      </c>
      <c r="M10" s="390" t="s">
        <v>181</v>
      </c>
      <c r="N10" s="390"/>
      <c r="O10" s="390"/>
    </row>
    <row r="11" spans="1:15" ht="15" customHeight="1" thickBot="1" x14ac:dyDescent="0.3">
      <c r="A11" s="6"/>
      <c r="B11" s="7"/>
      <c r="C11" s="7"/>
      <c r="D11" s="9"/>
      <c r="E11" s="8"/>
      <c r="F11" s="8"/>
      <c r="G11" s="196"/>
      <c r="H11" s="196"/>
      <c r="I11" s="10"/>
      <c r="J11" s="10"/>
      <c r="K11" s="7"/>
      <c r="L11" s="7"/>
      <c r="M11" s="7"/>
      <c r="N11" s="7"/>
      <c r="O11" s="7"/>
    </row>
    <row r="12" spans="1:15" ht="15" customHeight="1" x14ac:dyDescent="0.25">
      <c r="A12" s="366" t="s">
        <v>186</v>
      </c>
      <c r="B12" s="369" t="s">
        <v>318</v>
      </c>
      <c r="C12" s="370"/>
      <c r="D12" s="370"/>
      <c r="E12" s="370"/>
      <c r="F12" s="370"/>
      <c r="G12" s="370"/>
      <c r="H12" s="370"/>
      <c r="I12" s="370"/>
      <c r="J12" s="370"/>
      <c r="K12" s="370"/>
      <c r="L12" s="370"/>
      <c r="M12" s="370"/>
      <c r="N12" s="370"/>
      <c r="O12" s="371"/>
    </row>
    <row r="13" spans="1:15" ht="15" customHeight="1" x14ac:dyDescent="0.25">
      <c r="A13" s="367"/>
      <c r="B13" s="372"/>
      <c r="C13" s="373"/>
      <c r="D13" s="373"/>
      <c r="E13" s="373"/>
      <c r="F13" s="373"/>
      <c r="G13" s="373"/>
      <c r="H13" s="373"/>
      <c r="I13" s="373"/>
      <c r="J13" s="373"/>
      <c r="K13" s="373"/>
      <c r="L13" s="373"/>
      <c r="M13" s="373"/>
      <c r="N13" s="373"/>
      <c r="O13" s="374"/>
    </row>
    <row r="14" spans="1:15" ht="15" customHeight="1" thickBot="1" x14ac:dyDescent="0.3">
      <c r="A14" s="368"/>
      <c r="B14" s="375"/>
      <c r="C14" s="376"/>
      <c r="D14" s="376"/>
      <c r="E14" s="376"/>
      <c r="F14" s="376"/>
      <c r="G14" s="376"/>
      <c r="H14" s="376"/>
      <c r="I14" s="376"/>
      <c r="J14" s="376"/>
      <c r="K14" s="376"/>
      <c r="L14" s="376"/>
      <c r="M14" s="376"/>
      <c r="N14" s="376"/>
      <c r="O14" s="377"/>
    </row>
    <row r="15" spans="1:15" ht="9" customHeight="1" thickBot="1" x14ac:dyDescent="0.3">
      <c r="A15" s="14"/>
      <c r="B15" s="68"/>
      <c r="C15" s="15"/>
      <c r="D15" s="15"/>
      <c r="E15" s="15"/>
      <c r="F15" s="15"/>
      <c r="G15" s="16"/>
      <c r="H15" s="16"/>
      <c r="I15" s="16"/>
      <c r="J15" s="16"/>
      <c r="K15" s="16"/>
      <c r="L15" s="17"/>
      <c r="M15" s="17"/>
      <c r="N15" s="17"/>
      <c r="O15" s="17"/>
    </row>
    <row r="16" spans="1:15" s="18" customFormat="1" ht="37.5" customHeight="1" thickBot="1" x14ac:dyDescent="0.3">
      <c r="A16" s="49" t="s">
        <v>13</v>
      </c>
      <c r="B16" s="378" t="s">
        <v>188</v>
      </c>
      <c r="C16" s="378"/>
      <c r="D16" s="378"/>
      <c r="E16" s="378"/>
      <c r="F16" s="378"/>
      <c r="G16" s="379" t="s">
        <v>15</v>
      </c>
      <c r="H16" s="379"/>
      <c r="I16" s="378" t="s">
        <v>319</v>
      </c>
      <c r="J16" s="378"/>
      <c r="K16" s="378"/>
      <c r="L16" s="378"/>
      <c r="M16" s="378"/>
      <c r="N16" s="378"/>
      <c r="O16" s="378"/>
    </row>
    <row r="17" spans="1:17" ht="9" customHeight="1" thickBot="1" x14ac:dyDescent="0.3">
      <c r="A17" s="14"/>
      <c r="B17" s="16"/>
      <c r="C17" s="15"/>
      <c r="D17" s="15"/>
      <c r="E17" s="15"/>
      <c r="F17" s="15"/>
      <c r="G17" s="16"/>
      <c r="H17" s="16"/>
      <c r="I17" s="16"/>
      <c r="J17" s="16"/>
      <c r="K17" s="16"/>
      <c r="L17" s="17"/>
      <c r="M17" s="17"/>
      <c r="N17" s="17"/>
      <c r="O17" s="17"/>
    </row>
    <row r="18" spans="1:17" ht="49.5" customHeight="1" thickBot="1" x14ac:dyDescent="0.3">
      <c r="A18" s="49" t="s">
        <v>17</v>
      </c>
      <c r="B18" s="380" t="s">
        <v>320</v>
      </c>
      <c r="C18" s="380"/>
      <c r="D18" s="380"/>
      <c r="E18" s="380"/>
      <c r="F18" s="49" t="s">
        <v>19</v>
      </c>
      <c r="G18" s="381" t="s">
        <v>191</v>
      </c>
      <c r="H18" s="381"/>
      <c r="I18" s="381"/>
      <c r="J18" s="49" t="s">
        <v>21</v>
      </c>
      <c r="K18" s="378" t="s">
        <v>321</v>
      </c>
      <c r="L18" s="378"/>
      <c r="M18" s="378"/>
      <c r="N18" s="378"/>
      <c r="O18" s="378"/>
    </row>
    <row r="19" spans="1:17" ht="9" customHeight="1" x14ac:dyDescent="0.25">
      <c r="A19" s="5"/>
      <c r="B19" s="2"/>
      <c r="C19" s="402"/>
      <c r="D19" s="402"/>
      <c r="E19" s="402"/>
      <c r="F19" s="402"/>
      <c r="G19" s="402"/>
      <c r="H19" s="402"/>
      <c r="I19" s="402"/>
      <c r="J19" s="402"/>
      <c r="K19" s="402"/>
      <c r="L19" s="402"/>
      <c r="M19" s="402"/>
      <c r="N19" s="402"/>
      <c r="O19" s="402"/>
    </row>
    <row r="20" spans="1:17" ht="16.5" customHeight="1" thickBot="1" x14ac:dyDescent="0.3">
      <c r="A20" s="66"/>
      <c r="B20" s="67"/>
      <c r="C20" s="67"/>
      <c r="D20" s="67"/>
      <c r="E20" s="67"/>
      <c r="F20" s="67"/>
      <c r="G20" s="67"/>
      <c r="H20" s="67"/>
      <c r="I20" s="67"/>
      <c r="J20" s="67"/>
      <c r="K20" s="67"/>
      <c r="L20" s="67"/>
      <c r="M20" s="67"/>
      <c r="N20" s="67"/>
      <c r="O20" s="67"/>
    </row>
    <row r="21" spans="1:17" ht="31.9" customHeight="1" thickBot="1" x14ac:dyDescent="0.3">
      <c r="A21" s="403" t="s">
        <v>23</v>
      </c>
      <c r="B21" s="404"/>
      <c r="C21" s="404"/>
      <c r="D21" s="404"/>
      <c r="E21" s="404"/>
      <c r="F21" s="404"/>
      <c r="G21" s="404"/>
      <c r="H21" s="404"/>
      <c r="I21" s="404"/>
      <c r="J21" s="404"/>
      <c r="K21" s="404"/>
      <c r="L21" s="404"/>
      <c r="M21" s="404"/>
      <c r="N21" s="404"/>
      <c r="O21" s="388"/>
    </row>
    <row r="22" spans="1:17" ht="31.9" customHeight="1" thickBot="1" x14ac:dyDescent="0.3">
      <c r="A22" s="403" t="s">
        <v>193</v>
      </c>
      <c r="B22" s="404"/>
      <c r="C22" s="404"/>
      <c r="D22" s="404"/>
      <c r="E22" s="404"/>
      <c r="F22" s="404"/>
      <c r="G22" s="404"/>
      <c r="H22" s="404"/>
      <c r="I22" s="404"/>
      <c r="J22" s="404"/>
      <c r="K22" s="404"/>
      <c r="L22" s="404"/>
      <c r="M22" s="404"/>
      <c r="N22" s="404"/>
      <c r="O22" s="388"/>
    </row>
    <row r="23" spans="1:17" ht="31.9" customHeight="1" thickBot="1" x14ac:dyDescent="0.3">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7" ht="31.9" customHeight="1" x14ac:dyDescent="0.25">
      <c r="A24" s="21" t="s">
        <v>24</v>
      </c>
      <c r="B24" s="311">
        <v>442578000</v>
      </c>
      <c r="C24" s="311">
        <v>0</v>
      </c>
      <c r="D24" s="311">
        <v>46493000</v>
      </c>
      <c r="E24" s="311">
        <v>0</v>
      </c>
      <c r="F24" s="311"/>
      <c r="G24" s="311">
        <v>13719000</v>
      </c>
      <c r="H24" s="311">
        <v>23567199</v>
      </c>
      <c r="I24" s="339">
        <v>0</v>
      </c>
      <c r="J24" s="311">
        <v>0</v>
      </c>
      <c r="K24" s="311"/>
      <c r="L24" s="311"/>
      <c r="M24" s="311"/>
      <c r="N24" s="348">
        <f>SUM(B24:M24)</f>
        <v>526357199</v>
      </c>
      <c r="O24" s="323">
        <v>1</v>
      </c>
    </row>
    <row r="25" spans="1:17" ht="31.9" customHeight="1" x14ac:dyDescent="0.25">
      <c r="A25" s="21" t="s">
        <v>26</v>
      </c>
      <c r="B25" s="311">
        <v>442578000</v>
      </c>
      <c r="C25" s="311">
        <v>0</v>
      </c>
      <c r="D25" s="311">
        <v>-3716056</v>
      </c>
      <c r="E25" s="311">
        <v>10716806</v>
      </c>
      <c r="F25" s="311">
        <v>526000</v>
      </c>
      <c r="G25" s="311">
        <v>45967000</v>
      </c>
      <c r="H25" s="311">
        <v>1856479</v>
      </c>
      <c r="I25" s="339">
        <v>12634400</v>
      </c>
      <c r="J25" s="311">
        <v>0</v>
      </c>
      <c r="K25" s="311"/>
      <c r="L25" s="311"/>
      <c r="M25" s="311"/>
      <c r="N25" s="348">
        <f t="shared" ref="N25:N29" si="0">SUM(B25:M25)</f>
        <v>510562629</v>
      </c>
      <c r="O25" s="324">
        <f>N25/N24</f>
        <v>0.96999267791908739</v>
      </c>
      <c r="Q25" s="260"/>
    </row>
    <row r="26" spans="1:17" ht="31.9" customHeight="1" x14ac:dyDescent="0.25">
      <c r="A26" s="21" t="s">
        <v>28</v>
      </c>
      <c r="B26" s="311">
        <v>0</v>
      </c>
      <c r="C26" s="311">
        <v>14306354</v>
      </c>
      <c r="D26" s="311">
        <v>41731166</v>
      </c>
      <c r="E26" s="311">
        <v>39817952</v>
      </c>
      <c r="F26" s="311">
        <v>38482619</v>
      </c>
      <c r="G26" s="311">
        <v>46528758</v>
      </c>
      <c r="H26" s="311">
        <v>35811952</v>
      </c>
      <c r="I26" s="339">
        <v>34324488</v>
      </c>
      <c r="J26" s="311">
        <v>35719052</v>
      </c>
      <c r="K26" s="311"/>
      <c r="L26" s="311"/>
      <c r="M26" s="311"/>
      <c r="N26" s="348">
        <f>SUM(B26:M26)</f>
        <v>286722341</v>
      </c>
      <c r="O26" s="324">
        <f>N26/N24</f>
        <v>0.54472958961087559</v>
      </c>
      <c r="Q26" s="260"/>
    </row>
    <row r="27" spans="1:17" ht="31.9" customHeight="1" x14ac:dyDescent="0.25">
      <c r="A27" s="21" t="s">
        <v>196</v>
      </c>
      <c r="B27" s="311">
        <v>24781493</v>
      </c>
      <c r="C27" s="311">
        <v>4330500</v>
      </c>
      <c r="D27" s="311">
        <v>5000000</v>
      </c>
      <c r="E27" s="311">
        <v>10120853</v>
      </c>
      <c r="F27" s="311">
        <v>0</v>
      </c>
      <c r="G27" s="311">
        <v>6861256</v>
      </c>
      <c r="H27" s="316">
        <v>0</v>
      </c>
      <c r="I27" s="339">
        <v>0</v>
      </c>
      <c r="J27" s="311">
        <v>0</v>
      </c>
      <c r="K27" s="311"/>
      <c r="L27" s="311"/>
      <c r="M27" s="311"/>
      <c r="N27" s="348">
        <f t="shared" si="0"/>
        <v>51094102</v>
      </c>
      <c r="O27" s="324">
        <v>1</v>
      </c>
    </row>
    <row r="28" spans="1:17" ht="31.9" customHeight="1" x14ac:dyDescent="0.25">
      <c r="A28" s="21" t="s">
        <v>197</v>
      </c>
      <c r="B28" s="311">
        <v>0</v>
      </c>
      <c r="C28" s="311">
        <v>0</v>
      </c>
      <c r="D28" s="311">
        <v>0</v>
      </c>
      <c r="E28" s="311">
        <v>0</v>
      </c>
      <c r="F28" s="311">
        <v>0</v>
      </c>
      <c r="G28" s="311">
        <v>0</v>
      </c>
      <c r="H28" s="285">
        <v>0</v>
      </c>
      <c r="I28" s="339">
        <v>0</v>
      </c>
      <c r="J28" s="311">
        <v>0</v>
      </c>
      <c r="K28" s="311"/>
      <c r="L28" s="311"/>
      <c r="M28" s="311"/>
      <c r="N28" s="348">
        <f t="shared" si="0"/>
        <v>0</v>
      </c>
      <c r="O28" s="324">
        <f>N28/N27</f>
        <v>0</v>
      </c>
    </row>
    <row r="29" spans="1:17" ht="31.9" customHeight="1" thickBot="1" x14ac:dyDescent="0.3">
      <c r="A29" s="23" t="s">
        <v>34</v>
      </c>
      <c r="B29" s="312">
        <v>13627717</v>
      </c>
      <c r="C29" s="312">
        <v>2992147</v>
      </c>
      <c r="D29" s="312">
        <v>436155</v>
      </c>
      <c r="E29" s="312">
        <v>27728528</v>
      </c>
      <c r="F29" s="312">
        <v>0</v>
      </c>
      <c r="G29" s="312">
        <v>4632131</v>
      </c>
      <c r="H29" s="317">
        <v>0</v>
      </c>
      <c r="I29" s="340">
        <v>0</v>
      </c>
      <c r="J29" s="312">
        <v>0</v>
      </c>
      <c r="K29" s="312"/>
      <c r="L29" s="312"/>
      <c r="M29" s="312"/>
      <c r="N29" s="349">
        <f t="shared" si="0"/>
        <v>49416678</v>
      </c>
      <c r="O29" s="325">
        <f>N29/N27</f>
        <v>0.96716990935666114</v>
      </c>
    </row>
    <row r="30" spans="1:17" s="25" customFormat="1" ht="16.5" customHeight="1" x14ac:dyDescent="0.2"/>
    <row r="31" spans="1:17" s="25" customFormat="1" ht="17.25" customHeight="1" x14ac:dyDescent="0.2">
      <c r="C31" s="345"/>
    </row>
    <row r="32" spans="1:17" ht="5.25" customHeight="1" thickBot="1" x14ac:dyDescent="0.3"/>
    <row r="33" spans="1:13" ht="48" customHeight="1" thickBot="1" x14ac:dyDescent="0.3">
      <c r="A33" s="405" t="s">
        <v>198</v>
      </c>
      <c r="B33" s="406"/>
      <c r="C33" s="406"/>
      <c r="D33" s="406"/>
      <c r="E33" s="406"/>
      <c r="F33" s="406"/>
      <c r="G33" s="406"/>
      <c r="H33" s="406"/>
      <c r="I33" s="407"/>
      <c r="J33" s="30"/>
    </row>
    <row r="34" spans="1:13" ht="50.25" customHeight="1" thickBot="1" x14ac:dyDescent="0.3">
      <c r="A34" s="37" t="s">
        <v>199</v>
      </c>
      <c r="B34" s="408" t="str">
        <f>+B12</f>
        <v>Cualificar 9.000 mujeres en sus diferencias y diversidades en herramientas para la autonomía económica.</v>
      </c>
      <c r="C34" s="409"/>
      <c r="D34" s="409"/>
      <c r="E34" s="409"/>
      <c r="F34" s="409"/>
      <c r="G34" s="409"/>
      <c r="H34" s="409"/>
      <c r="I34" s="410"/>
      <c r="J34" s="28"/>
      <c r="M34" s="181"/>
    </row>
    <row r="35" spans="1:13" ht="18.75" customHeight="1" thickBot="1" x14ac:dyDescent="0.3">
      <c r="A35" s="396" t="s">
        <v>39</v>
      </c>
      <c r="B35" s="75">
        <v>2024</v>
      </c>
      <c r="C35" s="75">
        <v>2025</v>
      </c>
      <c r="D35" s="75">
        <v>2026</v>
      </c>
      <c r="E35" s="75">
        <v>2027</v>
      </c>
      <c r="F35" s="75" t="s">
        <v>200</v>
      </c>
      <c r="G35" s="411" t="s">
        <v>41</v>
      </c>
      <c r="H35" s="412" t="s">
        <v>322</v>
      </c>
      <c r="I35" s="413"/>
      <c r="J35" s="28"/>
      <c r="M35" s="181"/>
    </row>
    <row r="36" spans="1:13" ht="50.25" customHeight="1" thickBot="1" x14ac:dyDescent="0.3">
      <c r="A36" s="397"/>
      <c r="B36" s="168">
        <v>1070</v>
      </c>
      <c r="C36" s="168">
        <v>4013</v>
      </c>
      <c r="D36" s="168">
        <v>2027</v>
      </c>
      <c r="E36" s="168">
        <v>1890</v>
      </c>
      <c r="F36" s="169">
        <f>B36+C36+D36+E36</f>
        <v>9000</v>
      </c>
      <c r="G36" s="411"/>
      <c r="H36" s="414"/>
      <c r="I36" s="415"/>
      <c r="J36" s="28"/>
      <c r="M36" s="182"/>
    </row>
    <row r="37" spans="1:13" ht="39" customHeight="1" thickBot="1" x14ac:dyDescent="0.3">
      <c r="A37" s="38" t="s">
        <v>43</v>
      </c>
      <c r="B37" s="391">
        <v>0.39</v>
      </c>
      <c r="C37" s="392"/>
      <c r="D37" s="393" t="s">
        <v>202</v>
      </c>
      <c r="E37" s="394"/>
      <c r="F37" s="394"/>
      <c r="G37" s="394"/>
      <c r="H37" s="394"/>
      <c r="I37" s="395"/>
    </row>
    <row r="38" spans="1:13" s="29" customFormat="1" ht="48" customHeight="1" thickBot="1" x14ac:dyDescent="0.3">
      <c r="A38" s="396" t="s">
        <v>203</v>
      </c>
      <c r="B38" s="38" t="s">
        <v>204</v>
      </c>
      <c r="C38" s="37" t="s">
        <v>87</v>
      </c>
      <c r="D38" s="398" t="s">
        <v>89</v>
      </c>
      <c r="E38" s="399"/>
      <c r="F38" s="398" t="s">
        <v>91</v>
      </c>
      <c r="G38" s="399"/>
      <c r="H38" s="39" t="s">
        <v>93</v>
      </c>
      <c r="I38" s="41" t="s">
        <v>94</v>
      </c>
      <c r="M38" s="183"/>
    </row>
    <row r="39" spans="1:13" ht="46.5" customHeight="1" x14ac:dyDescent="0.25">
      <c r="A39" s="397"/>
      <c r="B39" s="306">
        <v>0</v>
      </c>
      <c r="C39" s="33">
        <v>0</v>
      </c>
      <c r="D39" s="400" t="s">
        <v>205</v>
      </c>
      <c r="E39" s="401"/>
      <c r="F39" s="400"/>
      <c r="G39" s="401"/>
      <c r="H39" s="195"/>
      <c r="I39" s="32"/>
      <c r="M39" s="181"/>
    </row>
    <row r="40" spans="1:13" s="29" customFormat="1" ht="46.15" customHeight="1" thickBot="1" x14ac:dyDescent="0.3">
      <c r="A40" s="396" t="s">
        <v>206</v>
      </c>
      <c r="B40" s="40" t="s">
        <v>204</v>
      </c>
      <c r="C40" s="39" t="s">
        <v>87</v>
      </c>
      <c r="D40" s="398" t="s">
        <v>89</v>
      </c>
      <c r="E40" s="399"/>
      <c r="F40" s="398" t="s">
        <v>91</v>
      </c>
      <c r="G40" s="399"/>
      <c r="H40" s="39" t="s">
        <v>93</v>
      </c>
      <c r="I40" s="41" t="s">
        <v>94</v>
      </c>
    </row>
    <row r="41" spans="1:13" ht="357.75" customHeight="1" thickBot="1" x14ac:dyDescent="0.3">
      <c r="A41" s="397"/>
      <c r="B41" s="305">
        <v>104</v>
      </c>
      <c r="C41" s="33">
        <v>80</v>
      </c>
      <c r="D41" s="416" t="s">
        <v>323</v>
      </c>
      <c r="E41" s="417"/>
      <c r="F41" s="418" t="s">
        <v>324</v>
      </c>
      <c r="G41" s="417"/>
      <c r="H41" s="258" t="s">
        <v>325</v>
      </c>
      <c r="I41" s="213" t="s">
        <v>326</v>
      </c>
    </row>
    <row r="42" spans="1:13" s="29" customFormat="1" ht="45" customHeight="1" thickBot="1" x14ac:dyDescent="0.3">
      <c r="A42" s="396" t="s">
        <v>211</v>
      </c>
      <c r="B42" s="40" t="s">
        <v>204</v>
      </c>
      <c r="C42" s="39" t="s">
        <v>87</v>
      </c>
      <c r="D42" s="398" t="s">
        <v>89</v>
      </c>
      <c r="E42" s="399"/>
      <c r="F42" s="398" t="s">
        <v>91</v>
      </c>
      <c r="G42" s="399"/>
      <c r="H42" s="39" t="s">
        <v>93</v>
      </c>
      <c r="I42" s="41" t="s">
        <v>94</v>
      </c>
    </row>
    <row r="43" spans="1:13" ht="293.64999999999998" customHeight="1" thickBot="1" x14ac:dyDescent="0.3">
      <c r="A43" s="397"/>
      <c r="B43" s="305">
        <v>220</v>
      </c>
      <c r="C43" s="211">
        <v>256</v>
      </c>
      <c r="D43" s="419" t="s">
        <v>327</v>
      </c>
      <c r="E43" s="420"/>
      <c r="F43" s="416" t="s">
        <v>328</v>
      </c>
      <c r="G43" s="417"/>
      <c r="H43" s="195" t="s">
        <v>209</v>
      </c>
      <c r="I43" s="266" t="s">
        <v>329</v>
      </c>
    </row>
    <row r="44" spans="1:13" s="29" customFormat="1" ht="44.25" customHeight="1" thickBot="1" x14ac:dyDescent="0.3">
      <c r="A44" s="396" t="s">
        <v>215</v>
      </c>
      <c r="B44" s="40" t="s">
        <v>204</v>
      </c>
      <c r="C44" s="40" t="s">
        <v>87</v>
      </c>
      <c r="D44" s="398" t="s">
        <v>89</v>
      </c>
      <c r="E44" s="399"/>
      <c r="F44" s="398" t="s">
        <v>91</v>
      </c>
      <c r="G44" s="399"/>
      <c r="H44" s="39" t="s">
        <v>93</v>
      </c>
      <c r="I44" s="39" t="s">
        <v>94</v>
      </c>
    </row>
    <row r="45" spans="1:13" ht="288" customHeight="1" thickBot="1" x14ac:dyDescent="0.3">
      <c r="A45" s="397"/>
      <c r="B45" s="305">
        <v>150</v>
      </c>
      <c r="C45" s="33">
        <v>253</v>
      </c>
      <c r="D45" s="421" t="s">
        <v>330</v>
      </c>
      <c r="E45" s="422"/>
      <c r="F45" s="421" t="s">
        <v>331</v>
      </c>
      <c r="G45" s="422"/>
      <c r="H45" s="321" t="s">
        <v>209</v>
      </c>
      <c r="I45" s="212" t="s">
        <v>332</v>
      </c>
    </row>
    <row r="46" spans="1:13" s="29" customFormat="1" ht="47.25" customHeight="1" thickBot="1" x14ac:dyDescent="0.3">
      <c r="A46" s="396" t="s">
        <v>219</v>
      </c>
      <c r="B46" s="40" t="s">
        <v>204</v>
      </c>
      <c r="C46" s="39" t="s">
        <v>87</v>
      </c>
      <c r="D46" s="398" t="s">
        <v>89</v>
      </c>
      <c r="E46" s="399"/>
      <c r="F46" s="398" t="s">
        <v>91</v>
      </c>
      <c r="G46" s="399"/>
      <c r="H46" s="39" t="s">
        <v>93</v>
      </c>
      <c r="I46" s="41" t="s">
        <v>94</v>
      </c>
    </row>
    <row r="47" spans="1:13" ht="270.60000000000002" customHeight="1" thickBot="1" x14ac:dyDescent="0.3">
      <c r="A47" s="397"/>
      <c r="B47" s="305">
        <v>250</v>
      </c>
      <c r="C47" s="33">
        <v>240</v>
      </c>
      <c r="D47" s="416" t="s">
        <v>333</v>
      </c>
      <c r="E47" s="423"/>
      <c r="F47" s="416" t="s">
        <v>334</v>
      </c>
      <c r="G47" s="423"/>
      <c r="H47" s="327" t="s">
        <v>335</v>
      </c>
      <c r="I47" s="230" t="s">
        <v>336</v>
      </c>
    </row>
    <row r="48" spans="1:13" s="29" customFormat="1" ht="52.5" customHeight="1" x14ac:dyDescent="0.25">
      <c r="A48" s="396" t="s">
        <v>223</v>
      </c>
      <c r="B48" s="40" t="s">
        <v>204</v>
      </c>
      <c r="C48" s="39" t="s">
        <v>87</v>
      </c>
      <c r="D48" s="398" t="s">
        <v>89</v>
      </c>
      <c r="E48" s="399"/>
      <c r="F48" s="398" t="s">
        <v>91</v>
      </c>
      <c r="G48" s="399"/>
      <c r="H48" s="39" t="s">
        <v>93</v>
      </c>
      <c r="I48" s="41" t="s">
        <v>94</v>
      </c>
    </row>
    <row r="49" spans="1:9" ht="261" customHeight="1" x14ac:dyDescent="0.25">
      <c r="A49" s="397"/>
      <c r="B49" s="305">
        <v>180</v>
      </c>
      <c r="C49" s="34">
        <v>239</v>
      </c>
      <c r="D49" s="416" t="s">
        <v>337</v>
      </c>
      <c r="E49" s="417"/>
      <c r="F49" s="418" t="s">
        <v>338</v>
      </c>
      <c r="G49" s="417"/>
      <c r="H49" s="31" t="s">
        <v>209</v>
      </c>
      <c r="I49" s="230" t="s">
        <v>339</v>
      </c>
    </row>
    <row r="50" spans="1:9" ht="34.9" customHeight="1" thickBot="1" x14ac:dyDescent="0.3">
      <c r="A50" s="396" t="s">
        <v>227</v>
      </c>
      <c r="B50" s="38" t="s">
        <v>204</v>
      </c>
      <c r="C50" s="37" t="s">
        <v>87</v>
      </c>
      <c r="D50" s="398" t="s">
        <v>89</v>
      </c>
      <c r="E50" s="399"/>
      <c r="F50" s="398" t="s">
        <v>91</v>
      </c>
      <c r="G50" s="399"/>
      <c r="H50" s="39" t="s">
        <v>93</v>
      </c>
      <c r="I50" s="41" t="s">
        <v>94</v>
      </c>
    </row>
    <row r="51" spans="1:9" ht="268.14999999999998" customHeight="1" x14ac:dyDescent="0.25">
      <c r="A51" s="424"/>
      <c r="B51" s="425">
        <v>270</v>
      </c>
      <c r="C51" s="427">
        <v>262</v>
      </c>
      <c r="D51" s="429" t="s">
        <v>340</v>
      </c>
      <c r="E51" s="430"/>
      <c r="F51" s="429" t="s">
        <v>341</v>
      </c>
      <c r="G51" s="430"/>
      <c r="H51" s="510" t="s">
        <v>342</v>
      </c>
      <c r="I51" s="510" t="s">
        <v>343</v>
      </c>
    </row>
    <row r="52" spans="1:9" ht="268.14999999999998" customHeight="1" thickBot="1" x14ac:dyDescent="0.3">
      <c r="A52" s="397"/>
      <c r="B52" s="426"/>
      <c r="C52" s="428"/>
      <c r="D52" s="431"/>
      <c r="E52" s="432"/>
      <c r="F52" s="431"/>
      <c r="G52" s="432"/>
      <c r="H52" s="511"/>
      <c r="I52" s="511"/>
    </row>
    <row r="53" spans="1:9" ht="34.9" customHeight="1" thickBot="1" x14ac:dyDescent="0.3">
      <c r="A53" s="396" t="s">
        <v>231</v>
      </c>
      <c r="B53" s="38" t="s">
        <v>204</v>
      </c>
      <c r="C53" s="37" t="s">
        <v>87</v>
      </c>
      <c r="D53" s="398" t="s">
        <v>89</v>
      </c>
      <c r="E53" s="399"/>
      <c r="F53" s="398" t="s">
        <v>91</v>
      </c>
      <c r="G53" s="399"/>
      <c r="H53" s="39" t="s">
        <v>93</v>
      </c>
      <c r="I53" s="41" t="s">
        <v>94</v>
      </c>
    </row>
    <row r="54" spans="1:9" ht="274.14999999999998" customHeight="1" thickBot="1" x14ac:dyDescent="0.3">
      <c r="A54" s="397"/>
      <c r="B54" s="305">
        <v>200</v>
      </c>
      <c r="C54" s="34">
        <v>197</v>
      </c>
      <c r="D54" s="418" t="s">
        <v>344</v>
      </c>
      <c r="E54" s="433"/>
      <c r="F54" s="434" t="s">
        <v>345</v>
      </c>
      <c r="G54" s="435"/>
      <c r="H54" s="282" t="s">
        <v>346</v>
      </c>
      <c r="I54" s="230" t="s">
        <v>347</v>
      </c>
    </row>
    <row r="55" spans="1:9" ht="34.9" customHeight="1" thickBot="1" x14ac:dyDescent="0.3">
      <c r="A55" s="396" t="s">
        <v>235</v>
      </c>
      <c r="B55" s="38" t="s">
        <v>204</v>
      </c>
      <c r="C55" s="37" t="s">
        <v>87</v>
      </c>
      <c r="D55" s="398" t="s">
        <v>89</v>
      </c>
      <c r="E55" s="399"/>
      <c r="F55" s="398" t="s">
        <v>91</v>
      </c>
      <c r="G55" s="399"/>
      <c r="H55" s="39" t="s">
        <v>93</v>
      </c>
      <c r="I55" s="41" t="s">
        <v>94</v>
      </c>
    </row>
    <row r="56" spans="1:9" ht="261" customHeight="1" x14ac:dyDescent="0.25">
      <c r="A56" s="397"/>
      <c r="B56" s="305">
        <v>200</v>
      </c>
      <c r="C56" s="34">
        <v>297</v>
      </c>
      <c r="D56" s="418" t="s">
        <v>348</v>
      </c>
      <c r="E56" s="417"/>
      <c r="F56" s="421" t="s">
        <v>567</v>
      </c>
      <c r="G56" s="436"/>
      <c r="H56" s="31" t="s">
        <v>209</v>
      </c>
      <c r="I56" s="258" t="s">
        <v>349</v>
      </c>
    </row>
    <row r="57" spans="1:9" ht="34.9" customHeight="1" thickBot="1" x14ac:dyDescent="0.3">
      <c r="A57" s="396" t="s">
        <v>240</v>
      </c>
      <c r="B57" s="38" t="s">
        <v>204</v>
      </c>
      <c r="C57" s="37" t="s">
        <v>87</v>
      </c>
      <c r="D57" s="398" t="s">
        <v>89</v>
      </c>
      <c r="E57" s="399"/>
      <c r="F57" s="398" t="s">
        <v>91</v>
      </c>
      <c r="G57" s="399"/>
      <c r="H57" s="39" t="s">
        <v>93</v>
      </c>
      <c r="I57" s="41" t="s">
        <v>94</v>
      </c>
    </row>
    <row r="58" spans="1:9" ht="16.5" x14ac:dyDescent="0.25">
      <c r="A58" s="397"/>
      <c r="B58" s="305">
        <v>200</v>
      </c>
      <c r="C58" s="34"/>
      <c r="D58" s="416"/>
      <c r="E58" s="417"/>
      <c r="F58" s="437"/>
      <c r="G58" s="438"/>
      <c r="H58" s="31"/>
      <c r="I58" s="230"/>
    </row>
    <row r="59" spans="1:9" ht="34.9" customHeight="1" thickBot="1" x14ac:dyDescent="0.3">
      <c r="A59" s="396" t="s">
        <v>241</v>
      </c>
      <c r="B59" s="38">
        <v>150</v>
      </c>
      <c r="C59" s="37" t="s">
        <v>87</v>
      </c>
      <c r="D59" s="398" t="s">
        <v>89</v>
      </c>
      <c r="E59" s="399"/>
      <c r="F59" s="398" t="s">
        <v>91</v>
      </c>
      <c r="G59" s="399"/>
      <c r="H59" s="39" t="s">
        <v>93</v>
      </c>
      <c r="I59" s="41" t="s">
        <v>94</v>
      </c>
    </row>
    <row r="60" spans="1:9" ht="16.5" x14ac:dyDescent="0.25">
      <c r="A60" s="397"/>
      <c r="B60" s="305">
        <v>200</v>
      </c>
      <c r="C60" s="34"/>
      <c r="D60" s="416"/>
      <c r="E60" s="417"/>
      <c r="F60" s="433"/>
      <c r="G60" s="439"/>
      <c r="H60" s="31"/>
      <c r="I60" s="258"/>
    </row>
    <row r="61" spans="1:9" ht="34.9" customHeight="1" thickBot="1" x14ac:dyDescent="0.3">
      <c r="A61" s="396" t="s">
        <v>242</v>
      </c>
      <c r="B61" s="38">
        <v>30</v>
      </c>
      <c r="C61" s="37" t="s">
        <v>87</v>
      </c>
      <c r="D61" s="398" t="s">
        <v>89</v>
      </c>
      <c r="E61" s="399"/>
      <c r="F61" s="398" t="s">
        <v>91</v>
      </c>
      <c r="G61" s="399"/>
      <c r="H61" s="39" t="s">
        <v>93</v>
      </c>
      <c r="I61" s="41" t="s">
        <v>94</v>
      </c>
    </row>
    <row r="62" spans="1:9" ht="16.5" x14ac:dyDescent="0.25">
      <c r="A62" s="397"/>
      <c r="B62" s="305">
        <v>53</v>
      </c>
      <c r="C62" s="34"/>
      <c r="D62" s="447"/>
      <c r="E62" s="448"/>
      <c r="F62" s="447"/>
      <c r="G62" s="435"/>
      <c r="H62" s="31"/>
      <c r="I62" s="282"/>
    </row>
    <row r="63" spans="1:9" x14ac:dyDescent="0.25">
      <c r="B63" s="268">
        <f>+B47+B43+B41+B45+B49+B51+B54+B56+B58+B60+B62</f>
        <v>2027</v>
      </c>
      <c r="C63" s="268">
        <f>+C47+C43+C41+C45+C49+C51+C54+C56+C58+C60+C62</f>
        <v>1824</v>
      </c>
      <c r="D63" s="268">
        <f>+C56+1083</f>
        <v>1380</v>
      </c>
    </row>
    <row r="65" spans="1:9" ht="34.5" customHeight="1" x14ac:dyDescent="0.25">
      <c r="A65" s="449" t="s">
        <v>57</v>
      </c>
      <c r="B65" s="449"/>
      <c r="C65" s="449"/>
      <c r="D65" s="449"/>
      <c r="E65" s="449"/>
      <c r="F65" s="449"/>
      <c r="G65" s="449"/>
      <c r="H65" s="449"/>
      <c r="I65" s="449"/>
    </row>
    <row r="66" spans="1:9" ht="67.5" customHeight="1" x14ac:dyDescent="0.25">
      <c r="A66" s="42" t="s">
        <v>58</v>
      </c>
      <c r="B66" s="440" t="s">
        <v>350</v>
      </c>
      <c r="C66" s="441"/>
      <c r="D66" s="440" t="s">
        <v>351</v>
      </c>
      <c r="E66" s="441"/>
      <c r="F66" s="440" t="s">
        <v>352</v>
      </c>
      <c r="G66" s="441"/>
      <c r="H66" s="442" t="s">
        <v>246</v>
      </c>
      <c r="I66" s="443"/>
    </row>
    <row r="67" spans="1:9" ht="35.65" customHeight="1" x14ac:dyDescent="0.25">
      <c r="A67" s="42" t="s">
        <v>60</v>
      </c>
      <c r="B67" s="444">
        <v>0.3</v>
      </c>
      <c r="C67" s="445"/>
      <c r="D67" s="444">
        <v>0.09</v>
      </c>
      <c r="E67" s="445"/>
      <c r="F67" s="446"/>
      <c r="G67" s="445"/>
      <c r="H67" s="446"/>
      <c r="I67" s="445"/>
    </row>
    <row r="68" spans="1:9" ht="30" customHeight="1" x14ac:dyDescent="0.25">
      <c r="A68" s="450" t="s">
        <v>170</v>
      </c>
      <c r="B68" s="80" t="s">
        <v>85</v>
      </c>
      <c r="C68" s="80" t="s">
        <v>87</v>
      </c>
      <c r="D68" s="80" t="s">
        <v>85</v>
      </c>
      <c r="E68" s="80" t="s">
        <v>87</v>
      </c>
      <c r="F68" s="80" t="s">
        <v>85</v>
      </c>
      <c r="G68" s="80" t="s">
        <v>87</v>
      </c>
      <c r="H68" s="80" t="s">
        <v>85</v>
      </c>
      <c r="I68" s="80" t="s">
        <v>87</v>
      </c>
    </row>
    <row r="69" spans="1:9" ht="16.5" x14ac:dyDescent="0.25">
      <c r="A69" s="451"/>
      <c r="B69" s="44">
        <v>0</v>
      </c>
      <c r="C69" s="44">
        <v>0</v>
      </c>
      <c r="D69" s="44">
        <v>0</v>
      </c>
      <c r="E69" s="44">
        <v>0</v>
      </c>
      <c r="F69" s="44"/>
      <c r="G69" s="44"/>
      <c r="H69" s="48"/>
      <c r="I69" s="44"/>
    </row>
    <row r="70" spans="1:9" ht="44.65" customHeight="1" x14ac:dyDescent="0.25">
      <c r="A70" s="42" t="s">
        <v>248</v>
      </c>
      <c r="B70" s="452" t="s">
        <v>205</v>
      </c>
      <c r="C70" s="453"/>
      <c r="D70" s="454" t="s">
        <v>205</v>
      </c>
      <c r="E70" s="453"/>
      <c r="F70" s="455"/>
      <c r="G70" s="456"/>
      <c r="H70" s="457"/>
      <c r="I70" s="458"/>
    </row>
    <row r="71" spans="1:9" ht="16.5" x14ac:dyDescent="0.25">
      <c r="A71" s="42" t="s">
        <v>249</v>
      </c>
      <c r="B71" s="452"/>
      <c r="C71" s="453"/>
      <c r="D71" s="452"/>
      <c r="E71" s="453"/>
      <c r="F71" s="452"/>
      <c r="G71" s="453"/>
      <c r="H71" s="459"/>
      <c r="I71" s="460"/>
    </row>
    <row r="72" spans="1:9" ht="30.75" customHeight="1" x14ac:dyDescent="0.25">
      <c r="A72" s="450" t="s">
        <v>171</v>
      </c>
      <c r="B72" s="80" t="s">
        <v>85</v>
      </c>
      <c r="C72" s="80" t="s">
        <v>87</v>
      </c>
      <c r="D72" s="80" t="s">
        <v>85</v>
      </c>
      <c r="E72" s="80" t="s">
        <v>87</v>
      </c>
      <c r="F72" s="80" t="s">
        <v>85</v>
      </c>
      <c r="G72" s="80" t="s">
        <v>87</v>
      </c>
      <c r="H72" s="80" t="s">
        <v>85</v>
      </c>
      <c r="I72" s="80" t="s">
        <v>87</v>
      </c>
    </row>
    <row r="73" spans="1:9" ht="16.5" x14ac:dyDescent="0.25">
      <c r="A73" s="451"/>
      <c r="B73" s="309">
        <v>0.05</v>
      </c>
      <c r="C73" s="309">
        <v>0.05</v>
      </c>
      <c r="D73" s="44">
        <v>0.03</v>
      </c>
      <c r="E73" s="44">
        <v>0.03</v>
      </c>
      <c r="F73" s="44"/>
      <c r="G73" s="45"/>
      <c r="H73" s="48"/>
      <c r="I73" s="45"/>
    </row>
    <row r="74" spans="1:9" ht="299.64999999999998" customHeight="1" x14ac:dyDescent="0.25">
      <c r="A74" s="308" t="s">
        <v>248</v>
      </c>
      <c r="B74" s="461" t="s">
        <v>353</v>
      </c>
      <c r="C74" s="461"/>
      <c r="D74" s="462" t="s">
        <v>354</v>
      </c>
      <c r="E74" s="463"/>
      <c r="F74" s="455"/>
      <c r="G74" s="456"/>
      <c r="H74" s="464"/>
      <c r="I74" s="465"/>
    </row>
    <row r="75" spans="1:9" ht="57" customHeight="1" x14ac:dyDescent="0.25">
      <c r="A75" s="42" t="s">
        <v>249</v>
      </c>
      <c r="B75" s="466" t="s">
        <v>251</v>
      </c>
      <c r="C75" s="467"/>
      <c r="D75" s="468" t="s">
        <v>251</v>
      </c>
      <c r="E75" s="469"/>
      <c r="F75" s="452"/>
      <c r="G75" s="453"/>
      <c r="H75" s="459"/>
      <c r="I75" s="460"/>
    </row>
    <row r="76" spans="1:9" ht="30.75" customHeight="1" x14ac:dyDescent="0.25">
      <c r="A76" s="450" t="s">
        <v>172</v>
      </c>
      <c r="B76" s="80" t="s">
        <v>85</v>
      </c>
      <c r="C76" s="80" t="s">
        <v>87</v>
      </c>
      <c r="D76" s="80" t="s">
        <v>85</v>
      </c>
      <c r="E76" s="80" t="s">
        <v>87</v>
      </c>
      <c r="F76" s="80" t="s">
        <v>85</v>
      </c>
      <c r="G76" s="80" t="s">
        <v>87</v>
      </c>
      <c r="H76" s="80" t="s">
        <v>85</v>
      </c>
      <c r="I76" s="80" t="s">
        <v>87</v>
      </c>
    </row>
    <row r="77" spans="1:9" ht="16.5" x14ac:dyDescent="0.25">
      <c r="A77" s="451"/>
      <c r="B77" s="44">
        <v>0.11</v>
      </c>
      <c r="C77" s="44">
        <v>0.11</v>
      </c>
      <c r="D77" s="44">
        <v>0.1</v>
      </c>
      <c r="E77" s="44">
        <v>0.1</v>
      </c>
      <c r="F77" s="44"/>
      <c r="G77" s="45"/>
      <c r="H77" s="48"/>
      <c r="I77" s="45"/>
    </row>
    <row r="78" spans="1:9" ht="336.75" customHeight="1" x14ac:dyDescent="0.25">
      <c r="A78" s="42" t="s">
        <v>248</v>
      </c>
      <c r="B78" s="470" t="s">
        <v>355</v>
      </c>
      <c r="C78" s="471"/>
      <c r="D78" s="472" t="s">
        <v>356</v>
      </c>
      <c r="E78" s="473"/>
      <c r="F78" s="474"/>
      <c r="G78" s="475"/>
      <c r="H78" s="459"/>
      <c r="I78" s="460"/>
    </row>
    <row r="79" spans="1:9" ht="90" customHeight="1" x14ac:dyDescent="0.25">
      <c r="A79" s="42" t="s">
        <v>249</v>
      </c>
      <c r="B79" s="476" t="s">
        <v>357</v>
      </c>
      <c r="C79" s="469"/>
      <c r="D79" s="476" t="s">
        <v>358</v>
      </c>
      <c r="E79" s="469"/>
      <c r="F79" s="474"/>
      <c r="G79" s="475"/>
      <c r="H79" s="459"/>
      <c r="I79" s="460"/>
    </row>
    <row r="80" spans="1:9" ht="30.75" customHeight="1" x14ac:dyDescent="0.25">
      <c r="A80" s="450" t="s">
        <v>173</v>
      </c>
      <c r="B80" s="80" t="s">
        <v>85</v>
      </c>
      <c r="C80" s="80" t="s">
        <v>87</v>
      </c>
      <c r="D80" s="80" t="s">
        <v>85</v>
      </c>
      <c r="E80" s="80" t="s">
        <v>87</v>
      </c>
      <c r="F80" s="80" t="s">
        <v>85</v>
      </c>
      <c r="G80" s="80" t="s">
        <v>87</v>
      </c>
      <c r="H80" s="80" t="s">
        <v>85</v>
      </c>
      <c r="I80" s="80" t="s">
        <v>87</v>
      </c>
    </row>
    <row r="81" spans="1:9" ht="16.5" x14ac:dyDescent="0.25">
      <c r="A81" s="451"/>
      <c r="B81" s="229">
        <v>7.0000000000000007E-2</v>
      </c>
      <c r="C81" s="229">
        <v>7.0000000000000007E-2</v>
      </c>
      <c r="D81" s="229">
        <v>0.1</v>
      </c>
      <c r="E81" s="229">
        <v>0.1</v>
      </c>
      <c r="F81" s="44"/>
      <c r="G81" s="45"/>
      <c r="H81" s="48"/>
      <c r="I81" s="45"/>
    </row>
    <row r="82" spans="1:9" ht="409.6" customHeight="1" x14ac:dyDescent="0.25">
      <c r="A82" s="42" t="s">
        <v>248</v>
      </c>
      <c r="B82" s="477" t="s">
        <v>359</v>
      </c>
      <c r="C82" s="478"/>
      <c r="D82" s="470" t="s">
        <v>360</v>
      </c>
      <c r="E82" s="471"/>
      <c r="F82" s="457"/>
      <c r="G82" s="479"/>
      <c r="H82" s="459"/>
      <c r="I82" s="460"/>
    </row>
    <row r="83" spans="1:9" ht="94.5" customHeight="1" x14ac:dyDescent="0.25">
      <c r="A83" s="42" t="s">
        <v>249</v>
      </c>
      <c r="B83" s="476" t="s">
        <v>361</v>
      </c>
      <c r="C83" s="469"/>
      <c r="D83" s="476" t="s">
        <v>362</v>
      </c>
      <c r="E83" s="469"/>
      <c r="F83" s="459"/>
      <c r="G83" s="460"/>
      <c r="H83" s="459"/>
      <c r="I83" s="460"/>
    </row>
    <row r="84" spans="1:9" ht="30" customHeight="1" x14ac:dyDescent="0.25">
      <c r="A84" s="450" t="s">
        <v>175</v>
      </c>
      <c r="B84" s="80" t="s">
        <v>85</v>
      </c>
      <c r="C84" s="80" t="s">
        <v>87</v>
      </c>
      <c r="D84" s="80" t="s">
        <v>85</v>
      </c>
      <c r="E84" s="80" t="s">
        <v>87</v>
      </c>
      <c r="F84" s="80" t="s">
        <v>85</v>
      </c>
      <c r="G84" s="80" t="s">
        <v>87</v>
      </c>
      <c r="H84" s="80" t="s">
        <v>85</v>
      </c>
      <c r="I84" s="80" t="s">
        <v>87</v>
      </c>
    </row>
    <row r="85" spans="1:9" ht="16.5" x14ac:dyDescent="0.25">
      <c r="A85" s="451"/>
      <c r="B85" s="44">
        <v>0.12</v>
      </c>
      <c r="C85" s="44">
        <v>0.12</v>
      </c>
      <c r="D85" s="44">
        <v>0.1</v>
      </c>
      <c r="E85" s="44">
        <v>0.1</v>
      </c>
      <c r="F85" s="44"/>
      <c r="G85" s="45"/>
      <c r="H85" s="48"/>
      <c r="I85" s="45"/>
    </row>
    <row r="86" spans="1:9" ht="341.25" customHeight="1" x14ac:dyDescent="0.25">
      <c r="A86" s="42" t="s">
        <v>248</v>
      </c>
      <c r="B86" s="480" t="s">
        <v>363</v>
      </c>
      <c r="C86" s="481"/>
      <c r="D86" s="482" t="s">
        <v>364</v>
      </c>
      <c r="E86" s="483"/>
      <c r="F86" s="484"/>
      <c r="G86" s="485"/>
      <c r="H86" s="486"/>
      <c r="I86" s="486"/>
    </row>
    <row r="87" spans="1:9" ht="103.9" customHeight="1" x14ac:dyDescent="0.25">
      <c r="A87" s="42" t="s">
        <v>249</v>
      </c>
      <c r="B87" s="476" t="s">
        <v>365</v>
      </c>
      <c r="C87" s="487"/>
      <c r="D87" s="476" t="s">
        <v>366</v>
      </c>
      <c r="E87" s="487"/>
      <c r="F87" s="484"/>
      <c r="G87" s="485"/>
      <c r="H87" s="484"/>
      <c r="I87" s="485"/>
    </row>
    <row r="88" spans="1:9" ht="16.5" x14ac:dyDescent="0.25">
      <c r="A88" s="450" t="s">
        <v>176</v>
      </c>
      <c r="B88" s="80" t="s">
        <v>85</v>
      </c>
      <c r="C88" s="80" t="s">
        <v>87</v>
      </c>
      <c r="D88" s="80" t="s">
        <v>85</v>
      </c>
      <c r="E88" s="80" t="s">
        <v>87</v>
      </c>
      <c r="F88" s="80" t="s">
        <v>85</v>
      </c>
      <c r="G88" s="80" t="s">
        <v>87</v>
      </c>
      <c r="H88" s="80" t="s">
        <v>85</v>
      </c>
      <c r="I88" s="80" t="s">
        <v>87</v>
      </c>
    </row>
    <row r="89" spans="1:9" ht="16.5" x14ac:dyDescent="0.25">
      <c r="A89" s="451"/>
      <c r="B89" s="46">
        <v>0.09</v>
      </c>
      <c r="C89" s="46">
        <v>0.09</v>
      </c>
      <c r="D89" s="46">
        <v>0.1</v>
      </c>
      <c r="E89" s="44">
        <v>0.1</v>
      </c>
      <c r="F89" s="44"/>
      <c r="G89" s="45"/>
      <c r="H89" s="48"/>
      <c r="I89" s="45"/>
    </row>
    <row r="90" spans="1:9" ht="300" customHeight="1" x14ac:dyDescent="0.25">
      <c r="A90" s="42" t="s">
        <v>248</v>
      </c>
      <c r="B90" s="490" t="s">
        <v>367</v>
      </c>
      <c r="C90" s="491"/>
      <c r="D90" s="492" t="s">
        <v>368</v>
      </c>
      <c r="E90" s="493"/>
      <c r="F90" s="494"/>
      <c r="G90" s="495"/>
      <c r="H90" s="496"/>
      <c r="I90" s="496"/>
    </row>
    <row r="91" spans="1:9" ht="78" customHeight="1" x14ac:dyDescent="0.25">
      <c r="A91" s="42" t="s">
        <v>249</v>
      </c>
      <c r="B91" s="476" t="s">
        <v>369</v>
      </c>
      <c r="C91" s="487"/>
      <c r="D91" s="476" t="s">
        <v>370</v>
      </c>
      <c r="E91" s="487"/>
      <c r="F91" s="484"/>
      <c r="G91" s="485"/>
      <c r="H91" s="484"/>
      <c r="I91" s="485"/>
    </row>
    <row r="92" spans="1:9" ht="16.5" x14ac:dyDescent="0.25">
      <c r="A92" s="450" t="s">
        <v>177</v>
      </c>
      <c r="B92" s="80" t="s">
        <v>85</v>
      </c>
      <c r="C92" s="80" t="s">
        <v>87</v>
      </c>
      <c r="D92" s="80" t="s">
        <v>85</v>
      </c>
      <c r="E92" s="80" t="s">
        <v>87</v>
      </c>
      <c r="F92" s="80" t="s">
        <v>85</v>
      </c>
      <c r="G92" s="80" t="s">
        <v>87</v>
      </c>
      <c r="H92" s="80" t="s">
        <v>85</v>
      </c>
      <c r="I92" s="80" t="s">
        <v>87</v>
      </c>
    </row>
    <row r="93" spans="1:9" ht="16.5" x14ac:dyDescent="0.25">
      <c r="A93" s="451"/>
      <c r="B93" s="46">
        <v>0.13</v>
      </c>
      <c r="C93" s="46">
        <v>0.13</v>
      </c>
      <c r="D93" s="46">
        <v>0.1</v>
      </c>
      <c r="E93" s="44">
        <v>0.1</v>
      </c>
      <c r="F93" s="44"/>
      <c r="G93" s="45"/>
      <c r="H93" s="48"/>
      <c r="I93" s="45"/>
    </row>
    <row r="94" spans="1:9" ht="261.60000000000002" customHeight="1" x14ac:dyDescent="0.25">
      <c r="A94" s="512" t="s">
        <v>248</v>
      </c>
      <c r="B94" s="514" t="s">
        <v>371</v>
      </c>
      <c r="C94" s="515"/>
      <c r="D94" s="514" t="s">
        <v>372</v>
      </c>
      <c r="E94" s="515"/>
      <c r="F94" s="518"/>
      <c r="G94" s="519"/>
      <c r="H94" s="518"/>
      <c r="I94" s="519"/>
    </row>
    <row r="95" spans="1:9" ht="261.60000000000002" customHeight="1" x14ac:dyDescent="0.25">
      <c r="A95" s="513"/>
      <c r="B95" s="516"/>
      <c r="C95" s="517"/>
      <c r="D95" s="516"/>
      <c r="E95" s="517"/>
      <c r="F95" s="520"/>
      <c r="G95" s="521"/>
      <c r="H95" s="520"/>
      <c r="I95" s="521"/>
    </row>
    <row r="96" spans="1:9" ht="99.75" customHeight="1" x14ac:dyDescent="0.25">
      <c r="A96" s="42" t="s">
        <v>249</v>
      </c>
      <c r="B96" s="488" t="s">
        <v>373</v>
      </c>
      <c r="C96" s="489"/>
      <c r="D96" s="488" t="s">
        <v>374</v>
      </c>
      <c r="E96" s="489"/>
      <c r="F96" s="484"/>
      <c r="G96" s="485"/>
      <c r="H96" s="484"/>
      <c r="I96" s="485"/>
    </row>
    <row r="97" spans="1:9" ht="16.5" x14ac:dyDescent="0.25">
      <c r="A97" s="450" t="s">
        <v>178</v>
      </c>
      <c r="B97" s="80" t="s">
        <v>85</v>
      </c>
      <c r="C97" s="80" t="s">
        <v>87</v>
      </c>
      <c r="D97" s="80" t="s">
        <v>85</v>
      </c>
      <c r="E97" s="80" t="s">
        <v>87</v>
      </c>
      <c r="F97" s="80" t="s">
        <v>85</v>
      </c>
      <c r="G97" s="80" t="s">
        <v>87</v>
      </c>
      <c r="H97" s="80" t="s">
        <v>85</v>
      </c>
      <c r="I97" s="80" t="s">
        <v>87</v>
      </c>
    </row>
    <row r="98" spans="1:9" ht="16.5" x14ac:dyDescent="0.25">
      <c r="A98" s="451"/>
      <c r="B98" s="46">
        <v>0.1</v>
      </c>
      <c r="C98" s="46">
        <v>0.1</v>
      </c>
      <c r="D98" s="46">
        <v>0.1</v>
      </c>
      <c r="E98" s="44">
        <v>0.1</v>
      </c>
      <c r="F98" s="44"/>
      <c r="G98" s="45"/>
      <c r="H98" s="48"/>
      <c r="I98" s="45"/>
    </row>
    <row r="99" spans="1:9" ht="404.25" customHeight="1" x14ac:dyDescent="0.25">
      <c r="A99" s="42" t="s">
        <v>248</v>
      </c>
      <c r="B99" s="499" t="s">
        <v>375</v>
      </c>
      <c r="C99" s="500"/>
      <c r="D99" s="501" t="s">
        <v>376</v>
      </c>
      <c r="E99" s="502"/>
      <c r="F99" s="496"/>
      <c r="G99" s="496"/>
      <c r="H99" s="496"/>
      <c r="I99" s="496"/>
    </row>
    <row r="100" spans="1:9" ht="75" customHeight="1" x14ac:dyDescent="0.25">
      <c r="A100" s="42" t="s">
        <v>249</v>
      </c>
      <c r="B100" s="503" t="s">
        <v>377</v>
      </c>
      <c r="C100" s="504"/>
      <c r="D100" s="503" t="s">
        <v>378</v>
      </c>
      <c r="E100" s="504"/>
      <c r="F100" s="484"/>
      <c r="G100" s="485"/>
      <c r="H100" s="484"/>
      <c r="I100" s="485"/>
    </row>
    <row r="101" spans="1:9" ht="16.5" x14ac:dyDescent="0.25">
      <c r="A101" s="450" t="s">
        <v>180</v>
      </c>
      <c r="B101" s="80" t="s">
        <v>85</v>
      </c>
      <c r="C101" s="80" t="s">
        <v>87</v>
      </c>
      <c r="D101" s="80" t="s">
        <v>85</v>
      </c>
      <c r="E101" s="80" t="s">
        <v>87</v>
      </c>
      <c r="F101" s="80" t="s">
        <v>85</v>
      </c>
      <c r="G101" s="80" t="s">
        <v>87</v>
      </c>
      <c r="H101" s="80" t="s">
        <v>85</v>
      </c>
      <c r="I101" s="80" t="s">
        <v>87</v>
      </c>
    </row>
    <row r="102" spans="1:9" ht="16.5" x14ac:dyDescent="0.25">
      <c r="A102" s="451"/>
      <c r="B102" s="46">
        <v>0.1</v>
      </c>
      <c r="C102" s="46">
        <v>0.1</v>
      </c>
      <c r="D102" s="46">
        <v>0.1</v>
      </c>
      <c r="E102" s="44">
        <v>0.1</v>
      </c>
      <c r="F102" s="44"/>
      <c r="G102" s="45"/>
      <c r="H102" s="48"/>
      <c r="I102" s="45"/>
    </row>
    <row r="103" spans="1:9" ht="373.5" customHeight="1" x14ac:dyDescent="0.25">
      <c r="A103" s="42" t="s">
        <v>248</v>
      </c>
      <c r="B103" s="532" t="s">
        <v>379</v>
      </c>
      <c r="C103" s="533"/>
      <c r="D103" s="534" t="s">
        <v>380</v>
      </c>
      <c r="E103" s="535"/>
      <c r="F103" s="496"/>
      <c r="G103" s="496"/>
      <c r="H103" s="496"/>
      <c r="I103" s="496"/>
    </row>
    <row r="104" spans="1:9" ht="83.25" customHeight="1" x14ac:dyDescent="0.25">
      <c r="A104" s="42" t="s">
        <v>249</v>
      </c>
      <c r="B104" s="497" t="s">
        <v>381</v>
      </c>
      <c r="C104" s="498"/>
      <c r="D104" s="476" t="s">
        <v>382</v>
      </c>
      <c r="E104" s="487"/>
      <c r="F104" s="484"/>
      <c r="G104" s="485"/>
      <c r="H104" s="484"/>
      <c r="I104" s="485"/>
    </row>
    <row r="105" spans="1:9" ht="16.5" x14ac:dyDescent="0.25">
      <c r="A105" s="450" t="s">
        <v>182</v>
      </c>
      <c r="B105" s="80" t="s">
        <v>85</v>
      </c>
      <c r="C105" s="80" t="s">
        <v>87</v>
      </c>
      <c r="D105" s="80" t="s">
        <v>85</v>
      </c>
      <c r="E105" s="80" t="s">
        <v>87</v>
      </c>
      <c r="F105" s="80" t="s">
        <v>85</v>
      </c>
      <c r="G105" s="80" t="s">
        <v>87</v>
      </c>
      <c r="H105" s="80" t="s">
        <v>85</v>
      </c>
      <c r="I105" s="80" t="s">
        <v>87</v>
      </c>
    </row>
    <row r="106" spans="1:9" ht="16.5" x14ac:dyDescent="0.25">
      <c r="A106" s="451"/>
      <c r="B106" s="46">
        <v>0.1</v>
      </c>
      <c r="C106" s="46"/>
      <c r="D106" s="46">
        <v>0.12</v>
      </c>
      <c r="E106" s="44"/>
      <c r="F106" s="44"/>
      <c r="G106" s="45"/>
      <c r="H106" s="48"/>
      <c r="I106" s="45"/>
    </row>
    <row r="107" spans="1:9" ht="33" x14ac:dyDescent="0.25">
      <c r="A107" s="42" t="s">
        <v>248</v>
      </c>
      <c r="B107" s="526"/>
      <c r="C107" s="527"/>
      <c r="D107" s="526"/>
      <c r="E107" s="528"/>
      <c r="F107" s="496"/>
      <c r="G107" s="496"/>
      <c r="H107" s="496"/>
      <c r="I107" s="496"/>
    </row>
    <row r="108" spans="1:9" ht="16.5" x14ac:dyDescent="0.25">
      <c r="A108" s="42" t="s">
        <v>249</v>
      </c>
      <c r="B108" s="529"/>
      <c r="C108" s="530"/>
      <c r="D108" s="529"/>
      <c r="E108" s="531"/>
      <c r="F108" s="484"/>
      <c r="G108" s="485"/>
      <c r="H108" s="484"/>
      <c r="I108" s="485"/>
    </row>
    <row r="109" spans="1:9" ht="16.5" x14ac:dyDescent="0.25">
      <c r="A109" s="450" t="s">
        <v>183</v>
      </c>
      <c r="B109" s="80" t="s">
        <v>85</v>
      </c>
      <c r="C109" s="80" t="s">
        <v>87</v>
      </c>
      <c r="D109" s="80" t="s">
        <v>85</v>
      </c>
      <c r="E109" s="80" t="s">
        <v>87</v>
      </c>
      <c r="F109" s="80" t="s">
        <v>85</v>
      </c>
      <c r="G109" s="80" t="s">
        <v>87</v>
      </c>
      <c r="H109" s="80" t="s">
        <v>85</v>
      </c>
      <c r="I109" s="80" t="s">
        <v>87</v>
      </c>
    </row>
    <row r="110" spans="1:9" ht="16.5" x14ac:dyDescent="0.25">
      <c r="A110" s="451"/>
      <c r="B110" s="46">
        <v>0.1</v>
      </c>
      <c r="C110" s="46"/>
      <c r="D110" s="46">
        <v>0.1</v>
      </c>
      <c r="E110" s="44"/>
      <c r="F110" s="44"/>
      <c r="G110" s="45"/>
      <c r="H110" s="48"/>
      <c r="I110" s="45"/>
    </row>
    <row r="111" spans="1:9" x14ac:dyDescent="0.25">
      <c r="A111" s="506" t="s">
        <v>248</v>
      </c>
      <c r="B111" s="508"/>
      <c r="C111" s="508"/>
      <c r="D111" s="509"/>
      <c r="E111" s="509"/>
      <c r="F111" s="496"/>
      <c r="G111" s="496"/>
      <c r="H111" s="496"/>
      <c r="I111" s="496"/>
    </row>
    <row r="112" spans="1:9" x14ac:dyDescent="0.25">
      <c r="A112" s="507"/>
      <c r="B112" s="508"/>
      <c r="C112" s="508"/>
      <c r="D112" s="509"/>
      <c r="E112" s="509"/>
      <c r="F112" s="496"/>
      <c r="G112" s="496"/>
      <c r="H112" s="496"/>
      <c r="I112" s="496"/>
    </row>
    <row r="113" spans="1:9" ht="16.5" x14ac:dyDescent="0.25">
      <c r="A113" s="42" t="s">
        <v>249</v>
      </c>
      <c r="B113" s="452"/>
      <c r="C113" s="485"/>
      <c r="D113" s="452"/>
      <c r="E113" s="485"/>
      <c r="F113" s="484"/>
      <c r="G113" s="485"/>
      <c r="H113" s="484"/>
      <c r="I113" s="485"/>
    </row>
    <row r="114" spans="1:9" ht="16.5" x14ac:dyDescent="0.25">
      <c r="A114" s="450" t="s">
        <v>184</v>
      </c>
      <c r="B114" s="80" t="s">
        <v>85</v>
      </c>
      <c r="C114" s="80" t="s">
        <v>87</v>
      </c>
      <c r="D114" s="80" t="s">
        <v>85</v>
      </c>
      <c r="E114" s="80" t="s">
        <v>87</v>
      </c>
      <c r="F114" s="80" t="s">
        <v>85</v>
      </c>
      <c r="G114" s="80" t="s">
        <v>87</v>
      </c>
      <c r="H114" s="80" t="s">
        <v>85</v>
      </c>
      <c r="I114" s="80" t="s">
        <v>87</v>
      </c>
    </row>
    <row r="115" spans="1:9" ht="16.5" x14ac:dyDescent="0.25">
      <c r="A115" s="451"/>
      <c r="B115" s="280">
        <v>0.03</v>
      </c>
      <c r="C115" s="280"/>
      <c r="D115" s="280">
        <v>0.05</v>
      </c>
      <c r="E115" s="280"/>
      <c r="F115" s="44"/>
      <c r="G115" s="158"/>
      <c r="H115" s="157"/>
      <c r="I115" s="158"/>
    </row>
    <row r="116" spans="1:9" ht="33" x14ac:dyDescent="0.25">
      <c r="A116" s="42" t="s">
        <v>248</v>
      </c>
      <c r="B116" s="522"/>
      <c r="C116" s="523"/>
      <c r="D116" s="524"/>
      <c r="E116" s="524"/>
      <c r="F116" s="525"/>
      <c r="G116" s="525"/>
      <c r="H116" s="525"/>
      <c r="I116" s="525"/>
    </row>
    <row r="117" spans="1:9" ht="16.5" x14ac:dyDescent="0.25">
      <c r="A117" s="42" t="s">
        <v>249</v>
      </c>
      <c r="B117" s="505"/>
      <c r="C117" s="453"/>
      <c r="D117" s="505"/>
      <c r="E117" s="453"/>
      <c r="F117" s="484"/>
      <c r="G117" s="485"/>
      <c r="H117" s="484"/>
      <c r="I117" s="485"/>
    </row>
    <row r="118" spans="1:9" ht="16.5" x14ac:dyDescent="0.25">
      <c r="A118" s="43" t="s">
        <v>267</v>
      </c>
      <c r="B118" s="47">
        <f>(B69+B73+B77+B81+B85+B89+B93+B98+B102+B106+B110+B115)</f>
        <v>0.99999999999999989</v>
      </c>
      <c r="C118" s="47">
        <f>(C69+C73+C77+C81+C85+C89+C93+C98+C102+C106+C110+C115)</f>
        <v>0.76999999999999991</v>
      </c>
      <c r="D118" s="47">
        <f t="shared" ref="D118:I118" si="1">(D69+D73+D77+D81+D85+D89+D93+D98+D102+D106+D110+D115)</f>
        <v>1</v>
      </c>
      <c r="E118" s="47">
        <f t="shared" si="1"/>
        <v>0.73</v>
      </c>
      <c r="F118" s="47">
        <f t="shared" si="1"/>
        <v>0</v>
      </c>
      <c r="G118" s="47">
        <f t="shared" si="1"/>
        <v>0</v>
      </c>
      <c r="H118" s="47">
        <f t="shared" si="1"/>
        <v>0</v>
      </c>
      <c r="I118" s="47">
        <f t="shared" si="1"/>
        <v>0</v>
      </c>
    </row>
    <row r="123" spans="1:9" ht="37.5" customHeight="1" x14ac:dyDescent="0.25"/>
    <row r="124" spans="1:9" ht="19.5" customHeight="1" x14ac:dyDescent="0.25"/>
    <row r="125" spans="1:9" ht="19.5" customHeight="1" x14ac:dyDescent="0.25"/>
    <row r="126" spans="1:9" ht="34.5" customHeight="1" x14ac:dyDescent="0.25"/>
    <row r="127" spans="1:9" ht="15" customHeight="1" x14ac:dyDescent="0.25"/>
    <row r="128" spans="1:9" ht="15.75" customHeight="1" x14ac:dyDescent="0.25"/>
  </sheetData>
  <mergeCells count="217">
    <mergeCell ref="H51:H52"/>
    <mergeCell ref="I51:I52"/>
    <mergeCell ref="A94:A95"/>
    <mergeCell ref="B94:C95"/>
    <mergeCell ref="D94:E95"/>
    <mergeCell ref="F94:G95"/>
    <mergeCell ref="H94:I95"/>
    <mergeCell ref="A114:A115"/>
    <mergeCell ref="B116:C116"/>
    <mergeCell ref="D116:E116"/>
    <mergeCell ref="F116:G116"/>
    <mergeCell ref="H116:I116"/>
    <mergeCell ref="A105:A106"/>
    <mergeCell ref="B107:C107"/>
    <mergeCell ref="D107:E107"/>
    <mergeCell ref="F107:G107"/>
    <mergeCell ref="H107:I107"/>
    <mergeCell ref="B108:C108"/>
    <mergeCell ref="D108:E108"/>
    <mergeCell ref="F108:G108"/>
    <mergeCell ref="H108:I108"/>
    <mergeCell ref="A101:A102"/>
    <mergeCell ref="B103:C103"/>
    <mergeCell ref="D103:E103"/>
    <mergeCell ref="B117:C117"/>
    <mergeCell ref="D117:E117"/>
    <mergeCell ref="F117:G117"/>
    <mergeCell ref="H117:I117"/>
    <mergeCell ref="A109:A110"/>
    <mergeCell ref="B113:C113"/>
    <mergeCell ref="D113:E113"/>
    <mergeCell ref="F113:G113"/>
    <mergeCell ref="H113:I113"/>
    <mergeCell ref="A111:A112"/>
    <mergeCell ref="B111:C112"/>
    <mergeCell ref="D111:E112"/>
    <mergeCell ref="F111:G112"/>
    <mergeCell ref="H111:I112"/>
    <mergeCell ref="F103:G103"/>
    <mergeCell ref="H103:I103"/>
    <mergeCell ref="B104:C104"/>
    <mergeCell ref="D104:E104"/>
    <mergeCell ref="F104:G104"/>
    <mergeCell ref="H104:I104"/>
    <mergeCell ref="A97:A98"/>
    <mergeCell ref="B99:C99"/>
    <mergeCell ref="D99:E99"/>
    <mergeCell ref="F99:G99"/>
    <mergeCell ref="H99:I99"/>
    <mergeCell ref="B100:C100"/>
    <mergeCell ref="D100:E100"/>
    <mergeCell ref="F100:G100"/>
    <mergeCell ref="H100:I100"/>
    <mergeCell ref="A92:A93"/>
    <mergeCell ref="B96:C96"/>
    <mergeCell ref="D96:E96"/>
    <mergeCell ref="F96:G96"/>
    <mergeCell ref="H96:I96"/>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1:A62"/>
    <mergeCell ref="D61:E61"/>
    <mergeCell ref="F61:G61"/>
    <mergeCell ref="D62:E62"/>
    <mergeCell ref="F62:G62"/>
    <mergeCell ref="A65:I65"/>
    <mergeCell ref="A57:A58"/>
    <mergeCell ref="D57:E57"/>
    <mergeCell ref="F57:G57"/>
    <mergeCell ref="D58:E58"/>
    <mergeCell ref="F58:G58"/>
    <mergeCell ref="A59:A60"/>
    <mergeCell ref="D59:E59"/>
    <mergeCell ref="F59:G59"/>
    <mergeCell ref="D60:E60"/>
    <mergeCell ref="F60:G60"/>
    <mergeCell ref="A53:A54"/>
    <mergeCell ref="D53:E53"/>
    <mergeCell ref="F53:G53"/>
    <mergeCell ref="D54:E54"/>
    <mergeCell ref="F54:G54"/>
    <mergeCell ref="A55:A56"/>
    <mergeCell ref="D55:E55"/>
    <mergeCell ref="F55:G55"/>
    <mergeCell ref="D56:E56"/>
    <mergeCell ref="F56:G56"/>
    <mergeCell ref="A48:A49"/>
    <mergeCell ref="D48:E48"/>
    <mergeCell ref="F48:G48"/>
    <mergeCell ref="D49:E49"/>
    <mergeCell ref="F49:G49"/>
    <mergeCell ref="A50:A52"/>
    <mergeCell ref="D50:E50"/>
    <mergeCell ref="F50:G50"/>
    <mergeCell ref="B51:B52"/>
    <mergeCell ref="C51:C52"/>
    <mergeCell ref="D51:E52"/>
    <mergeCell ref="F51:G52"/>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5:C75" r:id="rId1" display="https://secretariadistritald.sharepoint.com/:f:/s/ContratacinSPI-2022/IgCCqGFsuSg7To866FqRrCQ6AR2BNNIVpVeCx7cKp6_dEoM?e=G7KUBJ" xr:uid="{148D748F-9A39-44E7-9451-2E7CD9C023DF}"/>
    <hyperlink ref="B75" r:id="rId2" xr:uid="{E7608146-327B-4D6B-A4DA-3C6B7990A74B}"/>
    <hyperlink ref="D75" r:id="rId3" xr:uid="{F286034A-A505-430F-8A10-920055F5F31B}"/>
  </hyperlinks>
  <pageMargins left="0.23622047244094491" right="0.23622047244094491" top="0.55118110236220474" bottom="0.39370078740157483" header="0.11811023622047245" footer="0.11811023622047245"/>
  <pageSetup paperSize="5" scale="29" fitToHeight="0"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8C227-AB65-4E67-BB32-220BFDBE9CA1}">
  <sheetPr>
    <tabColor theme="5" tint="0.59999389629810485"/>
    <pageSetUpPr fitToPage="1"/>
  </sheetPr>
  <dimension ref="A1:L26"/>
  <sheetViews>
    <sheetView view="pageBreakPreview" zoomScale="60" zoomScaleNormal="120" workbookViewId="0">
      <selection activeCell="A23" sqref="A23:C23"/>
    </sheetView>
  </sheetViews>
  <sheetFormatPr baseColWidth="10" defaultColWidth="8.42578125" defaultRowHeight="12.75" x14ac:dyDescent="0.25"/>
  <cols>
    <col min="1" max="1" width="3.42578125" style="288" customWidth="1"/>
    <col min="2" max="2" width="9.42578125" style="288" customWidth="1"/>
    <col min="3" max="3" width="5.42578125" style="288" customWidth="1"/>
    <col min="4" max="4" width="6.42578125" style="288" customWidth="1"/>
    <col min="5" max="5" width="5.42578125" style="288" customWidth="1"/>
    <col min="6" max="6" width="10.42578125" style="288" customWidth="1"/>
    <col min="7" max="7" width="2.42578125" style="288" customWidth="1"/>
    <col min="8" max="8" width="18.42578125" style="288" customWidth="1"/>
    <col min="9" max="9" width="12.42578125" style="288" customWidth="1"/>
    <col min="10" max="10" width="6.42578125" style="288" customWidth="1"/>
    <col min="11" max="11" width="18.42578125" style="288" customWidth="1"/>
    <col min="12" max="12" width="25.42578125" style="288" customWidth="1"/>
    <col min="13" max="16384" width="8.42578125" style="288"/>
  </cols>
  <sheetData>
    <row r="1" spans="1:12" ht="18.75" customHeight="1" x14ac:dyDescent="0.25">
      <c r="A1" s="632"/>
      <c r="B1" s="633"/>
      <c r="C1" s="633"/>
      <c r="D1" s="633"/>
      <c r="E1" s="634"/>
      <c r="F1" s="641" t="s">
        <v>268</v>
      </c>
      <c r="G1" s="642"/>
      <c r="H1" s="642"/>
      <c r="I1" s="642"/>
      <c r="J1" s="642"/>
      <c r="K1" s="642"/>
      <c r="L1" s="287"/>
    </row>
    <row r="2" spans="1:12" ht="18.75" customHeight="1" x14ac:dyDescent="0.25">
      <c r="A2" s="635"/>
      <c r="B2" s="636"/>
      <c r="C2" s="636"/>
      <c r="D2" s="636"/>
      <c r="E2" s="637"/>
      <c r="F2" s="643"/>
      <c r="G2" s="644"/>
      <c r="H2" s="644"/>
      <c r="I2" s="644"/>
      <c r="J2" s="644"/>
      <c r="K2" s="644"/>
      <c r="L2" s="287"/>
    </row>
    <row r="3" spans="1:12" ht="18.75" customHeight="1" x14ac:dyDescent="0.25">
      <c r="A3" s="635"/>
      <c r="B3" s="636"/>
      <c r="C3" s="636"/>
      <c r="D3" s="636"/>
      <c r="E3" s="637"/>
      <c r="F3" s="641" t="s">
        <v>269</v>
      </c>
      <c r="G3" s="642"/>
      <c r="H3" s="642"/>
      <c r="I3" s="642"/>
      <c r="J3" s="642"/>
      <c r="K3" s="642"/>
      <c r="L3" s="287"/>
    </row>
    <row r="4" spans="1:12" ht="18.75" customHeight="1" x14ac:dyDescent="0.25">
      <c r="A4" s="638"/>
      <c r="B4" s="639"/>
      <c r="C4" s="639"/>
      <c r="D4" s="639"/>
      <c r="E4" s="640"/>
      <c r="F4" s="643"/>
      <c r="G4" s="644"/>
      <c r="H4" s="644"/>
      <c r="I4" s="644"/>
      <c r="J4" s="644"/>
      <c r="K4" s="644"/>
      <c r="L4" s="287"/>
    </row>
    <row r="5" spans="1:12" ht="15.75" customHeight="1" x14ac:dyDescent="0.25">
      <c r="A5" s="600" t="s">
        <v>270</v>
      </c>
      <c r="B5" s="601"/>
      <c r="C5" s="601"/>
      <c r="D5" s="601"/>
      <c r="E5" s="601"/>
      <c r="F5" s="601"/>
      <c r="G5" s="601"/>
      <c r="H5" s="601"/>
      <c r="I5" s="601"/>
      <c r="J5" s="601"/>
      <c r="K5" s="601"/>
      <c r="L5" s="625"/>
    </row>
    <row r="6" spans="1:12" ht="23.25" customHeight="1" x14ac:dyDescent="0.25">
      <c r="A6" s="600" t="s">
        <v>271</v>
      </c>
      <c r="B6" s="601"/>
      <c r="C6" s="602"/>
      <c r="D6" s="603" t="s">
        <v>272</v>
      </c>
      <c r="E6" s="604"/>
      <c r="F6" s="604"/>
      <c r="G6" s="604"/>
      <c r="H6" s="610"/>
      <c r="I6" s="600" t="s">
        <v>273</v>
      </c>
      <c r="J6" s="602"/>
      <c r="K6" s="603" t="s">
        <v>274</v>
      </c>
      <c r="L6" s="610"/>
    </row>
    <row r="7" spans="1:12" ht="17.649999999999999" customHeight="1" x14ac:dyDescent="0.25">
      <c r="A7" s="600" t="s">
        <v>275</v>
      </c>
      <c r="B7" s="601"/>
      <c r="C7" s="602"/>
      <c r="D7" s="603" t="s">
        <v>276</v>
      </c>
      <c r="E7" s="604"/>
      <c r="F7" s="604"/>
      <c r="G7" s="604"/>
      <c r="H7" s="610"/>
      <c r="I7" s="600" t="s">
        <v>277</v>
      </c>
      <c r="J7" s="602"/>
      <c r="K7" s="603" t="s">
        <v>278</v>
      </c>
      <c r="L7" s="610"/>
    </row>
    <row r="8" spans="1:12" ht="35.65" customHeight="1" x14ac:dyDescent="0.25">
      <c r="A8" s="600" t="s">
        <v>279</v>
      </c>
      <c r="B8" s="601"/>
      <c r="C8" s="602"/>
      <c r="D8" s="603" t="s">
        <v>280</v>
      </c>
      <c r="E8" s="604"/>
      <c r="F8" s="604"/>
      <c r="G8" s="604"/>
      <c r="H8" s="610"/>
      <c r="I8" s="600" t="s">
        <v>281</v>
      </c>
      <c r="J8" s="602"/>
      <c r="K8" s="603" t="s">
        <v>282</v>
      </c>
      <c r="L8" s="610"/>
    </row>
    <row r="9" spans="1:12" ht="15.75" customHeight="1" x14ac:dyDescent="0.25">
      <c r="A9" s="619" t="s">
        <v>283</v>
      </c>
      <c r="B9" s="611"/>
      <c r="C9" s="611"/>
      <c r="D9" s="611"/>
      <c r="E9" s="611"/>
      <c r="F9" s="611"/>
      <c r="G9" s="611"/>
      <c r="H9" s="611"/>
      <c r="I9" s="611"/>
      <c r="J9" s="611"/>
      <c r="K9" s="611"/>
      <c r="L9" s="620"/>
    </row>
    <row r="10" spans="1:12" ht="29.25" customHeight="1" x14ac:dyDescent="0.25">
      <c r="A10" s="613" t="s">
        <v>102</v>
      </c>
      <c r="B10" s="613"/>
      <c r="C10" s="613"/>
      <c r="D10" s="613"/>
      <c r="E10" s="647" t="s">
        <v>383</v>
      </c>
      <c r="F10" s="648"/>
      <c r="G10" s="648"/>
      <c r="H10" s="648"/>
      <c r="I10" s="648"/>
      <c r="J10" s="648"/>
      <c r="K10" s="648"/>
      <c r="L10" s="649"/>
    </row>
    <row r="11" spans="1:12" ht="34.5" customHeight="1" x14ac:dyDescent="0.25">
      <c r="A11" s="623" t="s">
        <v>284</v>
      </c>
      <c r="B11" s="624"/>
      <c r="C11" s="624"/>
      <c r="D11" s="625"/>
      <c r="E11" s="626" t="s">
        <v>319</v>
      </c>
      <c r="F11" s="650"/>
      <c r="G11" s="650"/>
      <c r="H11" s="650"/>
      <c r="I11" s="650"/>
      <c r="J11" s="650"/>
      <c r="K11" s="650"/>
      <c r="L11" s="651"/>
    </row>
    <row r="12" spans="1:12" ht="47.25" customHeight="1" x14ac:dyDescent="0.25">
      <c r="A12" s="600" t="s">
        <v>285</v>
      </c>
      <c r="B12" s="601"/>
      <c r="C12" s="601"/>
      <c r="D12" s="602"/>
      <c r="E12" s="629" t="s">
        <v>384</v>
      </c>
      <c r="F12" s="645"/>
      <c r="G12" s="645"/>
      <c r="H12" s="645"/>
      <c r="I12" s="645"/>
      <c r="J12" s="645"/>
      <c r="K12" s="645"/>
      <c r="L12" s="646"/>
    </row>
    <row r="13" spans="1:12" ht="28.5" customHeight="1" x14ac:dyDescent="0.25">
      <c r="A13" s="600" t="s">
        <v>287</v>
      </c>
      <c r="B13" s="601"/>
      <c r="C13" s="602"/>
      <c r="D13" s="603" t="s">
        <v>385</v>
      </c>
      <c r="E13" s="604"/>
      <c r="F13" s="604"/>
      <c r="G13" s="604"/>
      <c r="H13" s="610"/>
      <c r="I13" s="600" t="s">
        <v>289</v>
      </c>
      <c r="J13" s="602"/>
      <c r="K13" s="603" t="s">
        <v>290</v>
      </c>
      <c r="L13" s="610"/>
    </row>
    <row r="14" spans="1:12" ht="15.75" customHeight="1" x14ac:dyDescent="0.25">
      <c r="A14" s="600" t="s">
        <v>291</v>
      </c>
      <c r="B14" s="601"/>
      <c r="C14" s="601"/>
      <c r="D14" s="601"/>
      <c r="E14" s="601"/>
      <c r="F14" s="601"/>
      <c r="G14" s="601"/>
      <c r="H14" s="601"/>
      <c r="I14" s="601"/>
      <c r="J14" s="601"/>
      <c r="K14" s="601"/>
      <c r="L14" s="625"/>
    </row>
    <row r="15" spans="1:12" ht="25.5" customHeight="1" x14ac:dyDescent="0.25">
      <c r="A15" s="600" t="s">
        <v>292</v>
      </c>
      <c r="B15" s="601"/>
      <c r="C15" s="602"/>
      <c r="D15" s="603" t="s">
        <v>293</v>
      </c>
      <c r="E15" s="604"/>
      <c r="F15" s="604"/>
      <c r="G15" s="604"/>
      <c r="H15" s="610"/>
      <c r="I15" s="600" t="s">
        <v>294</v>
      </c>
      <c r="J15" s="602"/>
      <c r="K15" s="603" t="s">
        <v>295</v>
      </c>
      <c r="L15" s="610"/>
    </row>
    <row r="16" spans="1:12" ht="25.5" customHeight="1" x14ac:dyDescent="0.25">
      <c r="A16" s="600" t="s">
        <v>296</v>
      </c>
      <c r="B16" s="601"/>
      <c r="C16" s="602"/>
      <c r="D16" s="652">
        <f>[1]ACTIVIDAD_2!C37</f>
        <v>2930</v>
      </c>
      <c r="E16" s="653"/>
      <c r="F16" s="653"/>
      <c r="G16" s="653"/>
      <c r="H16" s="654"/>
      <c r="I16" s="600" t="s">
        <v>41</v>
      </c>
      <c r="J16" s="602"/>
      <c r="K16" s="603" t="s">
        <v>322</v>
      </c>
      <c r="L16" s="610"/>
    </row>
    <row r="17" spans="1:12" ht="27.4" customHeight="1" x14ac:dyDescent="0.25">
      <c r="A17" s="600" t="s">
        <v>297</v>
      </c>
      <c r="B17" s="601"/>
      <c r="C17" s="602"/>
      <c r="D17" s="603"/>
      <c r="E17" s="604"/>
      <c r="F17" s="604"/>
      <c r="G17" s="604"/>
      <c r="H17" s="610"/>
      <c r="I17" s="607"/>
      <c r="J17" s="608"/>
      <c r="K17" s="608"/>
      <c r="L17" s="609"/>
    </row>
    <row r="18" spans="1:12" ht="12" customHeight="1" x14ac:dyDescent="0.25">
      <c r="A18" s="289" t="s">
        <v>298</v>
      </c>
      <c r="B18" s="289" t="s">
        <v>299</v>
      </c>
      <c r="C18" s="600" t="s">
        <v>300</v>
      </c>
      <c r="D18" s="601"/>
      <c r="E18" s="601"/>
      <c r="F18" s="601"/>
      <c r="G18" s="602"/>
      <c r="H18" s="600" t="s">
        <v>110</v>
      </c>
      <c r="I18" s="602"/>
      <c r="J18" s="600" t="s">
        <v>301</v>
      </c>
      <c r="K18" s="602"/>
      <c r="L18" s="289" t="s">
        <v>302</v>
      </c>
    </row>
    <row r="19" spans="1:12" ht="86.25" customHeight="1" x14ac:dyDescent="0.25">
      <c r="A19" s="290">
        <v>2</v>
      </c>
      <c r="B19" s="291" t="s">
        <v>238</v>
      </c>
      <c r="C19" s="603" t="s">
        <v>386</v>
      </c>
      <c r="D19" s="604"/>
      <c r="E19" s="604"/>
      <c r="F19" s="604"/>
      <c r="G19" s="610"/>
      <c r="H19" s="603" t="s">
        <v>387</v>
      </c>
      <c r="I19" s="610"/>
      <c r="J19" s="603" t="s">
        <v>305</v>
      </c>
      <c r="K19" s="610"/>
      <c r="L19" s="291" t="s">
        <v>388</v>
      </c>
    </row>
    <row r="20" spans="1:12" ht="25.5" customHeight="1" x14ac:dyDescent="0.25">
      <c r="A20" s="289" t="s">
        <v>298</v>
      </c>
      <c r="B20" s="600" t="s">
        <v>307</v>
      </c>
      <c r="C20" s="601"/>
      <c r="D20" s="601"/>
      <c r="E20" s="601"/>
      <c r="F20" s="601"/>
      <c r="G20" s="601"/>
      <c r="H20" s="601"/>
      <c r="I20" s="601"/>
      <c r="J20" s="601"/>
      <c r="K20" s="602"/>
      <c r="L20" s="289" t="s">
        <v>308</v>
      </c>
    </row>
    <row r="21" spans="1:12" ht="28.15" customHeight="1" x14ac:dyDescent="0.25">
      <c r="A21" s="290">
        <v>1</v>
      </c>
      <c r="B21" s="603" t="s">
        <v>389</v>
      </c>
      <c r="C21" s="604"/>
      <c r="D21" s="604"/>
      <c r="E21" s="604"/>
      <c r="F21" s="604"/>
      <c r="G21" s="604"/>
      <c r="H21" s="604"/>
      <c r="I21" s="604"/>
      <c r="J21" s="604"/>
      <c r="K21" s="610"/>
      <c r="L21" s="291" t="s">
        <v>305</v>
      </c>
    </row>
    <row r="22" spans="1:12" ht="15.75" customHeight="1" x14ac:dyDescent="0.25">
      <c r="A22" s="600" t="s">
        <v>310</v>
      </c>
      <c r="B22" s="601"/>
      <c r="C22" s="601"/>
      <c r="D22" s="601"/>
      <c r="E22" s="601"/>
      <c r="F22" s="611"/>
      <c r="G22" s="611"/>
      <c r="H22" s="601"/>
      <c r="I22" s="611"/>
      <c r="J22" s="611"/>
      <c r="K22" s="601"/>
      <c r="L22" s="612"/>
    </row>
    <row r="23" spans="1:12" ht="26.25" customHeight="1" x14ac:dyDescent="0.25">
      <c r="A23" s="600" t="s">
        <v>311</v>
      </c>
      <c r="B23" s="601"/>
      <c r="C23" s="602"/>
      <c r="D23" s="603">
        <v>1070</v>
      </c>
      <c r="E23" s="604"/>
      <c r="F23" s="613" t="s">
        <v>390</v>
      </c>
      <c r="G23" s="613"/>
      <c r="H23" s="294">
        <v>2024</v>
      </c>
      <c r="I23" s="613" t="s">
        <v>313</v>
      </c>
      <c r="J23" s="613"/>
      <c r="L23" s="293" t="s">
        <v>388</v>
      </c>
    </row>
    <row r="24" spans="1:12" ht="26.25" customHeight="1" x14ac:dyDescent="0.25">
      <c r="A24" s="600" t="s">
        <v>315</v>
      </c>
      <c r="B24" s="601"/>
      <c r="C24" s="602"/>
      <c r="D24" s="603"/>
      <c r="E24" s="604"/>
      <c r="F24" s="605"/>
      <c r="G24" s="605"/>
      <c r="H24" s="604"/>
      <c r="I24" s="605"/>
      <c r="J24" s="605"/>
      <c r="K24" s="604"/>
      <c r="L24" s="606"/>
    </row>
    <row r="25" spans="1:12" ht="45.75" customHeight="1" x14ac:dyDescent="0.25">
      <c r="A25" s="600" t="s">
        <v>316</v>
      </c>
      <c r="B25" s="601"/>
      <c r="C25" s="602"/>
      <c r="D25" s="607"/>
      <c r="E25" s="608"/>
      <c r="F25" s="608"/>
      <c r="G25" s="608"/>
      <c r="H25" s="608"/>
      <c r="I25" s="608"/>
      <c r="J25" s="608"/>
      <c r="K25" s="608"/>
      <c r="L25" s="609"/>
    </row>
    <row r="26" spans="1:12" ht="17.649999999999999" customHeight="1" x14ac:dyDescent="0.25">
      <c r="A26" s="600" t="s">
        <v>317</v>
      </c>
      <c r="B26" s="601"/>
      <c r="C26" s="602"/>
      <c r="D26" s="603"/>
      <c r="E26" s="604"/>
      <c r="F26" s="604"/>
      <c r="G26" s="604"/>
      <c r="H26" s="604"/>
      <c r="I26" s="604"/>
      <c r="J26" s="604"/>
      <c r="K26" s="604"/>
      <c r="L26" s="610"/>
    </row>
  </sheetData>
  <mergeCells count="58">
    <mergeCell ref="A24:C24"/>
    <mergeCell ref="D24:L24"/>
    <mergeCell ref="A25:C25"/>
    <mergeCell ref="D25:L25"/>
    <mergeCell ref="A26:C26"/>
    <mergeCell ref="D26:L26"/>
    <mergeCell ref="B20:K20"/>
    <mergeCell ref="B21:K21"/>
    <mergeCell ref="A22:L22"/>
    <mergeCell ref="A23:C23"/>
    <mergeCell ref="D23:E23"/>
    <mergeCell ref="F23:G23"/>
    <mergeCell ref="I23:J23"/>
    <mergeCell ref="C18:G18"/>
    <mergeCell ref="H18:I18"/>
    <mergeCell ref="J18:K18"/>
    <mergeCell ref="C19:G19"/>
    <mergeCell ref="H19:I19"/>
    <mergeCell ref="J19:K19"/>
    <mergeCell ref="A16:C16"/>
    <mergeCell ref="D16:H16"/>
    <mergeCell ref="I16:J16"/>
    <mergeCell ref="K16:L16"/>
    <mergeCell ref="A17:C17"/>
    <mergeCell ref="D17:H17"/>
    <mergeCell ref="I17:L17"/>
    <mergeCell ref="A9:L9"/>
    <mergeCell ref="A10:D10"/>
    <mergeCell ref="E10:L10"/>
    <mergeCell ref="A11:D11"/>
    <mergeCell ref="E11:L11"/>
    <mergeCell ref="A14:L14"/>
    <mergeCell ref="A15:C15"/>
    <mergeCell ref="D15:H15"/>
    <mergeCell ref="I15:J15"/>
    <mergeCell ref="K15:L15"/>
    <mergeCell ref="E12:L12"/>
    <mergeCell ref="A13:C13"/>
    <mergeCell ref="D13:H13"/>
    <mergeCell ref="I13:J13"/>
    <mergeCell ref="K13:L13"/>
    <mergeCell ref="A12:D12"/>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2"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7"/>
  <sheetViews>
    <sheetView showGridLines="0" topLeftCell="H6" zoomScale="85" zoomScaleNormal="85" workbookViewId="0">
      <selection activeCell="J24" sqref="J24:O29"/>
    </sheetView>
  </sheetViews>
  <sheetFormatPr baseColWidth="10" defaultColWidth="10.42578125" defaultRowHeight="14.25" x14ac:dyDescent="0.25"/>
  <cols>
    <col min="1" max="1" width="49.42578125" style="1" customWidth="1"/>
    <col min="2" max="4" width="35.42578125" style="1" customWidth="1"/>
    <col min="5" max="5" width="39.42578125" style="1" customWidth="1"/>
    <col min="6" max="6" width="43" style="1" customWidth="1"/>
    <col min="7" max="7" width="41.42578125" style="1" customWidth="1"/>
    <col min="8" max="8" width="35.42578125" style="1" customWidth="1"/>
    <col min="9" max="9" width="51.42578125" style="1" customWidth="1"/>
    <col min="10" max="13" width="35.42578125" style="1" customWidth="1"/>
    <col min="14" max="14" width="31" style="1" customWidth="1"/>
    <col min="15" max="15" width="18.42578125" style="1" customWidth="1"/>
    <col min="16" max="16" width="8.42578125" style="1" customWidth="1"/>
    <col min="17" max="17" width="18.42578125" style="1" bestFit="1" customWidth="1"/>
    <col min="18" max="18" width="5.42578125" style="1" customWidth="1"/>
    <col min="19" max="19" width="18.42578125" style="1" bestFit="1" customWidth="1"/>
    <col min="20" max="20" width="4.42578125" style="1" customWidth="1"/>
    <col min="21" max="21" width="23" style="1" bestFit="1" customWidth="1"/>
    <col min="22" max="22" width="10.42578125" style="1"/>
    <col min="23" max="23" width="18.42578125" style="1" bestFit="1" customWidth="1"/>
    <col min="24" max="24" width="16.42578125" style="1" customWidth="1"/>
    <col min="25" max="16384" width="10.42578125" style="1"/>
  </cols>
  <sheetData>
    <row r="1" spans="1:15" s="69" customFormat="1" ht="22.15" customHeight="1" thickBot="1" x14ac:dyDescent="0.3">
      <c r="A1" s="351"/>
      <c r="B1" s="354" t="s">
        <v>160</v>
      </c>
      <c r="C1" s="355"/>
      <c r="D1" s="355"/>
      <c r="E1" s="355"/>
      <c r="F1" s="355"/>
      <c r="G1" s="355"/>
      <c r="H1" s="355"/>
      <c r="I1" s="355"/>
      <c r="J1" s="355"/>
      <c r="K1" s="355"/>
      <c r="L1" s="356"/>
      <c r="M1" s="357" t="s">
        <v>161</v>
      </c>
      <c r="N1" s="358"/>
      <c r="O1" s="359"/>
    </row>
    <row r="2" spans="1:15" s="69" customFormat="1" ht="18" customHeight="1" thickBot="1" x14ac:dyDescent="0.3">
      <c r="A2" s="352"/>
      <c r="B2" s="360" t="s">
        <v>162</v>
      </c>
      <c r="C2" s="361"/>
      <c r="D2" s="361"/>
      <c r="E2" s="361"/>
      <c r="F2" s="361"/>
      <c r="G2" s="361"/>
      <c r="H2" s="361"/>
      <c r="I2" s="361"/>
      <c r="J2" s="361"/>
      <c r="K2" s="361"/>
      <c r="L2" s="362"/>
      <c r="M2" s="357" t="s">
        <v>163</v>
      </c>
      <c r="N2" s="358"/>
      <c r="O2" s="359"/>
    </row>
    <row r="3" spans="1:15" s="69" customFormat="1" ht="19.899999999999999" customHeight="1" thickBot="1" x14ac:dyDescent="0.3">
      <c r="A3" s="352"/>
      <c r="B3" s="360" t="s">
        <v>0</v>
      </c>
      <c r="C3" s="361"/>
      <c r="D3" s="361"/>
      <c r="E3" s="361"/>
      <c r="F3" s="361"/>
      <c r="G3" s="361"/>
      <c r="H3" s="361"/>
      <c r="I3" s="361"/>
      <c r="J3" s="361"/>
      <c r="K3" s="361"/>
      <c r="L3" s="362"/>
      <c r="M3" s="357" t="s">
        <v>164</v>
      </c>
      <c r="N3" s="358"/>
      <c r="O3" s="359"/>
    </row>
    <row r="4" spans="1:15" s="69" customFormat="1" ht="21.75" customHeight="1" thickBot="1" x14ac:dyDescent="0.3">
      <c r="A4" s="353"/>
      <c r="B4" s="363" t="s">
        <v>165</v>
      </c>
      <c r="C4" s="364"/>
      <c r="D4" s="364"/>
      <c r="E4" s="364"/>
      <c r="F4" s="364"/>
      <c r="G4" s="364"/>
      <c r="H4" s="364"/>
      <c r="I4" s="364"/>
      <c r="J4" s="364"/>
      <c r="K4" s="364"/>
      <c r="L4" s="365"/>
      <c r="M4" s="357" t="s">
        <v>166</v>
      </c>
      <c r="N4" s="358"/>
      <c r="O4" s="359"/>
    </row>
    <row r="5" spans="1:15" s="69" customFormat="1" ht="16.149999999999999" customHeight="1" thickBot="1" x14ac:dyDescent="0.3">
      <c r="A5" s="70"/>
      <c r="B5" s="71"/>
      <c r="C5" s="71"/>
      <c r="D5" s="71"/>
      <c r="E5" s="71"/>
      <c r="F5" s="71"/>
      <c r="G5" s="71"/>
      <c r="H5" s="71"/>
      <c r="I5" s="71"/>
      <c r="J5" s="71"/>
      <c r="K5" s="71"/>
      <c r="L5" s="71"/>
      <c r="M5" s="72"/>
      <c r="N5" s="72"/>
      <c r="O5" s="72"/>
    </row>
    <row r="6" spans="1:15" ht="40.15" customHeight="1" thickBot="1" x14ac:dyDescent="0.3">
      <c r="A6" s="49" t="s">
        <v>167</v>
      </c>
      <c r="B6" s="677" t="s">
        <v>168</v>
      </c>
      <c r="C6" s="678"/>
      <c r="D6" s="678"/>
      <c r="E6" s="678"/>
      <c r="F6" s="678"/>
      <c r="G6" s="678"/>
      <c r="H6" s="678"/>
      <c r="I6" s="678"/>
      <c r="J6" s="678"/>
      <c r="K6" s="679"/>
      <c r="L6" s="145" t="s">
        <v>169</v>
      </c>
      <c r="M6" s="385">
        <v>2024110010318</v>
      </c>
      <c r="N6" s="386"/>
      <c r="O6" s="387"/>
    </row>
    <row r="7" spans="1:15" s="69" customFormat="1" ht="18" customHeight="1" thickBot="1" x14ac:dyDescent="0.3">
      <c r="A7" s="70"/>
      <c r="B7" s="71"/>
      <c r="C7" s="71"/>
      <c r="D7" s="71"/>
      <c r="E7" s="71"/>
      <c r="F7" s="71"/>
      <c r="G7" s="71"/>
      <c r="H7" s="71"/>
      <c r="I7" s="71"/>
      <c r="J7" s="71"/>
      <c r="K7" s="71"/>
      <c r="L7" s="71"/>
      <c r="M7" s="72"/>
      <c r="N7" s="72"/>
      <c r="O7" s="72"/>
    </row>
    <row r="8" spans="1:15" s="69" customFormat="1" ht="21.75" customHeight="1" x14ac:dyDescent="0.25">
      <c r="A8" s="379" t="s">
        <v>6</v>
      </c>
      <c r="B8" s="145" t="s">
        <v>170</v>
      </c>
      <c r="C8" s="113"/>
      <c r="D8" s="145" t="s">
        <v>171</v>
      </c>
      <c r="E8" s="113"/>
      <c r="F8" s="145" t="s">
        <v>172</v>
      </c>
      <c r="G8" s="113"/>
      <c r="H8" s="145" t="s">
        <v>173</v>
      </c>
      <c r="I8" s="115"/>
      <c r="J8" s="388" t="s">
        <v>8</v>
      </c>
      <c r="K8" s="389"/>
      <c r="L8" s="144" t="s">
        <v>174</v>
      </c>
      <c r="M8" s="390"/>
      <c r="N8" s="390"/>
      <c r="O8" s="390"/>
    </row>
    <row r="9" spans="1:15" s="69" customFormat="1" ht="21.75" customHeight="1" x14ac:dyDescent="0.25">
      <c r="A9" s="379"/>
      <c r="B9" s="146" t="s">
        <v>175</v>
      </c>
      <c r="C9" s="116"/>
      <c r="D9" s="145" t="s">
        <v>176</v>
      </c>
      <c r="E9" s="116"/>
      <c r="F9" s="145" t="s">
        <v>177</v>
      </c>
      <c r="G9" s="116"/>
      <c r="H9" s="145" t="s">
        <v>178</v>
      </c>
      <c r="I9" s="115"/>
      <c r="J9" s="388"/>
      <c r="K9" s="389"/>
      <c r="L9" s="144" t="s">
        <v>179</v>
      </c>
      <c r="M9" s="390"/>
      <c r="N9" s="390"/>
      <c r="O9" s="390"/>
    </row>
    <row r="10" spans="1:15" s="69" customFormat="1" ht="21.75" customHeight="1" x14ac:dyDescent="0.25">
      <c r="A10" s="379"/>
      <c r="B10" s="145" t="s">
        <v>180</v>
      </c>
      <c r="C10" s="113" t="s">
        <v>181</v>
      </c>
      <c r="D10" s="145" t="s">
        <v>182</v>
      </c>
      <c r="E10" s="116"/>
      <c r="F10" s="145" t="s">
        <v>183</v>
      </c>
      <c r="G10" s="116"/>
      <c r="H10" s="145" t="s">
        <v>184</v>
      </c>
      <c r="I10" s="115"/>
      <c r="J10" s="388"/>
      <c r="K10" s="389"/>
      <c r="L10" s="144" t="s">
        <v>185</v>
      </c>
      <c r="M10" s="390" t="s">
        <v>181</v>
      </c>
      <c r="N10" s="390"/>
      <c r="O10" s="390"/>
    </row>
    <row r="11" spans="1:15" ht="15" customHeight="1" thickBot="1" x14ac:dyDescent="0.3">
      <c r="A11" s="6"/>
      <c r="B11" s="7"/>
      <c r="C11" s="7"/>
      <c r="D11" s="9"/>
      <c r="E11" s="8"/>
      <c r="F11" s="8"/>
      <c r="G11" s="196"/>
      <c r="H11" s="196"/>
      <c r="I11" s="10"/>
      <c r="J11" s="10"/>
      <c r="K11" s="7"/>
      <c r="L11" s="7"/>
      <c r="M11" s="7"/>
      <c r="N11" s="7"/>
      <c r="O11" s="7"/>
    </row>
    <row r="12" spans="1:15" ht="15" customHeight="1" x14ac:dyDescent="0.25">
      <c r="A12" s="366" t="s">
        <v>186</v>
      </c>
      <c r="B12" s="369" t="s">
        <v>391</v>
      </c>
      <c r="C12" s="370"/>
      <c r="D12" s="370"/>
      <c r="E12" s="370"/>
      <c r="F12" s="370"/>
      <c r="G12" s="370"/>
      <c r="H12" s="370"/>
      <c r="I12" s="370"/>
      <c r="J12" s="370"/>
      <c r="K12" s="370"/>
      <c r="L12" s="370"/>
      <c r="M12" s="370"/>
      <c r="N12" s="370"/>
      <c r="O12" s="371"/>
    </row>
    <row r="13" spans="1:15" ht="15" customHeight="1" x14ac:dyDescent="0.25">
      <c r="A13" s="367"/>
      <c r="B13" s="372"/>
      <c r="C13" s="373"/>
      <c r="D13" s="373"/>
      <c r="E13" s="373"/>
      <c r="F13" s="373"/>
      <c r="G13" s="373"/>
      <c r="H13" s="373"/>
      <c r="I13" s="373"/>
      <c r="J13" s="373"/>
      <c r="K13" s="373"/>
      <c r="L13" s="373"/>
      <c r="M13" s="373"/>
      <c r="N13" s="373"/>
      <c r="O13" s="374"/>
    </row>
    <row r="14" spans="1:15" ht="15" customHeight="1" thickBot="1" x14ac:dyDescent="0.3">
      <c r="A14" s="368"/>
      <c r="B14" s="375"/>
      <c r="C14" s="376"/>
      <c r="D14" s="376"/>
      <c r="E14" s="376"/>
      <c r="F14" s="376"/>
      <c r="G14" s="376"/>
      <c r="H14" s="376"/>
      <c r="I14" s="376"/>
      <c r="J14" s="376"/>
      <c r="K14" s="376"/>
      <c r="L14" s="376"/>
      <c r="M14" s="376"/>
      <c r="N14" s="376"/>
      <c r="O14" s="377"/>
    </row>
    <row r="15" spans="1:15" ht="9" customHeight="1" thickBot="1" x14ac:dyDescent="0.3">
      <c r="A15" s="14"/>
      <c r="B15" s="68"/>
      <c r="C15" s="15"/>
      <c r="D15" s="15"/>
      <c r="E15" s="15"/>
      <c r="F15" s="15"/>
      <c r="G15" s="16"/>
      <c r="H15" s="16"/>
      <c r="I15" s="16"/>
      <c r="J15" s="16"/>
      <c r="K15" s="16"/>
      <c r="L15" s="17"/>
      <c r="M15" s="17"/>
      <c r="N15" s="17"/>
      <c r="O15" s="17"/>
    </row>
    <row r="16" spans="1:15" s="18" customFormat="1" ht="37.5" customHeight="1" thickBot="1" x14ac:dyDescent="0.3">
      <c r="A16" s="49" t="s">
        <v>13</v>
      </c>
      <c r="B16" s="378" t="s">
        <v>392</v>
      </c>
      <c r="C16" s="378"/>
      <c r="D16" s="378"/>
      <c r="E16" s="378"/>
      <c r="F16" s="378"/>
      <c r="G16" s="379" t="s">
        <v>15</v>
      </c>
      <c r="H16" s="379"/>
      <c r="I16" s="378" t="s">
        <v>393</v>
      </c>
      <c r="J16" s="378"/>
      <c r="K16" s="378"/>
      <c r="L16" s="378"/>
      <c r="M16" s="378"/>
      <c r="N16" s="378"/>
      <c r="O16" s="378"/>
    </row>
    <row r="17" spans="1:17" ht="9" customHeight="1" x14ac:dyDescent="0.25">
      <c r="A17" s="14"/>
      <c r="B17" s="16"/>
      <c r="C17" s="15"/>
      <c r="D17" s="15"/>
      <c r="E17" s="15"/>
      <c r="F17" s="15"/>
      <c r="G17" s="16"/>
      <c r="H17" s="16"/>
      <c r="I17" s="16"/>
      <c r="J17" s="16"/>
      <c r="K17" s="16"/>
      <c r="L17" s="17"/>
      <c r="M17" s="17"/>
      <c r="N17" s="17"/>
      <c r="O17" s="17"/>
    </row>
    <row r="18" spans="1:17" ht="56.25" customHeight="1" x14ac:dyDescent="0.25">
      <c r="A18" s="295" t="s">
        <v>17</v>
      </c>
      <c r="B18" s="674" t="s">
        <v>394</v>
      </c>
      <c r="C18" s="675"/>
      <c r="D18" s="675"/>
      <c r="E18" s="676"/>
      <c r="F18" s="296" t="s">
        <v>19</v>
      </c>
      <c r="G18" s="381" t="s">
        <v>191</v>
      </c>
      <c r="H18" s="381"/>
      <c r="I18" s="381"/>
      <c r="J18" s="49" t="s">
        <v>21</v>
      </c>
      <c r="K18" s="378" t="s">
        <v>192</v>
      </c>
      <c r="L18" s="378"/>
      <c r="M18" s="378"/>
      <c r="N18" s="378"/>
      <c r="O18" s="378"/>
    </row>
    <row r="19" spans="1:17" ht="9" customHeight="1" x14ac:dyDescent="0.25">
      <c r="A19" s="5"/>
      <c r="B19" s="2"/>
      <c r="C19" s="402"/>
      <c r="D19" s="402"/>
      <c r="E19" s="402"/>
      <c r="F19" s="402"/>
      <c r="G19" s="402"/>
      <c r="H19" s="402"/>
      <c r="I19" s="402"/>
      <c r="J19" s="402"/>
      <c r="K19" s="402"/>
      <c r="L19" s="402"/>
      <c r="M19" s="402"/>
      <c r="N19" s="402"/>
      <c r="O19" s="402"/>
    </row>
    <row r="20" spans="1:17" ht="16.5" customHeight="1" thickBot="1" x14ac:dyDescent="0.3">
      <c r="A20" s="66"/>
      <c r="B20" s="67"/>
      <c r="C20" s="67"/>
      <c r="D20" s="67"/>
      <c r="E20" s="67"/>
      <c r="F20" s="67"/>
      <c r="G20" s="67"/>
      <c r="H20" s="67"/>
      <c r="I20" s="67"/>
      <c r="J20" s="67"/>
      <c r="K20" s="67"/>
      <c r="L20" s="67"/>
      <c r="M20" s="67"/>
      <c r="N20" s="67"/>
      <c r="O20" s="67"/>
    </row>
    <row r="21" spans="1:17" ht="31.9" customHeight="1" thickBot="1" x14ac:dyDescent="0.3">
      <c r="A21" s="403" t="s">
        <v>23</v>
      </c>
      <c r="B21" s="404"/>
      <c r="C21" s="404"/>
      <c r="D21" s="404"/>
      <c r="E21" s="404"/>
      <c r="F21" s="404"/>
      <c r="G21" s="404"/>
      <c r="H21" s="404"/>
      <c r="I21" s="404"/>
      <c r="J21" s="404"/>
      <c r="K21" s="404"/>
      <c r="L21" s="404"/>
      <c r="M21" s="404"/>
      <c r="N21" s="404"/>
      <c r="O21" s="388"/>
    </row>
    <row r="22" spans="1:17" ht="31.9" customHeight="1" thickBot="1" x14ac:dyDescent="0.3">
      <c r="A22" s="403" t="s">
        <v>193</v>
      </c>
      <c r="B22" s="404"/>
      <c r="C22" s="404"/>
      <c r="D22" s="404"/>
      <c r="E22" s="404"/>
      <c r="F22" s="404"/>
      <c r="G22" s="404"/>
      <c r="H22" s="404"/>
      <c r="I22" s="404"/>
      <c r="J22" s="404"/>
      <c r="K22" s="404"/>
      <c r="L22" s="404"/>
      <c r="M22" s="404"/>
      <c r="N22" s="404"/>
      <c r="O22" s="388"/>
    </row>
    <row r="23" spans="1:17" ht="31.9" customHeight="1" thickBot="1" x14ac:dyDescent="0.3">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7" ht="31.9" customHeight="1" x14ac:dyDescent="0.25">
      <c r="A24" s="21" t="s">
        <v>24</v>
      </c>
      <c r="B24" s="311">
        <v>293491000</v>
      </c>
      <c r="C24" s="311">
        <v>0</v>
      </c>
      <c r="D24" s="311">
        <v>0</v>
      </c>
      <c r="E24" s="311">
        <v>0</v>
      </c>
      <c r="F24" s="316"/>
      <c r="G24" s="316">
        <v>12594333</v>
      </c>
      <c r="H24" s="316">
        <v>0</v>
      </c>
      <c r="I24" s="341">
        <v>0</v>
      </c>
      <c r="J24" s="316">
        <v>0</v>
      </c>
      <c r="K24" s="316"/>
      <c r="L24" s="316"/>
      <c r="M24" s="316"/>
      <c r="N24" s="348">
        <f>SUM(B24:M24)</f>
        <v>306085333</v>
      </c>
      <c r="O24" s="323">
        <v>1</v>
      </c>
    </row>
    <row r="25" spans="1:17" ht="31.9" customHeight="1" x14ac:dyDescent="0.25">
      <c r="A25" s="21" t="s">
        <v>26</v>
      </c>
      <c r="B25" s="311">
        <v>293491000</v>
      </c>
      <c r="C25" s="311">
        <v>0</v>
      </c>
      <c r="D25" s="311">
        <v>-316667</v>
      </c>
      <c r="E25" s="311">
        <v>10085625</v>
      </c>
      <c r="F25" s="311">
        <v>0</v>
      </c>
      <c r="G25" s="311"/>
      <c r="H25" s="311">
        <v>0</v>
      </c>
      <c r="I25" s="339">
        <v>0</v>
      </c>
      <c r="J25" s="311">
        <v>0</v>
      </c>
      <c r="K25" s="311"/>
      <c r="L25" s="311"/>
      <c r="M25" s="311"/>
      <c r="N25" s="348">
        <f t="shared" ref="N25:N29" si="0">SUM(B25:M25)</f>
        <v>303259958</v>
      </c>
      <c r="O25" s="324">
        <f>N25/N24</f>
        <v>0.99076932248824867</v>
      </c>
      <c r="Q25" s="260"/>
    </row>
    <row r="26" spans="1:17" ht="31.9" customHeight="1" x14ac:dyDescent="0.25">
      <c r="A26" s="21" t="s">
        <v>28</v>
      </c>
      <c r="B26" s="311"/>
      <c r="C26" s="311">
        <v>8604046</v>
      </c>
      <c r="D26" s="311">
        <v>29894754</v>
      </c>
      <c r="E26" s="311">
        <v>25520957</v>
      </c>
      <c r="F26" s="311">
        <v>25520957</v>
      </c>
      <c r="G26" s="311">
        <v>35606582</v>
      </c>
      <c r="H26" s="311">
        <v>25520957</v>
      </c>
      <c r="I26" s="339">
        <v>25520957</v>
      </c>
      <c r="J26" s="311">
        <v>25520957</v>
      </c>
      <c r="K26" s="311"/>
      <c r="L26" s="311"/>
      <c r="M26" s="311"/>
      <c r="N26" s="348">
        <f t="shared" si="0"/>
        <v>201710167</v>
      </c>
      <c r="O26" s="324">
        <f>N26/N24</f>
        <v>0.65899977964641643</v>
      </c>
      <c r="Q26" s="260"/>
    </row>
    <row r="27" spans="1:17" ht="31.9" customHeight="1" x14ac:dyDescent="0.25">
      <c r="A27" s="21" t="s">
        <v>196</v>
      </c>
      <c r="B27" s="311">
        <v>6000000</v>
      </c>
      <c r="C27" s="311">
        <v>8058000</v>
      </c>
      <c r="D27" s="311">
        <v>0</v>
      </c>
      <c r="E27" s="311">
        <v>0</v>
      </c>
      <c r="F27" s="311">
        <v>0</v>
      </c>
      <c r="G27" s="311">
        <v>0</v>
      </c>
      <c r="H27" s="311">
        <v>0</v>
      </c>
      <c r="I27" s="339">
        <v>0</v>
      </c>
      <c r="J27" s="311">
        <v>0</v>
      </c>
      <c r="K27" s="311"/>
      <c r="L27" s="311"/>
      <c r="M27" s="311"/>
      <c r="N27" s="348">
        <f t="shared" si="0"/>
        <v>14058000</v>
      </c>
      <c r="O27" s="324">
        <v>1</v>
      </c>
    </row>
    <row r="28" spans="1:17" ht="31.9" customHeight="1" x14ac:dyDescent="0.25">
      <c r="A28" s="21" t="s">
        <v>197</v>
      </c>
      <c r="B28" s="311"/>
      <c r="C28" s="311"/>
      <c r="D28" s="311">
        <v>0</v>
      </c>
      <c r="E28" s="311">
        <v>0</v>
      </c>
      <c r="F28" s="311">
        <v>0</v>
      </c>
      <c r="G28" s="311">
        <v>0</v>
      </c>
      <c r="H28" s="311">
        <v>0</v>
      </c>
      <c r="I28" s="339">
        <v>0</v>
      </c>
      <c r="J28" s="311">
        <v>612000</v>
      </c>
      <c r="K28" s="311"/>
      <c r="L28" s="311"/>
      <c r="M28" s="311"/>
      <c r="N28" s="348">
        <f t="shared" si="0"/>
        <v>612000</v>
      </c>
      <c r="O28" s="324">
        <f>N28/N27</f>
        <v>4.353393085787452E-2</v>
      </c>
    </row>
    <row r="29" spans="1:17" ht="31.9" customHeight="1" thickBot="1" x14ac:dyDescent="0.3">
      <c r="A29" s="23" t="s">
        <v>34</v>
      </c>
      <c r="B29" s="312">
        <v>7836000</v>
      </c>
      <c r="C29" s="312">
        <v>5610000</v>
      </c>
      <c r="D29" s="312">
        <v>0</v>
      </c>
      <c r="E29" s="312">
        <v>0</v>
      </c>
      <c r="F29" s="312">
        <v>0</v>
      </c>
      <c r="G29" s="312">
        <v>0</v>
      </c>
      <c r="H29" s="312">
        <v>0</v>
      </c>
      <c r="I29" s="340">
        <v>0</v>
      </c>
      <c r="J29" s="312">
        <v>0</v>
      </c>
      <c r="K29" s="312"/>
      <c r="L29" s="312"/>
      <c r="M29" s="312"/>
      <c r="N29" s="349">
        <f t="shared" si="0"/>
        <v>13446000</v>
      </c>
      <c r="O29" s="325">
        <f>N29/N27</f>
        <v>0.95646606914212551</v>
      </c>
    </row>
    <row r="30" spans="1:17" s="25" customFormat="1" ht="16.5" customHeight="1" x14ac:dyDescent="0.2"/>
    <row r="31" spans="1:17" s="25" customFormat="1" ht="17.25" customHeight="1" x14ac:dyDescent="0.2"/>
    <row r="32" spans="1:17" ht="5.25" customHeight="1" thickBot="1" x14ac:dyDescent="0.3"/>
    <row r="33" spans="1:13" ht="48" customHeight="1" thickBot="1" x14ac:dyDescent="0.3">
      <c r="A33" s="405" t="s">
        <v>198</v>
      </c>
      <c r="B33" s="406"/>
      <c r="C33" s="406"/>
      <c r="D33" s="406"/>
      <c r="E33" s="406"/>
      <c r="F33" s="406"/>
      <c r="G33" s="406"/>
      <c r="H33" s="406"/>
      <c r="I33" s="407"/>
      <c r="J33" s="30"/>
    </row>
    <row r="34" spans="1:13" ht="50.25" customHeight="1" thickBot="1" x14ac:dyDescent="0.3">
      <c r="A34" s="37" t="s">
        <v>199</v>
      </c>
      <c r="B34" s="555" t="str">
        <f>+B12</f>
        <v>Gestionar 1 portafolio de oportunidades a través de aliados públicos y privados para el empoderamiento y autonomía económica de las mujeres de Bogotá.</v>
      </c>
      <c r="C34" s="556"/>
      <c r="D34" s="556"/>
      <c r="E34" s="556"/>
      <c r="F34" s="556"/>
      <c r="G34" s="556"/>
      <c r="H34" s="556"/>
      <c r="I34" s="557"/>
      <c r="J34" s="28"/>
      <c r="M34" s="181"/>
    </row>
    <row r="35" spans="1:13" ht="18.75" customHeight="1" thickBot="1" x14ac:dyDescent="0.3">
      <c r="A35" s="396" t="s">
        <v>39</v>
      </c>
      <c r="B35" s="75">
        <v>2024</v>
      </c>
      <c r="C35" s="75">
        <v>2025</v>
      </c>
      <c r="D35" s="75">
        <v>2026</v>
      </c>
      <c r="E35" s="75">
        <v>2027</v>
      </c>
      <c r="F35" s="75" t="s">
        <v>200</v>
      </c>
      <c r="G35" s="411" t="s">
        <v>41</v>
      </c>
      <c r="H35" s="412" t="s">
        <v>201</v>
      </c>
      <c r="I35" s="413"/>
      <c r="J35" s="28"/>
      <c r="M35" s="181"/>
    </row>
    <row r="36" spans="1:13" ht="50.25" customHeight="1" thickBot="1" x14ac:dyDescent="0.3">
      <c r="A36" s="397"/>
      <c r="B36" s="168">
        <v>1</v>
      </c>
      <c r="C36" s="168">
        <v>1</v>
      </c>
      <c r="D36" s="168">
        <v>1</v>
      </c>
      <c r="E36" s="168">
        <v>1</v>
      </c>
      <c r="F36" s="169">
        <v>1</v>
      </c>
      <c r="G36" s="411"/>
      <c r="H36" s="414"/>
      <c r="I36" s="415"/>
      <c r="J36" s="28"/>
      <c r="M36" s="182"/>
    </row>
    <row r="37" spans="1:13" ht="52.5" customHeight="1" thickBot="1" x14ac:dyDescent="0.3">
      <c r="A37" s="38" t="s">
        <v>43</v>
      </c>
      <c r="B37" s="391">
        <v>0.22</v>
      </c>
      <c r="C37" s="392"/>
      <c r="D37" s="393" t="s">
        <v>202</v>
      </c>
      <c r="E37" s="394"/>
      <c r="F37" s="394"/>
      <c r="G37" s="394"/>
      <c r="H37" s="394"/>
      <c r="I37" s="395"/>
    </row>
    <row r="38" spans="1:13" s="29" customFormat="1" ht="66" x14ac:dyDescent="0.25">
      <c r="A38" s="396" t="s">
        <v>203</v>
      </c>
      <c r="B38" s="38" t="s">
        <v>204</v>
      </c>
      <c r="C38" s="37" t="s">
        <v>87</v>
      </c>
      <c r="D38" s="398" t="s">
        <v>89</v>
      </c>
      <c r="E38" s="399"/>
      <c r="F38" s="398" t="s">
        <v>91</v>
      </c>
      <c r="G38" s="399"/>
      <c r="H38" s="39" t="s">
        <v>93</v>
      </c>
      <c r="I38" s="41" t="s">
        <v>94</v>
      </c>
      <c r="M38" s="183"/>
    </row>
    <row r="39" spans="1:13" ht="16.5" x14ac:dyDescent="0.25">
      <c r="A39" s="397"/>
      <c r="B39" s="301">
        <v>0</v>
      </c>
      <c r="C39" s="301">
        <v>0</v>
      </c>
      <c r="D39" s="419" t="s">
        <v>205</v>
      </c>
      <c r="E39" s="420"/>
      <c r="F39" s="400" t="s">
        <v>205</v>
      </c>
      <c r="G39" s="401"/>
      <c r="H39" s="195" t="s">
        <v>209</v>
      </c>
      <c r="I39" s="32" t="s">
        <v>209</v>
      </c>
      <c r="M39" s="181"/>
    </row>
    <row r="40" spans="1:13" s="29" customFormat="1" ht="66" x14ac:dyDescent="0.25">
      <c r="A40" s="396" t="s">
        <v>206</v>
      </c>
      <c r="B40" s="40" t="s">
        <v>204</v>
      </c>
      <c r="C40" s="39" t="s">
        <v>87</v>
      </c>
      <c r="D40" s="398" t="s">
        <v>89</v>
      </c>
      <c r="E40" s="399"/>
      <c r="F40" s="398" t="s">
        <v>91</v>
      </c>
      <c r="G40" s="399"/>
      <c r="H40" s="39" t="s">
        <v>93</v>
      </c>
      <c r="I40" s="41" t="s">
        <v>94</v>
      </c>
    </row>
    <row r="41" spans="1:13" ht="309" customHeight="1" x14ac:dyDescent="0.25">
      <c r="A41" s="397"/>
      <c r="B41" s="302">
        <v>0.05</v>
      </c>
      <c r="C41" s="302">
        <v>0.05</v>
      </c>
      <c r="D41" s="416" t="s">
        <v>395</v>
      </c>
      <c r="E41" s="417"/>
      <c r="F41" s="416" t="s">
        <v>396</v>
      </c>
      <c r="G41" s="417"/>
      <c r="H41" s="195" t="s">
        <v>209</v>
      </c>
      <c r="I41" s="213" t="s">
        <v>397</v>
      </c>
    </row>
    <row r="42" spans="1:13" s="29" customFormat="1" ht="66" x14ac:dyDescent="0.25">
      <c r="A42" s="396" t="s">
        <v>211</v>
      </c>
      <c r="B42" s="40" t="s">
        <v>204</v>
      </c>
      <c r="C42" s="39" t="s">
        <v>87</v>
      </c>
      <c r="D42" s="398" t="s">
        <v>89</v>
      </c>
      <c r="E42" s="399"/>
      <c r="F42" s="398" t="s">
        <v>91</v>
      </c>
      <c r="G42" s="399"/>
      <c r="H42" s="39" t="s">
        <v>93</v>
      </c>
      <c r="I42" s="41" t="s">
        <v>94</v>
      </c>
    </row>
    <row r="43" spans="1:13" ht="329.25" customHeight="1" thickBot="1" x14ac:dyDescent="0.3">
      <c r="A43" s="397"/>
      <c r="B43" s="302">
        <v>0.15</v>
      </c>
      <c r="C43" s="302">
        <v>0.15</v>
      </c>
      <c r="D43" s="419" t="s">
        <v>398</v>
      </c>
      <c r="E43" s="420"/>
      <c r="F43" s="416" t="s">
        <v>399</v>
      </c>
      <c r="G43" s="417"/>
      <c r="H43" s="195" t="s">
        <v>209</v>
      </c>
      <c r="I43" s="213" t="s">
        <v>400</v>
      </c>
    </row>
    <row r="44" spans="1:13" s="29" customFormat="1" ht="66" x14ac:dyDescent="0.25">
      <c r="A44" s="396" t="s">
        <v>215</v>
      </c>
      <c r="B44" s="214" t="s">
        <v>401</v>
      </c>
      <c r="C44" s="40" t="s">
        <v>87</v>
      </c>
      <c r="D44" s="398" t="s">
        <v>89</v>
      </c>
      <c r="E44" s="399"/>
      <c r="F44" s="398" t="s">
        <v>91</v>
      </c>
      <c r="G44" s="399"/>
      <c r="H44" s="39" t="s">
        <v>93</v>
      </c>
      <c r="I44" s="39" t="s">
        <v>94</v>
      </c>
    </row>
    <row r="45" spans="1:13" ht="270.75" customHeight="1" x14ac:dyDescent="0.25">
      <c r="A45" s="397"/>
      <c r="B45" s="302">
        <v>0.05</v>
      </c>
      <c r="C45" s="302">
        <v>0.05</v>
      </c>
      <c r="D45" s="421" t="s">
        <v>402</v>
      </c>
      <c r="E45" s="422"/>
      <c r="F45" s="421" t="s">
        <v>403</v>
      </c>
      <c r="G45" s="422"/>
      <c r="H45" s="31" t="s">
        <v>209</v>
      </c>
      <c r="I45" s="212" t="s">
        <v>404</v>
      </c>
    </row>
    <row r="46" spans="1:13" s="29" customFormat="1" ht="66" x14ac:dyDescent="0.25">
      <c r="A46" s="396" t="s">
        <v>219</v>
      </c>
      <c r="B46" s="40" t="s">
        <v>204</v>
      </c>
      <c r="C46" s="39" t="s">
        <v>87</v>
      </c>
      <c r="D46" s="398" t="s">
        <v>89</v>
      </c>
      <c r="E46" s="399"/>
      <c r="F46" s="398" t="s">
        <v>91</v>
      </c>
      <c r="G46" s="399"/>
      <c r="H46" s="39" t="s">
        <v>93</v>
      </c>
      <c r="I46" s="41" t="s">
        <v>94</v>
      </c>
    </row>
    <row r="47" spans="1:13" ht="264" customHeight="1" x14ac:dyDescent="0.25">
      <c r="A47" s="397"/>
      <c r="B47" s="302">
        <v>0.05</v>
      </c>
      <c r="C47" s="302">
        <v>0.05</v>
      </c>
      <c r="D47" s="416" t="s">
        <v>405</v>
      </c>
      <c r="E47" s="423"/>
      <c r="F47" s="416" t="s">
        <v>406</v>
      </c>
      <c r="G47" s="423"/>
      <c r="H47" s="31" t="s">
        <v>238</v>
      </c>
      <c r="I47" s="230" t="s">
        <v>407</v>
      </c>
    </row>
    <row r="48" spans="1:13" s="29" customFormat="1" ht="66" x14ac:dyDescent="0.25">
      <c r="A48" s="396" t="s">
        <v>223</v>
      </c>
      <c r="B48" s="40" t="s">
        <v>204</v>
      </c>
      <c r="C48" s="39" t="s">
        <v>87</v>
      </c>
      <c r="D48" s="398" t="s">
        <v>89</v>
      </c>
      <c r="E48" s="399"/>
      <c r="F48" s="398" t="s">
        <v>91</v>
      </c>
      <c r="G48" s="399"/>
      <c r="H48" s="39" t="s">
        <v>93</v>
      </c>
      <c r="I48" s="41" t="s">
        <v>94</v>
      </c>
    </row>
    <row r="49" spans="1:9" ht="309" customHeight="1" x14ac:dyDescent="0.25">
      <c r="A49" s="397"/>
      <c r="B49" s="302">
        <v>0.15</v>
      </c>
      <c r="C49" s="302">
        <v>0.15</v>
      </c>
      <c r="D49" s="418" t="s">
        <v>408</v>
      </c>
      <c r="E49" s="417"/>
      <c r="F49" s="416" t="s">
        <v>409</v>
      </c>
      <c r="G49" s="417"/>
      <c r="H49" s="31" t="s">
        <v>209</v>
      </c>
      <c r="I49" s="251" t="s">
        <v>407</v>
      </c>
    </row>
    <row r="50" spans="1:9" ht="66.75" thickBot="1" x14ac:dyDescent="0.3">
      <c r="A50" s="396" t="s">
        <v>227</v>
      </c>
      <c r="B50" s="38" t="s">
        <v>204</v>
      </c>
      <c r="C50" s="37" t="s">
        <v>87</v>
      </c>
      <c r="D50" s="398" t="s">
        <v>89</v>
      </c>
      <c r="E50" s="399"/>
      <c r="F50" s="398" t="s">
        <v>91</v>
      </c>
      <c r="G50" s="399"/>
      <c r="H50" s="39" t="s">
        <v>93</v>
      </c>
      <c r="I50" s="41" t="s">
        <v>94</v>
      </c>
    </row>
    <row r="51" spans="1:9" ht="360.6" customHeight="1" thickBot="1" x14ac:dyDescent="0.3">
      <c r="A51" s="397"/>
      <c r="B51" s="302">
        <v>0.05</v>
      </c>
      <c r="C51" s="302">
        <v>0.05</v>
      </c>
      <c r="D51" s="418" t="s">
        <v>410</v>
      </c>
      <c r="E51" s="417"/>
      <c r="F51" s="416" t="s">
        <v>411</v>
      </c>
      <c r="G51" s="417"/>
      <c r="H51" s="195" t="s">
        <v>209</v>
      </c>
      <c r="I51" s="230" t="s">
        <v>412</v>
      </c>
    </row>
    <row r="52" spans="1:9" ht="66.75" thickBot="1" x14ac:dyDescent="0.3">
      <c r="A52" s="396" t="s">
        <v>231</v>
      </c>
      <c r="B52" s="38" t="s">
        <v>204</v>
      </c>
      <c r="C52" s="37" t="s">
        <v>87</v>
      </c>
      <c r="D52" s="398" t="s">
        <v>89</v>
      </c>
      <c r="E52" s="399"/>
      <c r="F52" s="672" t="s">
        <v>91</v>
      </c>
      <c r="G52" s="673"/>
      <c r="H52" s="249" t="s">
        <v>93</v>
      </c>
      <c r="I52" s="250" t="s">
        <v>94</v>
      </c>
    </row>
    <row r="53" spans="1:9" ht="381" customHeight="1" x14ac:dyDescent="0.25">
      <c r="A53" s="397"/>
      <c r="B53" s="302">
        <v>0.05</v>
      </c>
      <c r="C53" s="302">
        <v>0.05</v>
      </c>
      <c r="D53" s="670" t="s">
        <v>413</v>
      </c>
      <c r="E53" s="671"/>
      <c r="F53" s="687" t="s">
        <v>414</v>
      </c>
      <c r="G53" s="688"/>
      <c r="H53" s="252" t="s">
        <v>209</v>
      </c>
      <c r="I53" s="337" t="s">
        <v>415</v>
      </c>
    </row>
    <row r="54" spans="1:9" ht="66.75" thickBot="1" x14ac:dyDescent="0.3">
      <c r="A54" s="396" t="s">
        <v>235</v>
      </c>
      <c r="B54" s="38" t="s">
        <v>204</v>
      </c>
      <c r="C54" s="37" t="s">
        <v>87</v>
      </c>
      <c r="D54" s="398" t="s">
        <v>89</v>
      </c>
      <c r="E54" s="399"/>
      <c r="F54" s="661" t="s">
        <v>91</v>
      </c>
      <c r="G54" s="662"/>
      <c r="H54" s="37" t="s">
        <v>93</v>
      </c>
      <c r="I54" s="253" t="s">
        <v>94</v>
      </c>
    </row>
    <row r="55" spans="1:9" ht="223.5" customHeight="1" thickBot="1" x14ac:dyDescent="0.3">
      <c r="A55" s="397"/>
      <c r="B55" s="302">
        <v>0.15</v>
      </c>
      <c r="C55" s="302">
        <v>0.15</v>
      </c>
      <c r="D55" s="663" t="s">
        <v>416</v>
      </c>
      <c r="E55" s="664"/>
      <c r="F55" s="663" t="s">
        <v>417</v>
      </c>
      <c r="G55" s="686"/>
      <c r="H55" s="31" t="s">
        <v>209</v>
      </c>
      <c r="I55" s="347" t="s">
        <v>418</v>
      </c>
    </row>
    <row r="56" spans="1:9" ht="66.75" thickBot="1" x14ac:dyDescent="0.3">
      <c r="A56" s="396" t="s">
        <v>240</v>
      </c>
      <c r="B56" s="38" t="s">
        <v>204</v>
      </c>
      <c r="C56" s="37" t="s">
        <v>87</v>
      </c>
      <c r="D56" s="398" t="s">
        <v>89</v>
      </c>
      <c r="E56" s="399"/>
      <c r="F56" s="398" t="s">
        <v>91</v>
      </c>
      <c r="G56" s="399"/>
      <c r="H56" s="39" t="s">
        <v>93</v>
      </c>
      <c r="I56" s="41" t="s">
        <v>94</v>
      </c>
    </row>
    <row r="57" spans="1:9" ht="16.5" x14ac:dyDescent="0.25">
      <c r="A57" s="397"/>
      <c r="B57" s="302">
        <v>0.05</v>
      </c>
      <c r="C57" s="247"/>
      <c r="D57" s="416"/>
      <c r="E57" s="417"/>
      <c r="F57" s="684"/>
      <c r="G57" s="685"/>
      <c r="H57" s="31"/>
      <c r="I57" s="230"/>
    </row>
    <row r="58" spans="1:9" ht="66.75" thickBot="1" x14ac:dyDescent="0.3">
      <c r="A58" s="396" t="s">
        <v>241</v>
      </c>
      <c r="B58" s="38" t="s">
        <v>204</v>
      </c>
      <c r="C58" s="37" t="s">
        <v>87</v>
      </c>
      <c r="D58" s="398" t="s">
        <v>89</v>
      </c>
      <c r="E58" s="399"/>
      <c r="F58" s="398" t="s">
        <v>91</v>
      </c>
      <c r="G58" s="399"/>
      <c r="H58" s="39" t="s">
        <v>93</v>
      </c>
      <c r="I58" s="41" t="s">
        <v>94</v>
      </c>
    </row>
    <row r="59" spans="1:9" ht="17.25" thickBot="1" x14ac:dyDescent="0.3">
      <c r="A59" s="397"/>
      <c r="B59" s="303">
        <v>0.1</v>
      </c>
      <c r="C59" s="247"/>
      <c r="D59" s="416"/>
      <c r="E59" s="423"/>
      <c r="F59" s="562"/>
      <c r="G59" s="665"/>
      <c r="H59" s="31"/>
      <c r="I59" s="258"/>
    </row>
    <row r="60" spans="1:9" ht="66.75" thickBot="1" x14ac:dyDescent="0.3">
      <c r="A60" s="396" t="s">
        <v>242</v>
      </c>
      <c r="B60" s="38" t="s">
        <v>204</v>
      </c>
      <c r="C60" s="37" t="s">
        <v>87</v>
      </c>
      <c r="D60" s="398" t="s">
        <v>89</v>
      </c>
      <c r="E60" s="399"/>
      <c r="F60" s="398" t="s">
        <v>91</v>
      </c>
      <c r="G60" s="399"/>
      <c r="H60" s="39" t="s">
        <v>93</v>
      </c>
      <c r="I60" s="41" t="s">
        <v>94</v>
      </c>
    </row>
    <row r="61" spans="1:9" ht="16.5" x14ac:dyDescent="0.25">
      <c r="A61" s="397"/>
      <c r="B61" s="302">
        <v>0.15</v>
      </c>
      <c r="C61" s="247"/>
      <c r="D61" s="416"/>
      <c r="E61" s="417"/>
      <c r="F61" s="416"/>
      <c r="G61" s="423"/>
      <c r="H61" s="31"/>
      <c r="I61" s="258"/>
    </row>
    <row r="62" spans="1:9" x14ac:dyDescent="0.25">
      <c r="B62" s="286">
        <f>B39+B41+B43+B45+B47+B49+B51+B53+B55+B57+B59+B61</f>
        <v>1</v>
      </c>
      <c r="C62" s="286">
        <f>C39+C41+C43+C45+C47+C49+C51+C53+C55+C57+C59+C61</f>
        <v>0.7</v>
      </c>
    </row>
    <row r="64" spans="1:9" s="28" customFormat="1" ht="30" customHeight="1" x14ac:dyDescent="0.25">
      <c r="A64" s="1"/>
      <c r="B64" s="1"/>
      <c r="C64" s="1"/>
      <c r="D64" s="1"/>
      <c r="E64" s="1"/>
      <c r="F64" s="1"/>
      <c r="G64" s="1"/>
      <c r="H64" s="1"/>
      <c r="I64" s="1"/>
    </row>
    <row r="65" spans="1:9" ht="34.5" customHeight="1" x14ac:dyDescent="0.25">
      <c r="A65" s="449" t="s">
        <v>57</v>
      </c>
      <c r="B65" s="449"/>
      <c r="C65" s="449"/>
      <c r="D65" s="449"/>
      <c r="E65" s="449"/>
      <c r="F65" s="449"/>
      <c r="G65" s="449"/>
      <c r="H65" s="449"/>
      <c r="I65" s="449"/>
    </row>
    <row r="66" spans="1:9" ht="81" customHeight="1" x14ac:dyDescent="0.25">
      <c r="A66" s="42" t="s">
        <v>58</v>
      </c>
      <c r="B66" s="668" t="s">
        <v>419</v>
      </c>
      <c r="C66" s="669"/>
      <c r="D66" s="668" t="s">
        <v>420</v>
      </c>
      <c r="E66" s="669"/>
      <c r="F66" s="440" t="s">
        <v>352</v>
      </c>
      <c r="G66" s="441"/>
      <c r="H66" s="442" t="s">
        <v>246</v>
      </c>
      <c r="I66" s="443"/>
    </row>
    <row r="67" spans="1:9" ht="45.75" customHeight="1" x14ac:dyDescent="0.25">
      <c r="A67" s="42" t="s">
        <v>247</v>
      </c>
      <c r="B67" s="444">
        <v>0.15</v>
      </c>
      <c r="C67" s="445"/>
      <c r="D67" s="444">
        <v>7.0000000000000007E-2</v>
      </c>
      <c r="E67" s="445"/>
      <c r="F67" s="446"/>
      <c r="G67" s="445"/>
      <c r="H67" s="446"/>
      <c r="I67" s="445"/>
    </row>
    <row r="68" spans="1:9" ht="30" customHeight="1" x14ac:dyDescent="0.25">
      <c r="A68" s="450" t="s">
        <v>170</v>
      </c>
      <c r="B68" s="80" t="s">
        <v>85</v>
      </c>
      <c r="C68" s="80" t="s">
        <v>87</v>
      </c>
      <c r="D68" s="80" t="s">
        <v>85</v>
      </c>
      <c r="E68" s="80" t="s">
        <v>87</v>
      </c>
      <c r="F68" s="80" t="s">
        <v>85</v>
      </c>
      <c r="G68" s="80" t="s">
        <v>87</v>
      </c>
      <c r="H68" s="80" t="s">
        <v>85</v>
      </c>
      <c r="I68" s="80" t="s">
        <v>87</v>
      </c>
    </row>
    <row r="69" spans="1:9" ht="16.5" x14ac:dyDescent="0.25">
      <c r="A69" s="451"/>
      <c r="B69" s="304">
        <v>0</v>
      </c>
      <c r="C69" s="44">
        <v>0</v>
      </c>
      <c r="D69" s="44">
        <v>0</v>
      </c>
      <c r="E69" s="44">
        <v>0</v>
      </c>
      <c r="F69" s="44"/>
      <c r="G69" s="44"/>
      <c r="H69" s="48"/>
      <c r="I69" s="44"/>
    </row>
    <row r="70" spans="1:9" ht="33" x14ac:dyDescent="0.25">
      <c r="A70" s="42" t="s">
        <v>248</v>
      </c>
      <c r="B70" s="452" t="s">
        <v>205</v>
      </c>
      <c r="C70" s="453"/>
      <c r="D70" s="454" t="s">
        <v>205</v>
      </c>
      <c r="E70" s="453"/>
      <c r="F70" s="455"/>
      <c r="G70" s="456"/>
      <c r="H70" s="457"/>
      <c r="I70" s="458"/>
    </row>
    <row r="71" spans="1:9" ht="16.5" x14ac:dyDescent="0.25">
      <c r="A71" s="42" t="s">
        <v>249</v>
      </c>
      <c r="B71" s="452"/>
      <c r="C71" s="453"/>
      <c r="D71" s="452"/>
      <c r="E71" s="453"/>
      <c r="F71" s="452"/>
      <c r="G71" s="453"/>
      <c r="H71" s="459"/>
      <c r="I71" s="460"/>
    </row>
    <row r="72" spans="1:9" ht="16.5" x14ac:dyDescent="0.25">
      <c r="A72" s="450" t="s">
        <v>171</v>
      </c>
      <c r="B72" s="80" t="s">
        <v>85</v>
      </c>
      <c r="C72" s="80" t="s">
        <v>87</v>
      </c>
      <c r="D72" s="80" t="s">
        <v>85</v>
      </c>
      <c r="E72" s="80" t="s">
        <v>87</v>
      </c>
      <c r="F72" s="80" t="s">
        <v>85</v>
      </c>
      <c r="G72" s="80" t="s">
        <v>87</v>
      </c>
      <c r="H72" s="80" t="s">
        <v>85</v>
      </c>
      <c r="I72" s="80" t="s">
        <v>87</v>
      </c>
    </row>
    <row r="73" spans="1:9" ht="16.5" x14ac:dyDescent="0.25">
      <c r="A73" s="451"/>
      <c r="B73" s="304">
        <v>0.05</v>
      </c>
      <c r="C73" s="44">
        <v>0.05</v>
      </c>
      <c r="D73" s="304">
        <v>0</v>
      </c>
      <c r="E73" s="44">
        <v>0</v>
      </c>
      <c r="F73" s="44"/>
      <c r="G73" s="45"/>
      <c r="H73" s="48"/>
      <c r="I73" s="45"/>
    </row>
    <row r="74" spans="1:9" ht="409.5" customHeight="1" x14ac:dyDescent="0.25">
      <c r="A74" s="42" t="s">
        <v>248</v>
      </c>
      <c r="B74" s="503" t="s">
        <v>421</v>
      </c>
      <c r="C74" s="658"/>
      <c r="D74" s="705" t="s">
        <v>205</v>
      </c>
      <c r="E74" s="706"/>
      <c r="F74" s="455"/>
      <c r="G74" s="456"/>
      <c r="H74" s="464"/>
      <c r="I74" s="465"/>
    </row>
    <row r="75" spans="1:9" ht="66.75" customHeight="1" x14ac:dyDescent="0.25">
      <c r="A75" s="42" t="s">
        <v>249</v>
      </c>
      <c r="B75" s="574" t="s">
        <v>422</v>
      </c>
      <c r="C75" s="575"/>
      <c r="D75" s="454" t="s">
        <v>209</v>
      </c>
      <c r="E75" s="453"/>
      <c r="F75" s="452"/>
      <c r="G75" s="453"/>
      <c r="H75" s="459"/>
      <c r="I75" s="460"/>
    </row>
    <row r="76" spans="1:9" ht="16.5" x14ac:dyDescent="0.25">
      <c r="A76" s="450" t="s">
        <v>172</v>
      </c>
      <c r="B76" s="80" t="s">
        <v>85</v>
      </c>
      <c r="C76" s="80" t="s">
        <v>87</v>
      </c>
      <c r="D76" s="80" t="s">
        <v>85</v>
      </c>
      <c r="E76" s="80" t="s">
        <v>87</v>
      </c>
      <c r="F76" s="80" t="s">
        <v>85</v>
      </c>
      <c r="G76" s="80" t="s">
        <v>87</v>
      </c>
      <c r="H76" s="80" t="s">
        <v>85</v>
      </c>
      <c r="I76" s="80" t="s">
        <v>87</v>
      </c>
    </row>
    <row r="77" spans="1:9" ht="16.5" x14ac:dyDescent="0.25">
      <c r="A77" s="451"/>
      <c r="B77" s="304">
        <v>0.05</v>
      </c>
      <c r="C77" s="304">
        <v>0.05</v>
      </c>
      <c r="D77" s="304">
        <v>0.25</v>
      </c>
      <c r="E77" s="304">
        <v>0.25</v>
      </c>
      <c r="F77" s="44"/>
      <c r="G77" s="45"/>
      <c r="H77" s="48"/>
      <c r="I77" s="45"/>
    </row>
    <row r="78" spans="1:9" ht="409.15" customHeight="1" x14ac:dyDescent="0.25">
      <c r="A78" s="512" t="s">
        <v>248</v>
      </c>
      <c r="B78" s="689" t="s">
        <v>423</v>
      </c>
      <c r="C78" s="690"/>
      <c r="D78" s="693" t="s">
        <v>424</v>
      </c>
      <c r="E78" s="694"/>
      <c r="F78" s="697"/>
      <c r="G78" s="698"/>
      <c r="H78" s="701"/>
      <c r="I78" s="702"/>
    </row>
    <row r="79" spans="1:9" ht="275.64999999999998" customHeight="1" x14ac:dyDescent="0.25">
      <c r="A79" s="513"/>
      <c r="B79" s="691"/>
      <c r="C79" s="692"/>
      <c r="D79" s="695"/>
      <c r="E79" s="696"/>
      <c r="F79" s="699"/>
      <c r="G79" s="700"/>
      <c r="H79" s="703"/>
      <c r="I79" s="704"/>
    </row>
    <row r="80" spans="1:9" ht="156.75" customHeight="1" x14ac:dyDescent="0.25">
      <c r="A80" s="42" t="s">
        <v>249</v>
      </c>
      <c r="B80" s="476" t="s">
        <v>425</v>
      </c>
      <c r="C80" s="469"/>
      <c r="D80" s="476" t="s">
        <v>426</v>
      </c>
      <c r="E80" s="469"/>
      <c r="F80" s="474"/>
      <c r="G80" s="475"/>
      <c r="H80" s="459"/>
      <c r="I80" s="460"/>
    </row>
    <row r="81" spans="1:9" ht="16.5" x14ac:dyDescent="0.25">
      <c r="A81" s="450" t="s">
        <v>173</v>
      </c>
      <c r="B81" s="80" t="s">
        <v>85</v>
      </c>
      <c r="C81" s="80" t="s">
        <v>87</v>
      </c>
      <c r="D81" s="80" t="s">
        <v>85</v>
      </c>
      <c r="E81" s="80" t="s">
        <v>87</v>
      </c>
      <c r="F81" s="80" t="s">
        <v>85</v>
      </c>
      <c r="G81" s="80" t="s">
        <v>87</v>
      </c>
      <c r="H81" s="80" t="s">
        <v>85</v>
      </c>
      <c r="I81" s="80" t="s">
        <v>87</v>
      </c>
    </row>
    <row r="82" spans="1:9" ht="16.5" x14ac:dyDescent="0.25">
      <c r="A82" s="451"/>
      <c r="B82" s="304">
        <v>0.1</v>
      </c>
      <c r="C82" s="44">
        <v>0.1</v>
      </c>
      <c r="D82" s="304">
        <v>0</v>
      </c>
      <c r="E82" s="44">
        <v>0</v>
      </c>
      <c r="F82" s="44"/>
      <c r="G82" s="45"/>
      <c r="H82" s="48"/>
      <c r="I82" s="45"/>
    </row>
    <row r="83" spans="1:9" ht="360.6" customHeight="1" x14ac:dyDescent="0.25">
      <c r="A83" s="42" t="s">
        <v>248</v>
      </c>
      <c r="B83" s="657" t="s">
        <v>427</v>
      </c>
      <c r="C83" s="471"/>
      <c r="D83" s="576" t="s">
        <v>205</v>
      </c>
      <c r="E83" s="577"/>
      <c r="F83" s="457"/>
      <c r="G83" s="479"/>
      <c r="H83" s="459"/>
      <c r="I83" s="460"/>
    </row>
    <row r="84" spans="1:9" ht="124.5" customHeight="1" x14ac:dyDescent="0.25">
      <c r="A84" s="42" t="s">
        <v>249</v>
      </c>
      <c r="B84" s="682" t="s">
        <v>428</v>
      </c>
      <c r="C84" s="683"/>
      <c r="D84" s="452" t="s">
        <v>209</v>
      </c>
      <c r="E84" s="453"/>
      <c r="F84" s="459"/>
      <c r="G84" s="460"/>
      <c r="H84" s="459"/>
      <c r="I84" s="460"/>
    </row>
    <row r="85" spans="1:9" ht="16.5" x14ac:dyDescent="0.25">
      <c r="A85" s="450" t="s">
        <v>175</v>
      </c>
      <c r="B85" s="80" t="s">
        <v>85</v>
      </c>
      <c r="C85" s="80" t="s">
        <v>87</v>
      </c>
      <c r="D85" s="80" t="s">
        <v>85</v>
      </c>
      <c r="E85" s="80" t="s">
        <v>87</v>
      </c>
      <c r="F85" s="80" t="s">
        <v>85</v>
      </c>
      <c r="G85" s="80" t="s">
        <v>87</v>
      </c>
      <c r="H85" s="80" t="s">
        <v>85</v>
      </c>
      <c r="I85" s="80" t="s">
        <v>87</v>
      </c>
    </row>
    <row r="86" spans="1:9" ht="16.5" x14ac:dyDescent="0.25">
      <c r="A86" s="451"/>
      <c r="B86" s="304">
        <v>0.1</v>
      </c>
      <c r="C86" s="44">
        <v>0.1</v>
      </c>
      <c r="D86" s="304">
        <v>0</v>
      </c>
      <c r="E86" s="44">
        <v>0</v>
      </c>
      <c r="F86" s="44"/>
      <c r="G86" s="45"/>
      <c r="H86" s="48"/>
      <c r="I86" s="45"/>
    </row>
    <row r="87" spans="1:9" ht="409.15" customHeight="1" x14ac:dyDescent="0.25">
      <c r="A87" s="42" t="s">
        <v>248</v>
      </c>
      <c r="B87" s="579" t="s">
        <v>429</v>
      </c>
      <c r="C87" s="481"/>
      <c r="D87" s="486" t="s">
        <v>205</v>
      </c>
      <c r="E87" s="486"/>
      <c r="F87" s="484"/>
      <c r="G87" s="485"/>
      <c r="H87" s="486"/>
      <c r="I87" s="486"/>
    </row>
    <row r="88" spans="1:9" ht="104.25" customHeight="1" x14ac:dyDescent="0.25">
      <c r="A88" s="42" t="s">
        <v>249</v>
      </c>
      <c r="B88" s="680" t="s">
        <v>430</v>
      </c>
      <c r="C88" s="681"/>
      <c r="D88" s="484" t="s">
        <v>209</v>
      </c>
      <c r="E88" s="485"/>
      <c r="F88" s="484"/>
      <c r="G88" s="485"/>
      <c r="H88" s="484"/>
      <c r="I88" s="485"/>
    </row>
    <row r="89" spans="1:9" ht="16.5" x14ac:dyDescent="0.25">
      <c r="A89" s="450" t="s">
        <v>176</v>
      </c>
      <c r="B89" s="80" t="s">
        <v>85</v>
      </c>
      <c r="C89" s="80" t="s">
        <v>87</v>
      </c>
      <c r="D89" s="80" t="s">
        <v>85</v>
      </c>
      <c r="E89" s="80" t="s">
        <v>87</v>
      </c>
      <c r="F89" s="80" t="s">
        <v>85</v>
      </c>
      <c r="G89" s="80" t="s">
        <v>87</v>
      </c>
      <c r="H89" s="80" t="s">
        <v>85</v>
      </c>
      <c r="I89" s="80" t="s">
        <v>87</v>
      </c>
    </row>
    <row r="90" spans="1:9" ht="16.5" x14ac:dyDescent="0.25">
      <c r="A90" s="451"/>
      <c r="B90" s="304">
        <v>0.1</v>
      </c>
      <c r="C90" s="46">
        <v>0.1</v>
      </c>
      <c r="D90" s="304">
        <v>0.25</v>
      </c>
      <c r="E90" s="44">
        <v>0.25</v>
      </c>
      <c r="F90" s="44"/>
      <c r="G90" s="45"/>
      <c r="H90" s="48"/>
      <c r="I90" s="45"/>
    </row>
    <row r="91" spans="1:9" ht="377.65" customHeight="1" x14ac:dyDescent="0.25">
      <c r="A91" s="42" t="s">
        <v>248</v>
      </c>
      <c r="B91" s="490" t="s">
        <v>431</v>
      </c>
      <c r="C91" s="491"/>
      <c r="D91" s="493" t="s">
        <v>432</v>
      </c>
      <c r="E91" s="655"/>
      <c r="F91" s="494"/>
      <c r="G91" s="495"/>
      <c r="H91" s="496"/>
      <c r="I91" s="496"/>
    </row>
    <row r="92" spans="1:9" ht="145.5" customHeight="1" x14ac:dyDescent="0.25">
      <c r="A92" s="42" t="s">
        <v>249</v>
      </c>
      <c r="B92" s="476" t="s">
        <v>433</v>
      </c>
      <c r="C92" s="487"/>
      <c r="D92" s="476" t="s">
        <v>434</v>
      </c>
      <c r="E92" s="487"/>
      <c r="F92" s="484"/>
      <c r="G92" s="485"/>
      <c r="H92" s="484"/>
      <c r="I92" s="485"/>
    </row>
    <row r="93" spans="1:9" ht="16.5" x14ac:dyDescent="0.25">
      <c r="A93" s="450" t="s">
        <v>177</v>
      </c>
      <c r="B93" s="80" t="s">
        <v>85</v>
      </c>
      <c r="C93" s="80" t="s">
        <v>87</v>
      </c>
      <c r="D93" s="80" t="s">
        <v>85</v>
      </c>
      <c r="E93" s="80" t="s">
        <v>87</v>
      </c>
      <c r="F93" s="80" t="s">
        <v>85</v>
      </c>
      <c r="G93" s="80" t="s">
        <v>87</v>
      </c>
      <c r="H93" s="80" t="s">
        <v>85</v>
      </c>
      <c r="I93" s="80" t="s">
        <v>87</v>
      </c>
    </row>
    <row r="94" spans="1:9" ht="16.5" x14ac:dyDescent="0.25">
      <c r="A94" s="451"/>
      <c r="B94" s="304">
        <v>0.1</v>
      </c>
      <c r="C94" s="46">
        <v>0.1</v>
      </c>
      <c r="D94" s="304">
        <v>0</v>
      </c>
      <c r="E94" s="44">
        <v>0</v>
      </c>
      <c r="F94" s="44"/>
      <c r="G94" s="45"/>
      <c r="H94" s="48"/>
      <c r="I94" s="45"/>
    </row>
    <row r="95" spans="1:9" ht="408.6" customHeight="1" x14ac:dyDescent="0.25">
      <c r="A95" s="42" t="s">
        <v>248</v>
      </c>
      <c r="B95" s="590" t="s">
        <v>435</v>
      </c>
      <c r="C95" s="590"/>
      <c r="D95" s="590" t="s">
        <v>205</v>
      </c>
      <c r="E95" s="491"/>
      <c r="F95" s="494"/>
      <c r="G95" s="495"/>
      <c r="H95" s="496"/>
      <c r="I95" s="496"/>
    </row>
    <row r="96" spans="1:9" ht="124.15" customHeight="1" x14ac:dyDescent="0.25">
      <c r="A96" s="42" t="s">
        <v>249</v>
      </c>
      <c r="B96" s="503" t="s">
        <v>436</v>
      </c>
      <c r="C96" s="658"/>
      <c r="D96" s="588" t="s">
        <v>209</v>
      </c>
      <c r="E96" s="659"/>
      <c r="F96" s="484"/>
      <c r="G96" s="485"/>
      <c r="H96" s="484"/>
      <c r="I96" s="485"/>
    </row>
    <row r="97" spans="1:9" ht="16.5" x14ac:dyDescent="0.25">
      <c r="A97" s="450" t="s">
        <v>178</v>
      </c>
      <c r="B97" s="80" t="s">
        <v>85</v>
      </c>
      <c r="C97" s="80" t="s">
        <v>87</v>
      </c>
      <c r="D97" s="80" t="s">
        <v>85</v>
      </c>
      <c r="E97" s="80" t="s">
        <v>87</v>
      </c>
      <c r="F97" s="80" t="s">
        <v>85</v>
      </c>
      <c r="G97" s="80" t="s">
        <v>87</v>
      </c>
      <c r="H97" s="80" t="s">
        <v>85</v>
      </c>
      <c r="I97" s="80" t="s">
        <v>87</v>
      </c>
    </row>
    <row r="98" spans="1:9" ht="16.5" x14ac:dyDescent="0.25">
      <c r="A98" s="451"/>
      <c r="B98" s="304">
        <v>0.1</v>
      </c>
      <c r="C98" s="46">
        <v>0.1</v>
      </c>
      <c r="D98" s="304">
        <v>0</v>
      </c>
      <c r="E98" s="44">
        <v>0</v>
      </c>
      <c r="F98" s="44"/>
      <c r="G98" s="45"/>
      <c r="H98" s="48"/>
      <c r="I98" s="45"/>
    </row>
    <row r="99" spans="1:9" ht="322.89999999999998" customHeight="1" x14ac:dyDescent="0.25">
      <c r="A99" s="42" t="s">
        <v>248</v>
      </c>
      <c r="B99" s="590" t="s">
        <v>437</v>
      </c>
      <c r="C99" s="491"/>
      <c r="D99" s="589" t="s">
        <v>205</v>
      </c>
      <c r="E99" s="589"/>
      <c r="F99" s="496"/>
      <c r="G99" s="496"/>
      <c r="H99" s="496"/>
      <c r="I99" s="496"/>
    </row>
    <row r="100" spans="1:9" ht="134.44999999999999" customHeight="1" x14ac:dyDescent="0.25">
      <c r="A100" s="42" t="s">
        <v>249</v>
      </c>
      <c r="B100" s="476" t="s">
        <v>438</v>
      </c>
      <c r="C100" s="487"/>
      <c r="D100" s="484" t="s">
        <v>209</v>
      </c>
      <c r="E100" s="485"/>
      <c r="F100" s="484"/>
      <c r="G100" s="485"/>
      <c r="H100" s="484"/>
      <c r="I100" s="485"/>
    </row>
    <row r="101" spans="1:9" ht="16.5" x14ac:dyDescent="0.25">
      <c r="A101" s="450" t="s">
        <v>180</v>
      </c>
      <c r="B101" s="80" t="s">
        <v>85</v>
      </c>
      <c r="C101" s="80" t="s">
        <v>87</v>
      </c>
      <c r="D101" s="80" t="s">
        <v>85</v>
      </c>
      <c r="E101" s="80" t="s">
        <v>87</v>
      </c>
      <c r="F101" s="80" t="s">
        <v>85</v>
      </c>
      <c r="G101" s="80" t="s">
        <v>87</v>
      </c>
      <c r="H101" s="80" t="s">
        <v>85</v>
      </c>
      <c r="I101" s="80" t="s">
        <v>87</v>
      </c>
    </row>
    <row r="102" spans="1:9" ht="16.5" x14ac:dyDescent="0.25">
      <c r="A102" s="451"/>
      <c r="B102" s="304">
        <v>0.1</v>
      </c>
      <c r="C102" s="46">
        <v>0.1</v>
      </c>
      <c r="D102" s="304">
        <v>0.25</v>
      </c>
      <c r="E102" s="44">
        <v>0.25</v>
      </c>
      <c r="F102" s="44"/>
      <c r="G102" s="45"/>
      <c r="H102" s="48"/>
      <c r="I102" s="45"/>
    </row>
    <row r="103" spans="1:9" ht="409.5" customHeight="1" x14ac:dyDescent="0.25">
      <c r="A103" s="42" t="s">
        <v>248</v>
      </c>
      <c r="B103" s="590" t="s">
        <v>439</v>
      </c>
      <c r="C103" s="491"/>
      <c r="D103" s="535" t="s">
        <v>440</v>
      </c>
      <c r="E103" s="660"/>
      <c r="F103" s="496"/>
      <c r="G103" s="496"/>
      <c r="H103" s="496"/>
      <c r="I103" s="496"/>
    </row>
    <row r="104" spans="1:9" ht="117.75" customHeight="1" x14ac:dyDescent="0.25">
      <c r="A104" s="42" t="s">
        <v>249</v>
      </c>
      <c r="B104" s="503" t="s">
        <v>441</v>
      </c>
      <c r="C104" s="504"/>
      <c r="D104" s="666" t="s">
        <v>442</v>
      </c>
      <c r="E104" s="667"/>
      <c r="F104" s="484"/>
      <c r="G104" s="485"/>
      <c r="H104" s="484"/>
      <c r="I104" s="485"/>
    </row>
    <row r="105" spans="1:9" ht="16.5" x14ac:dyDescent="0.25">
      <c r="A105" s="450" t="s">
        <v>182</v>
      </c>
      <c r="B105" s="80" t="s">
        <v>85</v>
      </c>
      <c r="C105" s="80" t="s">
        <v>87</v>
      </c>
      <c r="D105" s="80" t="s">
        <v>85</v>
      </c>
      <c r="E105" s="80" t="s">
        <v>87</v>
      </c>
      <c r="F105" s="80" t="s">
        <v>85</v>
      </c>
      <c r="G105" s="80" t="s">
        <v>87</v>
      </c>
      <c r="H105" s="80" t="s">
        <v>85</v>
      </c>
      <c r="I105" s="80" t="s">
        <v>87</v>
      </c>
    </row>
    <row r="106" spans="1:9" ht="16.5" x14ac:dyDescent="0.25">
      <c r="A106" s="451"/>
      <c r="B106" s="304">
        <v>0.1</v>
      </c>
      <c r="C106" s="46"/>
      <c r="D106" s="304">
        <v>0</v>
      </c>
      <c r="E106" s="44"/>
      <c r="F106" s="44"/>
      <c r="G106" s="45"/>
      <c r="H106" s="48"/>
      <c r="I106" s="45"/>
    </row>
    <row r="107" spans="1:9" ht="33" x14ac:dyDescent="0.25">
      <c r="A107" s="42" t="s">
        <v>248</v>
      </c>
      <c r="B107" s="493"/>
      <c r="C107" s="655"/>
      <c r="D107" s="589"/>
      <c r="E107" s="589"/>
      <c r="F107" s="496"/>
      <c r="G107" s="496"/>
      <c r="H107" s="496"/>
      <c r="I107" s="496"/>
    </row>
    <row r="108" spans="1:9" ht="16.5" x14ac:dyDescent="0.25">
      <c r="A108" s="42" t="s">
        <v>249</v>
      </c>
      <c r="B108" s="476"/>
      <c r="C108" s="487"/>
      <c r="D108" s="484"/>
      <c r="E108" s="485"/>
      <c r="F108" s="484"/>
      <c r="G108" s="485"/>
      <c r="H108" s="484"/>
      <c r="I108" s="485"/>
    </row>
    <row r="109" spans="1:9" ht="16.5" x14ac:dyDescent="0.25">
      <c r="A109" s="450" t="s">
        <v>183</v>
      </c>
      <c r="B109" s="80" t="s">
        <v>85</v>
      </c>
      <c r="C109" s="80" t="s">
        <v>87</v>
      </c>
      <c r="D109" s="80" t="s">
        <v>85</v>
      </c>
      <c r="E109" s="80" t="s">
        <v>87</v>
      </c>
      <c r="F109" s="80" t="s">
        <v>85</v>
      </c>
      <c r="G109" s="80" t="s">
        <v>87</v>
      </c>
      <c r="H109" s="80" t="s">
        <v>85</v>
      </c>
      <c r="I109" s="80" t="s">
        <v>87</v>
      </c>
    </row>
    <row r="110" spans="1:9" ht="16.5" x14ac:dyDescent="0.25">
      <c r="A110" s="451"/>
      <c r="B110" s="304">
        <v>0.1</v>
      </c>
      <c r="C110" s="46"/>
      <c r="D110" s="304">
        <v>0</v>
      </c>
      <c r="E110" s="44"/>
      <c r="F110" s="44"/>
      <c r="G110" s="45"/>
      <c r="H110" s="48"/>
      <c r="I110" s="45"/>
    </row>
    <row r="111" spans="1:9" ht="33" x14ac:dyDescent="0.25">
      <c r="A111" s="42" t="s">
        <v>248</v>
      </c>
      <c r="B111" s="493"/>
      <c r="C111" s="655"/>
      <c r="D111" s="589"/>
      <c r="E111" s="589"/>
      <c r="F111" s="496"/>
      <c r="G111" s="496"/>
      <c r="H111" s="496"/>
      <c r="I111" s="496"/>
    </row>
    <row r="112" spans="1:9" ht="16.5" x14ac:dyDescent="0.25">
      <c r="A112" s="42" t="s">
        <v>249</v>
      </c>
      <c r="B112" s="476"/>
      <c r="C112" s="487"/>
      <c r="D112" s="484"/>
      <c r="E112" s="485"/>
      <c r="F112" s="484"/>
      <c r="G112" s="485"/>
      <c r="H112" s="484"/>
      <c r="I112" s="485"/>
    </row>
    <row r="113" spans="1:9" ht="16.5" x14ac:dyDescent="0.25">
      <c r="A113" s="450" t="s">
        <v>184</v>
      </c>
      <c r="B113" s="80" t="s">
        <v>85</v>
      </c>
      <c r="C113" s="80" t="s">
        <v>87</v>
      </c>
      <c r="D113" s="80" t="s">
        <v>85</v>
      </c>
      <c r="E113" s="80" t="s">
        <v>87</v>
      </c>
      <c r="F113" s="80" t="s">
        <v>85</v>
      </c>
      <c r="G113" s="80" t="s">
        <v>87</v>
      </c>
      <c r="H113" s="80" t="s">
        <v>85</v>
      </c>
      <c r="I113" s="80" t="s">
        <v>87</v>
      </c>
    </row>
    <row r="114" spans="1:9" ht="16.5" x14ac:dyDescent="0.25">
      <c r="A114" s="451"/>
      <c r="B114" s="304">
        <v>0.1</v>
      </c>
      <c r="C114" s="280"/>
      <c r="D114" s="304">
        <v>0.25</v>
      </c>
      <c r="E114" s="280"/>
      <c r="F114" s="44"/>
      <c r="G114" s="158"/>
      <c r="H114" s="157"/>
      <c r="I114" s="158"/>
    </row>
    <row r="115" spans="1:9" ht="33" x14ac:dyDescent="0.25">
      <c r="A115" s="42" t="s">
        <v>248</v>
      </c>
      <c r="B115" s="656"/>
      <c r="C115" s="523"/>
      <c r="D115" s="656"/>
      <c r="E115" s="523"/>
      <c r="F115" s="525"/>
      <c r="G115" s="525"/>
      <c r="H115" s="525"/>
      <c r="I115" s="525"/>
    </row>
    <row r="116" spans="1:9" ht="16.5" x14ac:dyDescent="0.25">
      <c r="A116" s="42" t="s">
        <v>249</v>
      </c>
      <c r="B116" s="505"/>
      <c r="C116" s="453"/>
      <c r="D116" s="505"/>
      <c r="E116" s="453"/>
      <c r="F116" s="484"/>
      <c r="G116" s="485"/>
      <c r="H116" s="484"/>
      <c r="I116" s="485"/>
    </row>
    <row r="117" spans="1:9" ht="16.5" x14ac:dyDescent="0.25">
      <c r="A117" s="43" t="s">
        <v>267</v>
      </c>
      <c r="B117" s="47">
        <f t="shared" ref="B117:I117" si="1">(B69+B73+B77+B82+B86+B90+B94+B98+B102+B106+B110+B114)</f>
        <v>0.99999999999999989</v>
      </c>
      <c r="C117" s="47">
        <f t="shared" si="1"/>
        <v>0.7</v>
      </c>
      <c r="D117" s="47">
        <f t="shared" si="1"/>
        <v>1</v>
      </c>
      <c r="E117" s="47">
        <f t="shared" si="1"/>
        <v>0.75</v>
      </c>
      <c r="F117" s="47">
        <f t="shared" si="1"/>
        <v>0</v>
      </c>
      <c r="G117" s="47">
        <f t="shared" si="1"/>
        <v>0</v>
      </c>
      <c r="H117" s="47">
        <f t="shared" si="1"/>
        <v>0</v>
      </c>
      <c r="I117" s="47">
        <f t="shared" si="1"/>
        <v>0</v>
      </c>
    </row>
    <row r="122" spans="1:9" ht="37.5" customHeight="1" x14ac:dyDescent="0.25"/>
    <row r="123" spans="1:9" ht="19.5" customHeight="1" x14ac:dyDescent="0.25"/>
    <row r="124" spans="1:9" ht="19.5" customHeight="1" x14ac:dyDescent="0.25"/>
    <row r="125" spans="1:9" ht="34.5" customHeight="1" x14ac:dyDescent="0.25"/>
    <row r="126" spans="1:9" ht="15" customHeight="1" x14ac:dyDescent="0.25"/>
    <row r="127" spans="1:9" ht="15.75" customHeight="1" x14ac:dyDescent="0.25"/>
  </sheetData>
  <mergeCells count="212">
    <mergeCell ref="A78:A79"/>
    <mergeCell ref="B78:C79"/>
    <mergeCell ref="D78:E79"/>
    <mergeCell ref="F78:G79"/>
    <mergeCell ref="H78:I79"/>
    <mergeCell ref="B67:C67"/>
    <mergeCell ref="D67:E67"/>
    <mergeCell ref="F67:G67"/>
    <mergeCell ref="H67:I67"/>
    <mergeCell ref="B71:C71"/>
    <mergeCell ref="D71:E71"/>
    <mergeCell ref="F71:G71"/>
    <mergeCell ref="F74:G74"/>
    <mergeCell ref="H74:I74"/>
    <mergeCell ref="B74:C74"/>
    <mergeCell ref="D74:E74"/>
    <mergeCell ref="H75:I75"/>
    <mergeCell ref="H71:I71"/>
    <mergeCell ref="A93:A94"/>
    <mergeCell ref="A97:A98"/>
    <mergeCell ref="A101:A102"/>
    <mergeCell ref="F51:G51"/>
    <mergeCell ref="B92:C92"/>
    <mergeCell ref="D92:E92"/>
    <mergeCell ref="F92:G92"/>
    <mergeCell ref="H92:I92"/>
    <mergeCell ref="B88:C88"/>
    <mergeCell ref="D88:E88"/>
    <mergeCell ref="F88:G88"/>
    <mergeCell ref="H88:I88"/>
    <mergeCell ref="B91:C91"/>
    <mergeCell ref="D91:E91"/>
    <mergeCell ref="F91:G91"/>
    <mergeCell ref="H91:I91"/>
    <mergeCell ref="B84:C84"/>
    <mergeCell ref="D84:E84"/>
    <mergeCell ref="F57:G57"/>
    <mergeCell ref="F55:G55"/>
    <mergeCell ref="F53:G53"/>
    <mergeCell ref="F84:G84"/>
    <mergeCell ref="H84:I84"/>
    <mergeCell ref="B87:C87"/>
    <mergeCell ref="A105:A106"/>
    <mergeCell ref="A109:A110"/>
    <mergeCell ref="A113:A114"/>
    <mergeCell ref="M8:O8"/>
    <mergeCell ref="M9:O9"/>
    <mergeCell ref="M10:O10"/>
    <mergeCell ref="A68:A69"/>
    <mergeCell ref="A72:A73"/>
    <mergeCell ref="A76:A77"/>
    <mergeCell ref="A81:A82"/>
    <mergeCell ref="A85:A86"/>
    <mergeCell ref="A89:A90"/>
    <mergeCell ref="A22:O22"/>
    <mergeCell ref="A65:I65"/>
    <mergeCell ref="F66:G66"/>
    <mergeCell ref="H66:I66"/>
    <mergeCell ref="B70:C70"/>
    <mergeCell ref="D70:E70"/>
    <mergeCell ref="F70:G70"/>
    <mergeCell ref="H70:I70"/>
    <mergeCell ref="H87:I87"/>
    <mergeCell ref="B80:C80"/>
    <mergeCell ref="D80:E80"/>
    <mergeCell ref="F80:G80"/>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9:E99"/>
    <mergeCell ref="F54:G54"/>
    <mergeCell ref="D56:E56"/>
    <mergeCell ref="F56:G56"/>
    <mergeCell ref="D51:E51"/>
    <mergeCell ref="D55:E55"/>
    <mergeCell ref="F61:G61"/>
    <mergeCell ref="F59:G59"/>
    <mergeCell ref="B104:C104"/>
    <mergeCell ref="D104:E104"/>
    <mergeCell ref="F104:G104"/>
    <mergeCell ref="B75:C75"/>
    <mergeCell ref="D75:E75"/>
    <mergeCell ref="F75:G75"/>
    <mergeCell ref="F99:G99"/>
    <mergeCell ref="B66:C66"/>
    <mergeCell ref="D66:E66"/>
    <mergeCell ref="F58:G58"/>
    <mergeCell ref="F60:G60"/>
    <mergeCell ref="D87:E87"/>
    <mergeCell ref="F87:G87"/>
    <mergeCell ref="H115:I115"/>
    <mergeCell ref="H104:I104"/>
    <mergeCell ref="B95:C95"/>
    <mergeCell ref="D95:E95"/>
    <mergeCell ref="F95:G95"/>
    <mergeCell ref="H80:I80"/>
    <mergeCell ref="B83:C83"/>
    <mergeCell ref="D83:E83"/>
    <mergeCell ref="F83:G83"/>
    <mergeCell ref="H83:I83"/>
    <mergeCell ref="H95:I95"/>
    <mergeCell ref="B96:C96"/>
    <mergeCell ref="D96:E96"/>
    <mergeCell ref="B100:C100"/>
    <mergeCell ref="D100:E100"/>
    <mergeCell ref="F100:G100"/>
    <mergeCell ref="H100:I100"/>
    <mergeCell ref="B103:C103"/>
    <mergeCell ref="D103:E103"/>
    <mergeCell ref="F103:G103"/>
    <mergeCell ref="H103:I103"/>
    <mergeCell ref="F96:G96"/>
    <mergeCell ref="H96:I96"/>
    <mergeCell ref="B99:C99"/>
    <mergeCell ref="H99:I99"/>
    <mergeCell ref="B116:C116"/>
    <mergeCell ref="D116:E116"/>
    <mergeCell ref="F116:G116"/>
    <mergeCell ref="H116:I116"/>
    <mergeCell ref="B107:C107"/>
    <mergeCell ref="D107:E107"/>
    <mergeCell ref="F107:G107"/>
    <mergeCell ref="H107:I107"/>
    <mergeCell ref="B108:C108"/>
    <mergeCell ref="D108:E108"/>
    <mergeCell ref="F108:G108"/>
    <mergeCell ref="H108:I108"/>
    <mergeCell ref="B111:C111"/>
    <mergeCell ref="D111:E111"/>
    <mergeCell ref="F111:G111"/>
    <mergeCell ref="H111:I111"/>
    <mergeCell ref="B112:C112"/>
    <mergeCell ref="D112:E112"/>
    <mergeCell ref="F112:G112"/>
    <mergeCell ref="H112:I112"/>
    <mergeCell ref="B115:C115"/>
    <mergeCell ref="D115:E115"/>
    <mergeCell ref="F115:G115"/>
  </mergeCells>
  <phoneticPr fontId="33" type="noConversion"/>
  <hyperlinks>
    <hyperlink ref="B75" r:id="rId1" xr:uid="{25304F2F-9542-4A82-AA3B-19E8C49D8C78}"/>
    <hyperlink ref="B88:C88" r:id="rId2" display="https://secretariadistritald.sharepoint.com/:f:/s/ContratacinSPI-2022/IgDY5A4zeIkqQJNdwBluCDuLAaxRVE1lhUeEovoBtvD1OaE?e=UYq2Zw" xr:uid="{AD6FD770-0541-4319-A3F4-1B50387E739A}"/>
  </hyperlinks>
  <pageMargins left="0.25" right="0.25" top="0.75" bottom="0.75" header="0.3" footer="0.3"/>
  <pageSetup paperSize="5" scale="30" fitToHeight="0" orientation="landscape" r:id="rId3"/>
  <ignoredErrors>
    <ignoredError sqref="N24:N29" emptyCellReference="1"/>
  </ignoredError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31EF0-8F85-4BF2-9098-5E1549F48BA7}">
  <sheetPr>
    <tabColor theme="5" tint="0.59999389629810485"/>
    <pageSetUpPr fitToPage="1"/>
  </sheetPr>
  <dimension ref="A1:L26"/>
  <sheetViews>
    <sheetView view="pageBreakPreview" topLeftCell="A12" zoomScale="60" zoomScaleNormal="120" workbookViewId="0">
      <selection activeCell="P9" sqref="P9"/>
    </sheetView>
  </sheetViews>
  <sheetFormatPr baseColWidth="10" defaultColWidth="8.42578125" defaultRowHeight="12.75" x14ac:dyDescent="0.25"/>
  <cols>
    <col min="1" max="1" width="3.42578125" style="288" customWidth="1"/>
    <col min="2" max="2" width="9.42578125" style="288" customWidth="1"/>
    <col min="3" max="3" width="5.42578125" style="288" customWidth="1"/>
    <col min="4" max="4" width="6.42578125" style="288" customWidth="1"/>
    <col min="5" max="5" width="5.42578125" style="288" customWidth="1"/>
    <col min="6" max="6" width="10.42578125" style="288" customWidth="1"/>
    <col min="7" max="7" width="2.42578125" style="288" customWidth="1"/>
    <col min="8" max="8" width="18.42578125" style="288" customWidth="1"/>
    <col min="9" max="9" width="12.42578125" style="288" customWidth="1"/>
    <col min="10" max="10" width="6.42578125" style="288" customWidth="1"/>
    <col min="11" max="11" width="18.42578125" style="288" customWidth="1"/>
    <col min="12" max="12" width="25.42578125" style="288" customWidth="1"/>
    <col min="13" max="16384" width="8.42578125" style="288"/>
  </cols>
  <sheetData>
    <row r="1" spans="1:12" ht="18.75" customHeight="1" x14ac:dyDescent="0.25">
      <c r="A1" s="632"/>
      <c r="B1" s="633"/>
      <c r="C1" s="633"/>
      <c r="D1" s="633"/>
      <c r="E1" s="634"/>
      <c r="F1" s="641" t="s">
        <v>268</v>
      </c>
      <c r="G1" s="642"/>
      <c r="H1" s="642"/>
      <c r="I1" s="642"/>
      <c r="J1" s="642"/>
      <c r="K1" s="642"/>
      <c r="L1" s="287"/>
    </row>
    <row r="2" spans="1:12" ht="18.75" customHeight="1" x14ac:dyDescent="0.25">
      <c r="A2" s="635"/>
      <c r="B2" s="636"/>
      <c r="C2" s="636"/>
      <c r="D2" s="636"/>
      <c r="E2" s="637"/>
      <c r="F2" s="643"/>
      <c r="G2" s="644"/>
      <c r="H2" s="644"/>
      <c r="I2" s="644"/>
      <c r="J2" s="644"/>
      <c r="K2" s="644"/>
      <c r="L2" s="287"/>
    </row>
    <row r="3" spans="1:12" ht="18.75" customHeight="1" x14ac:dyDescent="0.25">
      <c r="A3" s="635"/>
      <c r="B3" s="636"/>
      <c r="C3" s="636"/>
      <c r="D3" s="636"/>
      <c r="E3" s="637"/>
      <c r="F3" s="641" t="s">
        <v>269</v>
      </c>
      <c r="G3" s="642"/>
      <c r="H3" s="642"/>
      <c r="I3" s="642"/>
      <c r="J3" s="642"/>
      <c r="K3" s="642"/>
      <c r="L3" s="287"/>
    </row>
    <row r="4" spans="1:12" ht="18.75" customHeight="1" x14ac:dyDescent="0.25">
      <c r="A4" s="638"/>
      <c r="B4" s="639"/>
      <c r="C4" s="639"/>
      <c r="D4" s="639"/>
      <c r="E4" s="640"/>
      <c r="F4" s="643"/>
      <c r="G4" s="644"/>
      <c r="H4" s="644"/>
      <c r="I4" s="644"/>
      <c r="J4" s="644"/>
      <c r="K4" s="644"/>
      <c r="L4" s="287"/>
    </row>
    <row r="5" spans="1:12" ht="15.75" customHeight="1" x14ac:dyDescent="0.25">
      <c r="A5" s="600" t="s">
        <v>270</v>
      </c>
      <c r="B5" s="601"/>
      <c r="C5" s="601"/>
      <c r="D5" s="601"/>
      <c r="E5" s="601"/>
      <c r="F5" s="601"/>
      <c r="G5" s="601"/>
      <c r="H5" s="601"/>
      <c r="I5" s="601"/>
      <c r="J5" s="601"/>
      <c r="K5" s="601"/>
      <c r="L5" s="625"/>
    </row>
    <row r="6" spans="1:12" ht="23.25" customHeight="1" x14ac:dyDescent="0.25">
      <c r="A6" s="600" t="s">
        <v>271</v>
      </c>
      <c r="B6" s="601"/>
      <c r="C6" s="602"/>
      <c r="D6" s="603" t="s">
        <v>272</v>
      </c>
      <c r="E6" s="604"/>
      <c r="F6" s="604"/>
      <c r="G6" s="604"/>
      <c r="H6" s="610"/>
      <c r="I6" s="600" t="s">
        <v>273</v>
      </c>
      <c r="J6" s="602"/>
      <c r="K6" s="603" t="s">
        <v>274</v>
      </c>
      <c r="L6" s="610"/>
    </row>
    <row r="7" spans="1:12" ht="17.649999999999999" customHeight="1" x14ac:dyDescent="0.25">
      <c r="A7" s="600" t="s">
        <v>275</v>
      </c>
      <c r="B7" s="601"/>
      <c r="C7" s="602"/>
      <c r="D7" s="603" t="s">
        <v>276</v>
      </c>
      <c r="E7" s="604"/>
      <c r="F7" s="604"/>
      <c r="G7" s="604"/>
      <c r="H7" s="610"/>
      <c r="I7" s="600" t="s">
        <v>277</v>
      </c>
      <c r="J7" s="602"/>
      <c r="K7" s="603" t="s">
        <v>278</v>
      </c>
      <c r="L7" s="610"/>
    </row>
    <row r="8" spans="1:12" ht="35.65" customHeight="1" x14ac:dyDescent="0.25">
      <c r="A8" s="600" t="s">
        <v>279</v>
      </c>
      <c r="B8" s="601"/>
      <c r="C8" s="602"/>
      <c r="D8" s="603" t="s">
        <v>280</v>
      </c>
      <c r="E8" s="604"/>
      <c r="F8" s="604"/>
      <c r="G8" s="604"/>
      <c r="H8" s="610"/>
      <c r="I8" s="600" t="s">
        <v>281</v>
      </c>
      <c r="J8" s="602"/>
      <c r="K8" s="603" t="s">
        <v>282</v>
      </c>
      <c r="L8" s="610"/>
    </row>
    <row r="9" spans="1:12" ht="15.75" customHeight="1" x14ac:dyDescent="0.25">
      <c r="A9" s="619" t="s">
        <v>283</v>
      </c>
      <c r="B9" s="611"/>
      <c r="C9" s="611"/>
      <c r="D9" s="611"/>
      <c r="E9" s="601"/>
      <c r="F9" s="601"/>
      <c r="G9" s="601"/>
      <c r="H9" s="601"/>
      <c r="I9" s="601"/>
      <c r="J9" s="601"/>
      <c r="K9" s="601"/>
      <c r="L9" s="625"/>
    </row>
    <row r="10" spans="1:12" ht="27.75" customHeight="1" x14ac:dyDescent="0.25">
      <c r="A10" s="613" t="s">
        <v>102</v>
      </c>
      <c r="B10" s="613"/>
      <c r="C10" s="613"/>
      <c r="D10" s="613"/>
      <c r="E10" s="614" t="s">
        <v>443</v>
      </c>
      <c r="F10" s="707"/>
      <c r="G10" s="707"/>
      <c r="H10" s="707"/>
      <c r="I10" s="707"/>
      <c r="J10" s="707"/>
      <c r="K10" s="707"/>
      <c r="L10" s="615"/>
    </row>
    <row r="11" spans="1:12" ht="34.5" customHeight="1" x14ac:dyDescent="0.25">
      <c r="A11" s="623" t="s">
        <v>284</v>
      </c>
      <c r="B11" s="624"/>
      <c r="C11" s="624"/>
      <c r="D11" s="625"/>
      <c r="E11" s="614" t="str">
        <f>+[1]ACTIVIDAD_3!I16</f>
        <v>Número de alianzas que contribuyan al empleo, la  generación de ingresos y la formación de las mujeres en sus diferencias y diversidades para la gestión del portafolio de oportunidades</v>
      </c>
      <c r="F11" s="707"/>
      <c r="G11" s="707"/>
      <c r="H11" s="707"/>
      <c r="I11" s="707"/>
      <c r="J11" s="707"/>
      <c r="K11" s="707"/>
      <c r="L11" s="615"/>
    </row>
    <row r="12" spans="1:12" ht="47.25" customHeight="1" x14ac:dyDescent="0.25">
      <c r="A12" s="600" t="s">
        <v>285</v>
      </c>
      <c r="B12" s="601"/>
      <c r="C12" s="601"/>
      <c r="D12" s="602"/>
      <c r="E12" s="708" t="s">
        <v>444</v>
      </c>
      <c r="F12" s="709"/>
      <c r="G12" s="709"/>
      <c r="H12" s="709"/>
      <c r="I12" s="709"/>
      <c r="J12" s="709"/>
      <c r="K12" s="709"/>
      <c r="L12" s="710"/>
    </row>
    <row r="13" spans="1:12" ht="28.5" customHeight="1" x14ac:dyDescent="0.25">
      <c r="A13" s="600" t="s">
        <v>287</v>
      </c>
      <c r="B13" s="601"/>
      <c r="C13" s="602"/>
      <c r="D13" s="603" t="s">
        <v>238</v>
      </c>
      <c r="E13" s="604"/>
      <c r="F13" s="604"/>
      <c r="G13" s="604"/>
      <c r="H13" s="610"/>
      <c r="I13" s="600" t="s">
        <v>289</v>
      </c>
      <c r="J13" s="602"/>
      <c r="K13" s="603" t="s">
        <v>290</v>
      </c>
      <c r="L13" s="610"/>
    </row>
    <row r="14" spans="1:12" ht="15.75" customHeight="1" x14ac:dyDescent="0.25">
      <c r="A14" s="600" t="s">
        <v>291</v>
      </c>
      <c r="B14" s="601"/>
      <c r="C14" s="601"/>
      <c r="D14" s="601"/>
      <c r="E14" s="601"/>
      <c r="F14" s="601"/>
      <c r="G14" s="601"/>
      <c r="H14" s="601"/>
      <c r="I14" s="601"/>
      <c r="J14" s="601"/>
      <c r="K14" s="601"/>
      <c r="L14" s="625"/>
    </row>
    <row r="15" spans="1:12" ht="25.5" customHeight="1" x14ac:dyDescent="0.25">
      <c r="A15" s="600" t="s">
        <v>292</v>
      </c>
      <c r="B15" s="601"/>
      <c r="C15" s="602"/>
      <c r="D15" s="603" t="s">
        <v>293</v>
      </c>
      <c r="E15" s="604"/>
      <c r="F15" s="604"/>
      <c r="G15" s="604"/>
      <c r="H15" s="610"/>
      <c r="I15" s="600" t="s">
        <v>294</v>
      </c>
      <c r="J15" s="602"/>
      <c r="K15" s="603" t="s">
        <v>295</v>
      </c>
      <c r="L15" s="610"/>
    </row>
    <row r="16" spans="1:12" ht="25.5" customHeight="1" x14ac:dyDescent="0.25">
      <c r="A16" s="600" t="s">
        <v>296</v>
      </c>
      <c r="B16" s="601"/>
      <c r="C16" s="602"/>
      <c r="D16" s="616">
        <f>[1]ACTIVIDAD_3!C37</f>
        <v>1</v>
      </c>
      <c r="E16" s="617"/>
      <c r="F16" s="617"/>
      <c r="G16" s="617"/>
      <c r="H16" s="618"/>
      <c r="I16" s="600" t="s">
        <v>41</v>
      </c>
      <c r="J16" s="602"/>
      <c r="K16" s="603" t="s">
        <v>201</v>
      </c>
      <c r="L16" s="610"/>
    </row>
    <row r="17" spans="1:12" ht="27.4" customHeight="1" x14ac:dyDescent="0.25">
      <c r="A17" s="600" t="s">
        <v>297</v>
      </c>
      <c r="B17" s="601"/>
      <c r="C17" s="602"/>
      <c r="D17" s="603"/>
      <c r="E17" s="604"/>
      <c r="F17" s="604"/>
      <c r="G17" s="604"/>
      <c r="H17" s="610"/>
      <c r="I17" s="607"/>
      <c r="J17" s="608"/>
      <c r="K17" s="608"/>
      <c r="L17" s="609"/>
    </row>
    <row r="18" spans="1:12" ht="12" customHeight="1" x14ac:dyDescent="0.25">
      <c r="A18" s="289" t="s">
        <v>298</v>
      </c>
      <c r="B18" s="289" t="s">
        <v>299</v>
      </c>
      <c r="C18" s="600" t="s">
        <v>300</v>
      </c>
      <c r="D18" s="601"/>
      <c r="E18" s="601"/>
      <c r="F18" s="601"/>
      <c r="G18" s="602"/>
      <c r="H18" s="600" t="s">
        <v>110</v>
      </c>
      <c r="I18" s="602"/>
      <c r="J18" s="600" t="s">
        <v>301</v>
      </c>
      <c r="K18" s="602"/>
      <c r="L18" s="289" t="s">
        <v>302</v>
      </c>
    </row>
    <row r="19" spans="1:12" ht="87" customHeight="1" x14ac:dyDescent="0.25">
      <c r="A19" s="290">
        <v>1</v>
      </c>
      <c r="B19" s="291" t="s">
        <v>238</v>
      </c>
      <c r="C19" s="603" t="s">
        <v>445</v>
      </c>
      <c r="D19" s="604"/>
      <c r="E19" s="604"/>
      <c r="F19" s="604"/>
      <c r="G19" s="610"/>
      <c r="H19" s="614" t="s">
        <v>446</v>
      </c>
      <c r="I19" s="615"/>
      <c r="J19" s="603" t="s">
        <v>305</v>
      </c>
      <c r="K19" s="610"/>
      <c r="L19" s="291" t="s">
        <v>447</v>
      </c>
    </row>
    <row r="20" spans="1:12" ht="25.5" customHeight="1" x14ac:dyDescent="0.25">
      <c r="A20" s="289" t="s">
        <v>298</v>
      </c>
      <c r="B20" s="600" t="s">
        <v>307</v>
      </c>
      <c r="C20" s="601"/>
      <c r="D20" s="601"/>
      <c r="E20" s="601"/>
      <c r="F20" s="601"/>
      <c r="G20" s="601"/>
      <c r="H20" s="601"/>
      <c r="I20" s="601"/>
      <c r="J20" s="601"/>
      <c r="K20" s="602"/>
      <c r="L20" s="289" t="s">
        <v>308</v>
      </c>
    </row>
    <row r="21" spans="1:12" ht="28.15" customHeight="1" x14ac:dyDescent="0.25">
      <c r="A21" s="290">
        <v>1</v>
      </c>
      <c r="B21" s="603" t="s">
        <v>448</v>
      </c>
      <c r="C21" s="604"/>
      <c r="D21" s="604"/>
      <c r="E21" s="604"/>
      <c r="F21" s="604"/>
      <c r="G21" s="604"/>
      <c r="H21" s="604"/>
      <c r="I21" s="604"/>
      <c r="J21" s="604"/>
      <c r="K21" s="610"/>
      <c r="L21" s="291" t="s">
        <v>305</v>
      </c>
    </row>
    <row r="22" spans="1:12" ht="15.75" customHeight="1" x14ac:dyDescent="0.25">
      <c r="A22" s="600" t="s">
        <v>310</v>
      </c>
      <c r="B22" s="601"/>
      <c r="C22" s="601"/>
      <c r="D22" s="601"/>
      <c r="E22" s="601"/>
      <c r="F22" s="611"/>
      <c r="G22" s="611"/>
      <c r="H22" s="601"/>
      <c r="I22" s="611"/>
      <c r="J22" s="611"/>
      <c r="K22" s="601"/>
      <c r="L22" s="612"/>
    </row>
    <row r="23" spans="1:12" ht="26.25" customHeight="1" x14ac:dyDescent="0.25">
      <c r="A23" s="600" t="s">
        <v>311</v>
      </c>
      <c r="B23" s="601"/>
      <c r="C23" s="602"/>
      <c r="D23" s="603">
        <v>50</v>
      </c>
      <c r="E23" s="604"/>
      <c r="F23" s="613" t="s">
        <v>312</v>
      </c>
      <c r="G23" s="613"/>
      <c r="H23" s="294">
        <v>2024</v>
      </c>
      <c r="I23" s="613" t="s">
        <v>313</v>
      </c>
      <c r="J23" s="613"/>
      <c r="K23" s="293" t="s">
        <v>314</v>
      </c>
      <c r="L23" s="293"/>
    </row>
    <row r="24" spans="1:12" ht="26.25" customHeight="1" x14ac:dyDescent="0.25">
      <c r="A24" s="600" t="s">
        <v>315</v>
      </c>
      <c r="B24" s="601"/>
      <c r="C24" s="602"/>
      <c r="D24" s="603"/>
      <c r="E24" s="604"/>
      <c r="F24" s="605"/>
      <c r="G24" s="605"/>
      <c r="H24" s="604"/>
      <c r="I24" s="605"/>
      <c r="J24" s="605"/>
      <c r="K24" s="604"/>
      <c r="L24" s="606"/>
    </row>
    <row r="25" spans="1:12" ht="45.75" customHeight="1" x14ac:dyDescent="0.25">
      <c r="A25" s="600" t="s">
        <v>316</v>
      </c>
      <c r="B25" s="601"/>
      <c r="C25" s="602"/>
      <c r="D25" s="607"/>
      <c r="E25" s="608"/>
      <c r="F25" s="608"/>
      <c r="G25" s="608"/>
      <c r="H25" s="608"/>
      <c r="I25" s="608"/>
      <c r="J25" s="608"/>
      <c r="K25" s="608"/>
      <c r="L25" s="609"/>
    </row>
    <row r="26" spans="1:12" ht="17.649999999999999" customHeight="1" x14ac:dyDescent="0.25">
      <c r="A26" s="600" t="s">
        <v>317</v>
      </c>
      <c r="B26" s="601"/>
      <c r="C26" s="602"/>
      <c r="D26" s="603"/>
      <c r="E26" s="604"/>
      <c r="F26" s="604"/>
      <c r="G26" s="604"/>
      <c r="H26" s="604"/>
      <c r="I26" s="604"/>
      <c r="J26" s="604"/>
      <c r="K26" s="604"/>
      <c r="L26" s="610"/>
    </row>
  </sheetData>
  <mergeCells count="58">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B20:K20"/>
    <mergeCell ref="B21:K21"/>
    <mergeCell ref="A22:L22"/>
    <mergeCell ref="A23:C23"/>
    <mergeCell ref="D23:E23"/>
    <mergeCell ref="F23:G23"/>
    <mergeCell ref="I23:J23"/>
    <mergeCell ref="A24:C24"/>
    <mergeCell ref="D24:L24"/>
    <mergeCell ref="A25:C25"/>
    <mergeCell ref="D25:L25"/>
    <mergeCell ref="A26:C26"/>
    <mergeCell ref="D26:L26"/>
  </mergeCells>
  <pageMargins left="0.7" right="0.7" top="0.75" bottom="0.75" header="0.3" footer="0.3"/>
  <pageSetup scale="72"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2"/>
  <sheetViews>
    <sheetView showGridLines="0" tabSelected="1" topLeftCell="A40" zoomScale="85" zoomScaleNormal="85" workbookViewId="0">
      <selection activeCell="E25" sqref="E25"/>
    </sheetView>
  </sheetViews>
  <sheetFormatPr baseColWidth="10" defaultColWidth="10.42578125" defaultRowHeight="14.25" x14ac:dyDescent="0.25"/>
  <cols>
    <col min="1" max="1" width="42.42578125" style="1" customWidth="1"/>
    <col min="2" max="5" width="35.42578125" style="1" customWidth="1"/>
    <col min="6" max="6" width="41.42578125" style="1" customWidth="1"/>
    <col min="7" max="7" width="35.42578125" style="1" customWidth="1"/>
    <col min="8" max="8" width="42" style="1" customWidth="1"/>
    <col min="9" max="9" width="52" style="1" customWidth="1"/>
    <col min="10" max="13" width="35.42578125" style="1" customWidth="1"/>
    <col min="14" max="21" width="18.42578125" style="1" customWidth="1"/>
    <col min="22" max="22" width="22.42578125" style="1" customWidth="1"/>
    <col min="23" max="23" width="19" style="1" customWidth="1"/>
    <col min="24" max="24" width="19.42578125" style="1" customWidth="1"/>
    <col min="25" max="25" width="20.42578125" style="1" customWidth="1"/>
    <col min="26" max="26" width="22.42578125" style="1" customWidth="1"/>
    <col min="27" max="27" width="18.42578125" style="1" bestFit="1" customWidth="1"/>
    <col min="28" max="28" width="8.42578125" style="1" customWidth="1"/>
    <col min="29" max="29" width="18.42578125" style="1" bestFit="1" customWidth="1"/>
    <col min="30" max="30" width="5.42578125" style="1" customWidth="1"/>
    <col min="31" max="31" width="18.42578125" style="1" bestFit="1" customWidth="1"/>
    <col min="32" max="32" width="4.42578125" style="1" customWidth="1"/>
    <col min="33" max="33" width="23" style="1" bestFit="1" customWidth="1"/>
    <col min="34" max="34" width="10.42578125" style="1"/>
    <col min="35" max="35" width="18.42578125" style="1" bestFit="1" customWidth="1"/>
    <col min="36" max="36" width="16.42578125" style="1" customWidth="1"/>
    <col min="37" max="16384" width="10.42578125" style="1"/>
  </cols>
  <sheetData>
    <row r="1" spans="1:25" ht="24" customHeight="1" thickBot="1" x14ac:dyDescent="0.3">
      <c r="A1" s="724"/>
      <c r="B1" s="354" t="s">
        <v>160</v>
      </c>
      <c r="C1" s="355"/>
      <c r="D1" s="355"/>
      <c r="E1" s="355"/>
      <c r="F1" s="355"/>
      <c r="G1" s="355"/>
      <c r="H1" s="356"/>
      <c r="I1" s="49" t="s">
        <v>449</v>
      </c>
      <c r="J1" s="357" t="s">
        <v>161</v>
      </c>
      <c r="K1" s="358"/>
      <c r="L1" s="359"/>
      <c r="M1" s="74"/>
    </row>
    <row r="2" spans="1:25" ht="24" customHeight="1" thickBot="1" x14ac:dyDescent="0.3">
      <c r="A2" s="725"/>
      <c r="B2" s="360" t="s">
        <v>162</v>
      </c>
      <c r="C2" s="361"/>
      <c r="D2" s="361"/>
      <c r="E2" s="361"/>
      <c r="F2" s="361"/>
      <c r="G2" s="361"/>
      <c r="H2" s="362"/>
      <c r="I2" s="49" t="s">
        <v>450</v>
      </c>
      <c r="J2" s="357" t="s">
        <v>163</v>
      </c>
      <c r="K2" s="358"/>
      <c r="L2" s="359"/>
      <c r="M2" s="74"/>
    </row>
    <row r="3" spans="1:25" ht="24" customHeight="1" thickBot="1" x14ac:dyDescent="0.3">
      <c r="A3" s="725"/>
      <c r="B3" s="360" t="s">
        <v>0</v>
      </c>
      <c r="C3" s="361"/>
      <c r="D3" s="361"/>
      <c r="E3" s="361"/>
      <c r="F3" s="361"/>
      <c r="G3" s="361"/>
      <c r="H3" s="362"/>
      <c r="I3" s="49" t="s">
        <v>451</v>
      </c>
      <c r="J3" s="357" t="s">
        <v>164</v>
      </c>
      <c r="K3" s="358"/>
      <c r="L3" s="359"/>
      <c r="M3" s="74"/>
    </row>
    <row r="4" spans="1:25" ht="24" customHeight="1" thickBot="1" x14ac:dyDescent="0.3">
      <c r="A4" s="726"/>
      <c r="B4" s="363" t="s">
        <v>452</v>
      </c>
      <c r="C4" s="364"/>
      <c r="D4" s="364"/>
      <c r="E4" s="364"/>
      <c r="F4" s="364"/>
      <c r="G4" s="364"/>
      <c r="H4" s="365"/>
      <c r="I4" s="49" t="s">
        <v>453</v>
      </c>
      <c r="J4" s="357" t="s">
        <v>454</v>
      </c>
      <c r="K4" s="358"/>
      <c r="L4" s="359"/>
      <c r="M4" s="74"/>
    </row>
    <row r="6" spans="1:25" ht="15" customHeight="1" thickBot="1" x14ac:dyDescent="0.3">
      <c r="A6" s="6"/>
      <c r="B6" s="7"/>
      <c r="C6" s="7"/>
      <c r="D6" s="9"/>
      <c r="E6" s="8"/>
      <c r="F6" s="8"/>
      <c r="G6" s="196"/>
      <c r="H6" s="196"/>
      <c r="I6" s="10"/>
      <c r="J6" s="10"/>
      <c r="K6" s="7"/>
      <c r="L6" s="7"/>
      <c r="M6" s="7"/>
      <c r="N6" s="7"/>
      <c r="O6" s="7"/>
      <c r="P6" s="7"/>
      <c r="Q6" s="7"/>
      <c r="R6" s="7"/>
      <c r="S6" s="7"/>
      <c r="T6" s="11"/>
      <c r="U6" s="7"/>
      <c r="V6" s="7"/>
      <c r="X6" s="12"/>
      <c r="Y6" s="13"/>
    </row>
    <row r="7" spans="1:25" ht="15" customHeight="1" x14ac:dyDescent="0.25">
      <c r="A7" s="734" t="s">
        <v>4</v>
      </c>
      <c r="B7" s="747" t="s">
        <v>168</v>
      </c>
      <c r="C7" s="748"/>
      <c r="D7" s="748"/>
      <c r="E7" s="748"/>
      <c r="F7" s="748"/>
      <c r="G7" s="748"/>
      <c r="H7" s="749"/>
      <c r="I7" s="734" t="s">
        <v>169</v>
      </c>
      <c r="J7" s="740">
        <v>2024110010318</v>
      </c>
      <c r="K7" s="7"/>
      <c r="L7" s="7"/>
      <c r="M7" s="7"/>
      <c r="N7" s="7"/>
      <c r="O7" s="7"/>
      <c r="P7" s="7"/>
      <c r="Q7" s="7"/>
      <c r="R7" s="7"/>
      <c r="S7" s="7"/>
      <c r="T7" s="7"/>
      <c r="U7" s="7"/>
      <c r="V7" s="7"/>
      <c r="W7" s="7"/>
      <c r="X7" s="7"/>
      <c r="Y7" s="7"/>
    </row>
    <row r="8" spans="1:25" ht="15" customHeight="1" x14ac:dyDescent="0.25">
      <c r="A8" s="735"/>
      <c r="B8" s="750"/>
      <c r="C8" s="751"/>
      <c r="D8" s="751"/>
      <c r="E8" s="751"/>
      <c r="F8" s="751"/>
      <c r="G8" s="751"/>
      <c r="H8" s="752"/>
      <c r="I8" s="735"/>
      <c r="J8" s="741"/>
      <c r="K8" s="7"/>
      <c r="L8" s="7"/>
      <c r="M8" s="7"/>
      <c r="N8" s="7"/>
      <c r="O8" s="7"/>
      <c r="P8" s="7"/>
      <c r="Q8" s="7"/>
      <c r="R8" s="7"/>
      <c r="S8" s="7"/>
      <c r="T8" s="7"/>
      <c r="U8" s="7"/>
      <c r="V8" s="7"/>
      <c r="W8" s="7"/>
      <c r="X8" s="7"/>
      <c r="Y8" s="7"/>
    </row>
    <row r="9" spans="1:25" ht="15" customHeight="1" x14ac:dyDescent="0.25">
      <c r="A9" s="735"/>
      <c r="B9" s="750"/>
      <c r="C9" s="751"/>
      <c r="D9" s="751"/>
      <c r="E9" s="751"/>
      <c r="F9" s="751"/>
      <c r="G9" s="751"/>
      <c r="H9" s="752"/>
      <c r="I9" s="735"/>
      <c r="J9" s="741"/>
      <c r="K9" s="7"/>
      <c r="L9" s="7"/>
      <c r="M9" s="7"/>
      <c r="N9" s="7"/>
      <c r="O9" s="7"/>
      <c r="P9" s="7"/>
      <c r="Q9" s="7"/>
      <c r="R9" s="7"/>
      <c r="S9" s="7"/>
      <c r="T9" s="7"/>
      <c r="U9" s="7"/>
      <c r="V9" s="7"/>
      <c r="W9" s="7"/>
      <c r="X9" s="7"/>
      <c r="Y9" s="7"/>
    </row>
    <row r="10" spans="1:25" ht="15" customHeight="1" thickBot="1" x14ac:dyDescent="0.3">
      <c r="A10" s="736"/>
      <c r="B10" s="753"/>
      <c r="C10" s="754"/>
      <c r="D10" s="754"/>
      <c r="E10" s="754"/>
      <c r="F10" s="754"/>
      <c r="G10" s="754"/>
      <c r="H10" s="755"/>
      <c r="I10" s="736"/>
      <c r="J10" s="742"/>
      <c r="K10" s="7"/>
      <c r="L10" s="7"/>
      <c r="M10" s="7"/>
      <c r="N10" s="7"/>
      <c r="O10" s="7"/>
      <c r="P10" s="7"/>
      <c r="Q10" s="7"/>
      <c r="R10" s="7"/>
      <c r="S10" s="7"/>
      <c r="T10" s="7"/>
      <c r="U10" s="7"/>
      <c r="V10" s="7"/>
      <c r="W10" s="7"/>
      <c r="X10" s="7"/>
      <c r="Y10" s="7"/>
    </row>
    <row r="11" spans="1:25" ht="9" customHeight="1" thickBot="1" x14ac:dyDescent="0.3">
      <c r="A11" s="14"/>
      <c r="B11" s="68"/>
      <c r="C11" s="7"/>
      <c r="D11" s="7"/>
      <c r="E11" s="7"/>
      <c r="F11" s="7"/>
      <c r="G11" s="7"/>
      <c r="H11" s="7"/>
      <c r="I11" s="7"/>
      <c r="J11" s="7"/>
      <c r="K11" s="7"/>
      <c r="L11" s="7"/>
      <c r="M11" s="7"/>
      <c r="N11" s="7"/>
      <c r="O11" s="7"/>
      <c r="P11" s="7"/>
      <c r="Q11" s="7"/>
      <c r="R11" s="7"/>
      <c r="S11" s="7"/>
      <c r="T11" s="7"/>
      <c r="U11" s="7"/>
      <c r="V11" s="7"/>
      <c r="W11" s="7"/>
      <c r="X11" s="7"/>
      <c r="Y11" s="7"/>
    </row>
    <row r="12" spans="1:25" s="69" customFormat="1" ht="21.75" customHeight="1" x14ac:dyDescent="0.25">
      <c r="A12" s="379" t="s">
        <v>6</v>
      </c>
      <c r="B12" s="130" t="s">
        <v>170</v>
      </c>
      <c r="C12" s="147"/>
      <c r="D12" s="130" t="s">
        <v>171</v>
      </c>
      <c r="E12" s="147"/>
      <c r="F12" s="130" t="s">
        <v>172</v>
      </c>
      <c r="G12" s="147"/>
      <c r="H12" s="130" t="s">
        <v>173</v>
      </c>
      <c r="I12" s="76"/>
    </row>
    <row r="13" spans="1:25" s="69" customFormat="1" ht="21.75" customHeight="1" x14ac:dyDescent="0.25">
      <c r="A13" s="379"/>
      <c r="B13" s="132" t="s">
        <v>175</v>
      </c>
      <c r="C13" s="76"/>
      <c r="D13" s="130" t="s">
        <v>176</v>
      </c>
      <c r="E13" s="76"/>
      <c r="F13" s="130" t="s">
        <v>177</v>
      </c>
      <c r="G13" s="76"/>
      <c r="H13" s="130" t="s">
        <v>178</v>
      </c>
      <c r="I13" s="148"/>
    </row>
    <row r="14" spans="1:25" s="69" customFormat="1" ht="21.75" customHeight="1" thickBot="1" x14ac:dyDescent="0.3">
      <c r="A14" s="379"/>
      <c r="B14" s="130" t="s">
        <v>180</v>
      </c>
      <c r="C14" s="147" t="s">
        <v>181</v>
      </c>
      <c r="D14" s="130" t="s">
        <v>182</v>
      </c>
      <c r="E14" s="76"/>
      <c r="F14" s="130" t="s">
        <v>183</v>
      </c>
      <c r="G14" s="76"/>
      <c r="H14" s="130" t="s">
        <v>184</v>
      </c>
      <c r="I14" s="148"/>
    </row>
    <row r="15" spans="1:25" s="69" customFormat="1" ht="21.75" customHeight="1" thickBot="1" x14ac:dyDescent="0.3">
      <c r="A15" s="1"/>
      <c r="B15" s="1"/>
      <c r="C15" s="1"/>
      <c r="D15" s="1"/>
      <c r="E15" s="1"/>
      <c r="F15" s="1"/>
      <c r="G15" s="1"/>
      <c r="H15" s="1"/>
      <c r="I15" s="1"/>
      <c r="J15" s="1"/>
      <c r="K15" s="1"/>
      <c r="L15" s="81"/>
      <c r="M15" s="82"/>
      <c r="N15" s="82"/>
      <c r="O15" s="82"/>
    </row>
    <row r="16" spans="1:25" s="69" customFormat="1" ht="21.75" customHeight="1" thickBot="1" x14ac:dyDescent="0.3">
      <c r="A16" s="389" t="s">
        <v>8</v>
      </c>
      <c r="B16" s="389"/>
      <c r="C16" s="144" t="s">
        <v>174</v>
      </c>
      <c r="D16" s="390"/>
      <c r="E16" s="390"/>
      <c r="F16" s="390"/>
      <c r="G16" s="1"/>
      <c r="H16" s="1"/>
      <c r="I16" s="1"/>
      <c r="J16" s="1"/>
      <c r="K16" s="1"/>
      <c r="L16" s="81"/>
      <c r="M16" s="82"/>
      <c r="N16" s="82"/>
      <c r="O16" s="82"/>
    </row>
    <row r="17" spans="1:15" s="69" customFormat="1" ht="21.75" customHeight="1" thickBot="1" x14ac:dyDescent="0.3">
      <c r="A17" s="389"/>
      <c r="B17" s="389"/>
      <c r="C17" s="144" t="s">
        <v>179</v>
      </c>
      <c r="D17" s="390"/>
      <c r="E17" s="390"/>
      <c r="F17" s="390"/>
      <c r="G17" s="1"/>
      <c r="H17" s="1"/>
      <c r="I17" s="1"/>
      <c r="J17" s="1"/>
      <c r="K17" s="1"/>
      <c r="L17" s="81"/>
      <c r="M17" s="82"/>
      <c r="N17" s="82"/>
      <c r="O17" s="82"/>
    </row>
    <row r="18" spans="1:15" s="69" customFormat="1" ht="21.75" customHeight="1" thickBot="1" x14ac:dyDescent="0.3">
      <c r="A18" s="389"/>
      <c r="B18" s="389"/>
      <c r="C18" s="144" t="s">
        <v>185</v>
      </c>
      <c r="D18" s="390" t="s">
        <v>181</v>
      </c>
      <c r="E18" s="390"/>
      <c r="F18" s="390"/>
      <c r="G18" s="1"/>
      <c r="H18" s="1"/>
      <c r="I18" s="1"/>
      <c r="J18" s="1"/>
      <c r="K18" s="1"/>
      <c r="L18" s="81"/>
      <c r="M18" s="82"/>
      <c r="N18" s="82"/>
      <c r="O18" s="82"/>
    </row>
    <row r="19" spans="1:15" s="69" customFormat="1" ht="21.75" customHeight="1" x14ac:dyDescent="0.25">
      <c r="A19" s="1"/>
      <c r="B19" s="1"/>
      <c r="C19" s="1"/>
      <c r="D19" s="1"/>
      <c r="E19" s="1"/>
      <c r="F19" s="1"/>
      <c r="G19" s="1"/>
      <c r="H19" s="1"/>
      <c r="I19" s="1"/>
      <c r="J19" s="1"/>
      <c r="K19" s="1"/>
      <c r="L19" s="81"/>
      <c r="M19" s="82"/>
      <c r="N19" s="82"/>
      <c r="O19" s="82"/>
    </row>
    <row r="20" spans="1:15" ht="5.25" customHeight="1" thickBot="1" x14ac:dyDescent="0.3"/>
    <row r="21" spans="1:15" ht="37.9" customHeight="1" thickBot="1" x14ac:dyDescent="0.3">
      <c r="A21" s="746" t="s">
        <v>455</v>
      </c>
      <c r="B21" s="746"/>
      <c r="C21" s="746"/>
      <c r="D21" s="746"/>
      <c r="E21" s="746"/>
      <c r="F21" s="746"/>
      <c r="G21" s="746"/>
      <c r="H21" s="746"/>
      <c r="I21" s="746"/>
      <c r="J21" s="746"/>
    </row>
    <row r="22" spans="1:15" ht="53.65" customHeight="1" thickBot="1" x14ac:dyDescent="0.3">
      <c r="A22" s="136" t="s">
        <v>21</v>
      </c>
      <c r="B22" s="743" t="s">
        <v>456</v>
      </c>
      <c r="C22" s="744"/>
      <c r="D22" s="745"/>
      <c r="E22" s="223" t="s">
        <v>72</v>
      </c>
      <c r="F22" s="222" t="s">
        <v>457</v>
      </c>
      <c r="G22" s="223" t="s">
        <v>74</v>
      </c>
      <c r="H22" s="737" t="s">
        <v>458</v>
      </c>
      <c r="I22" s="738"/>
      <c r="J22" s="739"/>
    </row>
    <row r="23" spans="1:15" ht="50.25" customHeight="1" thickBot="1" x14ac:dyDescent="0.3">
      <c r="A23" s="108" t="s">
        <v>76</v>
      </c>
      <c r="B23" s="727" t="s">
        <v>459</v>
      </c>
      <c r="C23" s="728"/>
      <c r="D23" s="728"/>
      <c r="E23" s="728"/>
      <c r="F23" s="728"/>
      <c r="G23" s="728"/>
      <c r="H23" s="728"/>
      <c r="I23" s="728"/>
      <c r="J23" s="729"/>
    </row>
    <row r="24" spans="1:15" ht="40.9" customHeight="1" thickBot="1" x14ac:dyDescent="0.3">
      <c r="A24" s="712" t="s">
        <v>78</v>
      </c>
      <c r="B24" s="137">
        <v>2024</v>
      </c>
      <c r="C24" s="138">
        <v>2025</v>
      </c>
      <c r="D24" s="138">
        <v>2026</v>
      </c>
      <c r="E24" s="138">
        <v>2027</v>
      </c>
      <c r="F24" s="139" t="s">
        <v>460</v>
      </c>
      <c r="G24" s="140" t="s">
        <v>80</v>
      </c>
      <c r="H24" s="756" t="s">
        <v>82</v>
      </c>
      <c r="I24" s="757"/>
      <c r="J24" s="758"/>
    </row>
    <row r="25" spans="1:15" ht="36" customHeight="1" thickBot="1" x14ac:dyDescent="0.3">
      <c r="A25" s="713"/>
      <c r="B25" s="224">
        <v>1070</v>
      </c>
      <c r="C25" s="224">
        <v>4013</v>
      </c>
      <c r="D25" s="224">
        <v>2027</v>
      </c>
      <c r="E25" s="299">
        <v>1890</v>
      </c>
      <c r="F25" s="186">
        <f>B25+C25+D25+E25</f>
        <v>9000</v>
      </c>
      <c r="G25" s="300">
        <f>1070+C25</f>
        <v>5083</v>
      </c>
      <c r="H25" s="737" t="s">
        <v>322</v>
      </c>
      <c r="I25" s="738"/>
      <c r="J25" s="739"/>
    </row>
    <row r="26" spans="1:15" ht="40.15" customHeight="1" thickBot="1" x14ac:dyDescent="0.3">
      <c r="A26" s="108"/>
      <c r="B26" s="759" t="s">
        <v>84</v>
      </c>
      <c r="C26" s="760"/>
      <c r="D26" s="760"/>
      <c r="E26" s="760"/>
      <c r="F26" s="760"/>
      <c r="G26" s="760"/>
      <c r="H26" s="760"/>
      <c r="I26" s="760"/>
      <c r="J26" s="761"/>
    </row>
    <row r="27" spans="1:15" s="29" customFormat="1" ht="30.75" thickBot="1" x14ac:dyDescent="0.3">
      <c r="A27" s="712" t="s">
        <v>203</v>
      </c>
      <c r="B27" s="108" t="s">
        <v>204</v>
      </c>
      <c r="C27" s="136" t="s">
        <v>87</v>
      </c>
      <c r="D27" s="714" t="s">
        <v>89</v>
      </c>
      <c r="E27" s="715"/>
      <c r="F27" s="714" t="s">
        <v>91</v>
      </c>
      <c r="G27" s="715"/>
      <c r="H27" s="109" t="s">
        <v>93</v>
      </c>
      <c r="I27" s="107" t="s">
        <v>94</v>
      </c>
      <c r="J27" s="107" t="s">
        <v>96</v>
      </c>
    </row>
    <row r="28" spans="1:15" ht="23.65" customHeight="1" x14ac:dyDescent="0.25">
      <c r="A28" s="713"/>
      <c r="B28" s="141">
        <v>0</v>
      </c>
      <c r="C28" s="78">
        <v>0</v>
      </c>
      <c r="D28" s="663" t="s">
        <v>205</v>
      </c>
      <c r="E28" s="664"/>
      <c r="F28" s="663"/>
      <c r="G28" s="664"/>
      <c r="H28" s="195"/>
      <c r="I28" s="142"/>
      <c r="J28" s="142"/>
    </row>
    <row r="29" spans="1:15" s="29" customFormat="1" ht="30.75" thickBot="1" x14ac:dyDescent="0.3">
      <c r="A29" s="712" t="s">
        <v>206</v>
      </c>
      <c r="B29" s="106" t="s">
        <v>204</v>
      </c>
      <c r="C29" s="109" t="s">
        <v>87</v>
      </c>
      <c r="D29" s="714" t="s">
        <v>89</v>
      </c>
      <c r="E29" s="715"/>
      <c r="F29" s="714" t="s">
        <v>91</v>
      </c>
      <c r="G29" s="715"/>
      <c r="H29" s="109" t="s">
        <v>93</v>
      </c>
      <c r="I29" s="107" t="s">
        <v>94</v>
      </c>
      <c r="J29" s="107" t="s">
        <v>96</v>
      </c>
    </row>
    <row r="30" spans="1:15" ht="304.14999999999998" customHeight="1" x14ac:dyDescent="0.25">
      <c r="A30" s="713"/>
      <c r="B30" s="141">
        <v>104</v>
      </c>
      <c r="C30" s="141">
        <v>80</v>
      </c>
      <c r="D30" s="663" t="s">
        <v>461</v>
      </c>
      <c r="E30" s="664"/>
      <c r="F30" s="663" t="s">
        <v>462</v>
      </c>
      <c r="G30" s="664"/>
      <c r="H30" s="257" t="s">
        <v>463</v>
      </c>
      <c r="I30" s="257" t="s">
        <v>326</v>
      </c>
      <c r="J30" s="310" t="s">
        <v>251</v>
      </c>
    </row>
    <row r="31" spans="1:15" s="29" customFormat="1" ht="30.75" thickBot="1" x14ac:dyDescent="0.3">
      <c r="A31" s="712" t="s">
        <v>211</v>
      </c>
      <c r="B31" s="106" t="s">
        <v>204</v>
      </c>
      <c r="C31" s="109" t="s">
        <v>87</v>
      </c>
      <c r="D31" s="714" t="s">
        <v>89</v>
      </c>
      <c r="E31" s="715"/>
      <c r="F31" s="714" t="s">
        <v>91</v>
      </c>
      <c r="G31" s="715"/>
      <c r="H31" s="109" t="s">
        <v>93</v>
      </c>
      <c r="I31" s="107" t="s">
        <v>94</v>
      </c>
      <c r="J31" s="107" t="s">
        <v>96</v>
      </c>
    </row>
    <row r="32" spans="1:15" ht="313.14999999999998" customHeight="1" thickBot="1" x14ac:dyDescent="0.3">
      <c r="A32" s="713"/>
      <c r="B32" s="141">
        <v>220</v>
      </c>
      <c r="C32" s="141">
        <v>256</v>
      </c>
      <c r="D32" s="732" t="s">
        <v>464</v>
      </c>
      <c r="E32" s="733"/>
      <c r="F32" s="663" t="s">
        <v>465</v>
      </c>
      <c r="G32" s="664"/>
      <c r="H32" s="142" t="s">
        <v>209</v>
      </c>
      <c r="I32" s="257" t="s">
        <v>329</v>
      </c>
      <c r="J32" s="310" t="s">
        <v>466</v>
      </c>
    </row>
    <row r="33" spans="1:11" s="29" customFormat="1" ht="30.75" thickBot="1" x14ac:dyDescent="0.3">
      <c r="A33" s="712" t="s">
        <v>215</v>
      </c>
      <c r="B33" s="106" t="s">
        <v>204</v>
      </c>
      <c r="C33" s="106" t="s">
        <v>87</v>
      </c>
      <c r="D33" s="714" t="s">
        <v>89</v>
      </c>
      <c r="E33" s="715"/>
      <c r="F33" s="714" t="s">
        <v>91</v>
      </c>
      <c r="G33" s="715"/>
      <c r="H33" s="109" t="s">
        <v>93</v>
      </c>
      <c r="I33" s="109" t="s">
        <v>94</v>
      </c>
      <c r="J33" s="107" t="s">
        <v>96</v>
      </c>
    </row>
    <row r="34" spans="1:11" ht="229.9" customHeight="1" thickBot="1" x14ac:dyDescent="0.3">
      <c r="A34" s="713"/>
      <c r="B34" s="141">
        <v>150</v>
      </c>
      <c r="C34" s="78">
        <v>253</v>
      </c>
      <c r="D34" s="730" t="s">
        <v>467</v>
      </c>
      <c r="E34" s="731"/>
      <c r="F34" s="730" t="s">
        <v>468</v>
      </c>
      <c r="G34" s="731"/>
      <c r="H34" s="319" t="s">
        <v>209</v>
      </c>
      <c r="I34" s="215" t="s">
        <v>469</v>
      </c>
      <c r="J34" s="320" t="s">
        <v>470</v>
      </c>
    </row>
    <row r="35" spans="1:11" s="29" customFormat="1" ht="30.75" thickBot="1" x14ac:dyDescent="0.3">
      <c r="A35" s="712" t="s">
        <v>219</v>
      </c>
      <c r="B35" s="106" t="s">
        <v>204</v>
      </c>
      <c r="C35" s="109" t="s">
        <v>87</v>
      </c>
      <c r="D35" s="714" t="s">
        <v>89</v>
      </c>
      <c r="E35" s="715"/>
      <c r="F35" s="714" t="s">
        <v>91</v>
      </c>
      <c r="G35" s="715"/>
      <c r="H35" s="109" t="s">
        <v>93</v>
      </c>
      <c r="I35" s="107" t="s">
        <v>94</v>
      </c>
      <c r="J35" s="107" t="s">
        <v>96</v>
      </c>
    </row>
    <row r="36" spans="1:11" ht="284.45" customHeight="1" thickBot="1" x14ac:dyDescent="0.3">
      <c r="A36" s="713"/>
      <c r="B36" s="141">
        <v>250</v>
      </c>
      <c r="C36" s="78">
        <v>240</v>
      </c>
      <c r="D36" s="663" t="s">
        <v>333</v>
      </c>
      <c r="E36" s="664"/>
      <c r="F36" s="663" t="s">
        <v>471</v>
      </c>
      <c r="G36" s="664"/>
      <c r="H36" s="231" t="s">
        <v>472</v>
      </c>
      <c r="I36" s="232" t="s">
        <v>336</v>
      </c>
      <c r="J36" s="326" t="s">
        <v>473</v>
      </c>
      <c r="K36" s="233"/>
    </row>
    <row r="37" spans="1:11" s="29" customFormat="1" ht="30.75" thickBot="1" x14ac:dyDescent="0.3">
      <c r="A37" s="712" t="s">
        <v>223</v>
      </c>
      <c r="B37" s="106" t="s">
        <v>204</v>
      </c>
      <c r="C37" s="109" t="s">
        <v>87</v>
      </c>
      <c r="D37" s="714" t="s">
        <v>89</v>
      </c>
      <c r="E37" s="715"/>
      <c r="F37" s="714" t="s">
        <v>91</v>
      </c>
      <c r="G37" s="715"/>
      <c r="H37" s="109" t="s">
        <v>93</v>
      </c>
      <c r="I37" s="107" t="s">
        <v>94</v>
      </c>
      <c r="J37" s="107" t="s">
        <v>96</v>
      </c>
    </row>
    <row r="38" spans="1:11" ht="244.9" customHeight="1" x14ac:dyDescent="0.25">
      <c r="A38" s="713"/>
      <c r="B38" s="141">
        <v>180</v>
      </c>
      <c r="C38" s="79">
        <v>239</v>
      </c>
      <c r="D38" s="663" t="s">
        <v>474</v>
      </c>
      <c r="E38" s="664"/>
      <c r="F38" s="663" t="s">
        <v>475</v>
      </c>
      <c r="G38" s="664"/>
      <c r="H38" s="77" t="s">
        <v>209</v>
      </c>
      <c r="I38" s="232" t="s">
        <v>339</v>
      </c>
      <c r="J38" s="254" t="s">
        <v>476</v>
      </c>
    </row>
    <row r="39" spans="1:11" ht="30.75" thickBot="1" x14ac:dyDescent="0.3">
      <c r="A39" s="712" t="s">
        <v>227</v>
      </c>
      <c r="B39" s="109" t="s">
        <v>204</v>
      </c>
      <c r="C39" s="136" t="s">
        <v>87</v>
      </c>
      <c r="D39" s="714" t="s">
        <v>89</v>
      </c>
      <c r="E39" s="715"/>
      <c r="F39" s="714" t="s">
        <v>91</v>
      </c>
      <c r="G39" s="715"/>
      <c r="H39" s="109" t="s">
        <v>93</v>
      </c>
      <c r="I39" s="107" t="s">
        <v>94</v>
      </c>
      <c r="J39" s="107" t="s">
        <v>96</v>
      </c>
    </row>
    <row r="40" spans="1:11" ht="407.45" customHeight="1" thickBot="1" x14ac:dyDescent="0.3">
      <c r="A40" s="713"/>
      <c r="B40" s="298">
        <v>270</v>
      </c>
      <c r="C40" s="79">
        <v>262</v>
      </c>
      <c r="D40" s="663" t="s">
        <v>340</v>
      </c>
      <c r="E40" s="664"/>
      <c r="F40" s="723" t="s">
        <v>477</v>
      </c>
      <c r="G40" s="664"/>
      <c r="H40" s="231" t="s">
        <v>342</v>
      </c>
      <c r="I40" s="232" t="s">
        <v>343</v>
      </c>
      <c r="J40" s="254" t="s">
        <v>478</v>
      </c>
    </row>
    <row r="41" spans="1:11" ht="30.75" thickBot="1" x14ac:dyDescent="0.3">
      <c r="A41" s="712" t="s">
        <v>231</v>
      </c>
      <c r="B41" s="108" t="s">
        <v>204</v>
      </c>
      <c r="C41" s="136" t="s">
        <v>87</v>
      </c>
      <c r="D41" s="714" t="s">
        <v>89</v>
      </c>
      <c r="E41" s="715"/>
      <c r="F41" s="714" t="s">
        <v>91</v>
      </c>
      <c r="G41" s="715"/>
      <c r="H41" s="109" t="s">
        <v>93</v>
      </c>
      <c r="I41" s="107" t="s">
        <v>94</v>
      </c>
      <c r="J41" s="107" t="s">
        <v>96</v>
      </c>
    </row>
    <row r="42" spans="1:11" ht="261" customHeight="1" thickBot="1" x14ac:dyDescent="0.3">
      <c r="A42" s="713"/>
      <c r="B42" s="298">
        <v>200</v>
      </c>
      <c r="C42" s="79">
        <v>197</v>
      </c>
      <c r="D42" s="561" t="s">
        <v>344</v>
      </c>
      <c r="E42" s="562"/>
      <c r="F42" s="720" t="s">
        <v>479</v>
      </c>
      <c r="G42" s="563"/>
      <c r="H42" s="338" t="s">
        <v>346</v>
      </c>
      <c r="I42" s="344" t="s">
        <v>347</v>
      </c>
      <c r="J42" s="254" t="s">
        <v>480</v>
      </c>
    </row>
    <row r="43" spans="1:11" ht="30.75" thickBot="1" x14ac:dyDescent="0.3">
      <c r="A43" s="712" t="s">
        <v>235</v>
      </c>
      <c r="B43" s="108" t="s">
        <v>204</v>
      </c>
      <c r="C43" s="136" t="s">
        <v>87</v>
      </c>
      <c r="D43" s="714" t="s">
        <v>89</v>
      </c>
      <c r="E43" s="715"/>
      <c r="F43" s="714" t="s">
        <v>91</v>
      </c>
      <c r="G43" s="715"/>
      <c r="H43" s="109" t="s">
        <v>93</v>
      </c>
      <c r="I43" s="107" t="s">
        <v>94</v>
      </c>
      <c r="J43" s="107" t="s">
        <v>96</v>
      </c>
    </row>
    <row r="44" spans="1:11" ht="222" customHeight="1" x14ac:dyDescent="0.25">
      <c r="A44" s="713"/>
      <c r="B44" s="298">
        <v>200</v>
      </c>
      <c r="C44" s="79">
        <v>297</v>
      </c>
      <c r="D44" s="721" t="s">
        <v>348</v>
      </c>
      <c r="E44" s="722"/>
      <c r="F44" s="663" t="s">
        <v>481</v>
      </c>
      <c r="G44" s="664"/>
      <c r="H44" s="77" t="s">
        <v>209</v>
      </c>
      <c r="I44" s="259" t="s">
        <v>482</v>
      </c>
      <c r="J44" s="269" t="s">
        <v>480</v>
      </c>
    </row>
    <row r="45" spans="1:11" ht="30.75" thickBot="1" x14ac:dyDescent="0.3">
      <c r="A45" s="712" t="s">
        <v>240</v>
      </c>
      <c r="B45" s="108" t="s">
        <v>204</v>
      </c>
      <c r="C45" s="136" t="s">
        <v>87</v>
      </c>
      <c r="D45" s="714" t="s">
        <v>89</v>
      </c>
      <c r="E45" s="715"/>
      <c r="F45" s="714" t="s">
        <v>91</v>
      </c>
      <c r="G45" s="715"/>
      <c r="H45" s="109" t="s">
        <v>93</v>
      </c>
      <c r="I45" s="107" t="s">
        <v>94</v>
      </c>
      <c r="J45" s="107" t="s">
        <v>96</v>
      </c>
    </row>
    <row r="46" spans="1:11" ht="15.75" thickBot="1" x14ac:dyDescent="0.3">
      <c r="A46" s="713"/>
      <c r="B46" s="298">
        <v>200</v>
      </c>
      <c r="C46" s="79"/>
      <c r="D46" s="716"/>
      <c r="E46" s="717"/>
      <c r="F46" s="716"/>
      <c r="G46" s="717"/>
      <c r="H46" s="77"/>
      <c r="I46" s="267"/>
      <c r="J46" s="254"/>
    </row>
    <row r="47" spans="1:11" ht="30.75" thickBot="1" x14ac:dyDescent="0.3">
      <c r="A47" s="712" t="s">
        <v>241</v>
      </c>
      <c r="B47" s="108" t="s">
        <v>204</v>
      </c>
      <c r="C47" s="136" t="s">
        <v>87</v>
      </c>
      <c r="D47" s="714" t="s">
        <v>89</v>
      </c>
      <c r="E47" s="715"/>
      <c r="F47" s="714" t="s">
        <v>91</v>
      </c>
      <c r="G47" s="715"/>
      <c r="H47" s="109" t="s">
        <v>93</v>
      </c>
      <c r="I47" s="107" t="s">
        <v>94</v>
      </c>
      <c r="J47" s="107" t="s">
        <v>96</v>
      </c>
    </row>
    <row r="48" spans="1:11" ht="15.75" thickBot="1" x14ac:dyDescent="0.3">
      <c r="A48" s="713"/>
      <c r="B48" s="298">
        <v>200</v>
      </c>
      <c r="C48" s="79"/>
      <c r="D48" s="663"/>
      <c r="E48" s="664"/>
      <c r="F48" s="718"/>
      <c r="G48" s="719"/>
      <c r="H48" s="77"/>
      <c r="I48" s="231"/>
      <c r="J48" s="269"/>
    </row>
    <row r="49" spans="1:13" ht="30.75" thickBot="1" x14ac:dyDescent="0.3">
      <c r="A49" s="712" t="s">
        <v>242</v>
      </c>
      <c r="B49" s="108" t="s">
        <v>204</v>
      </c>
      <c r="C49" s="136" t="s">
        <v>87</v>
      </c>
      <c r="D49" s="714" t="s">
        <v>89</v>
      </c>
      <c r="E49" s="715"/>
      <c r="F49" s="714" t="s">
        <v>91</v>
      </c>
      <c r="G49" s="715"/>
      <c r="H49" s="109" t="s">
        <v>93</v>
      </c>
      <c r="I49" s="107" t="s">
        <v>94</v>
      </c>
      <c r="J49" s="107" t="s">
        <v>96</v>
      </c>
    </row>
    <row r="50" spans="1:13" ht="15.75" thickBot="1" x14ac:dyDescent="0.3">
      <c r="A50" s="713"/>
      <c r="B50" s="298">
        <v>53</v>
      </c>
      <c r="C50" s="79"/>
      <c r="D50" s="663"/>
      <c r="E50" s="664"/>
      <c r="F50" s="663"/>
      <c r="G50" s="686"/>
      <c r="H50" s="77"/>
      <c r="I50" s="231"/>
      <c r="J50" s="263"/>
    </row>
    <row r="51" spans="1:13" x14ac:dyDescent="0.25">
      <c r="B51" s="1">
        <f>B28+B30+B32+B34+B36+B38+B40+B42+B44+B46+B48+B50</f>
        <v>2027</v>
      </c>
      <c r="C51" s="1">
        <f>C28+C30+C32+C34+C36+C38+C40+C42+C44+C46+C48+C50</f>
        <v>1824</v>
      </c>
    </row>
    <row r="52" spans="1:13" ht="18" customHeight="1" x14ac:dyDescent="0.25">
      <c r="A52" s="35"/>
    </row>
    <row r="53" spans="1:13" ht="23.25" x14ac:dyDescent="0.25">
      <c r="A53" s="711" t="s">
        <v>483</v>
      </c>
      <c r="B53" s="36" t="s">
        <v>170</v>
      </c>
      <c r="C53" s="36" t="s">
        <v>171</v>
      </c>
      <c r="D53" s="36" t="s">
        <v>172</v>
      </c>
      <c r="E53" s="36" t="s">
        <v>173</v>
      </c>
      <c r="F53" s="36" t="s">
        <v>175</v>
      </c>
      <c r="G53" s="36" t="s">
        <v>176</v>
      </c>
      <c r="H53" s="36" t="s">
        <v>177</v>
      </c>
      <c r="I53" s="36" t="s">
        <v>178</v>
      </c>
      <c r="J53" s="36" t="s">
        <v>180</v>
      </c>
      <c r="K53" s="36" t="s">
        <v>182</v>
      </c>
      <c r="L53" s="36" t="s">
        <v>183</v>
      </c>
      <c r="M53" s="36" t="s">
        <v>184</v>
      </c>
    </row>
    <row r="54" spans="1:13" ht="24.75" customHeight="1" x14ac:dyDescent="0.25">
      <c r="A54" s="711"/>
      <c r="B54" s="333">
        <f>C28</f>
        <v>0</v>
      </c>
      <c r="C54" s="333">
        <f>C30</f>
        <v>80</v>
      </c>
      <c r="D54" s="333">
        <f>C32</f>
        <v>256</v>
      </c>
      <c r="E54" s="333">
        <f>C34</f>
        <v>253</v>
      </c>
      <c r="F54" s="333">
        <f>C36</f>
        <v>240</v>
      </c>
      <c r="G54" s="333">
        <f>C38</f>
        <v>239</v>
      </c>
      <c r="H54" s="333">
        <f>C40</f>
        <v>262</v>
      </c>
      <c r="I54" s="333">
        <f>C42</f>
        <v>197</v>
      </c>
      <c r="J54" s="333">
        <f>C44</f>
        <v>297</v>
      </c>
      <c r="K54" s="333">
        <f>C46</f>
        <v>0</v>
      </c>
      <c r="L54" s="333">
        <f>C48</f>
        <v>0</v>
      </c>
      <c r="M54" s="333">
        <f>C50</f>
        <v>0</v>
      </c>
    </row>
    <row r="55" spans="1:13" s="28" customFormat="1" ht="13.15" customHeight="1" x14ac:dyDescent="0.25">
      <c r="A55" s="1"/>
      <c r="B55" s="1"/>
      <c r="C55" s="1"/>
      <c r="D55" s="1"/>
      <c r="E55" s="1"/>
      <c r="F55" s="1"/>
      <c r="G55" s="1"/>
      <c r="H55" s="1"/>
      <c r="I55" s="1"/>
    </row>
    <row r="56" spans="1:13" ht="15" thickBot="1" x14ac:dyDescent="0.3"/>
    <row r="57" spans="1:13" ht="44.25" customHeight="1" thickBot="1" x14ac:dyDescent="0.3">
      <c r="A57" s="189" t="s">
        <v>484</v>
      </c>
      <c r="B57" s="170" t="s">
        <v>485</v>
      </c>
      <c r="C57" s="283"/>
      <c r="D57" s="762" t="s">
        <v>486</v>
      </c>
      <c r="E57" s="170" t="s">
        <v>485</v>
      </c>
      <c r="F57" s="149"/>
      <c r="G57" s="190" t="s">
        <v>487</v>
      </c>
      <c r="H57" s="170" t="s">
        <v>488</v>
      </c>
      <c r="I57" s="187"/>
      <c r="J57" s="143"/>
    </row>
    <row r="58" spans="1:13" ht="32.65" customHeight="1" thickBot="1" x14ac:dyDescent="0.3">
      <c r="A58" s="191"/>
      <c r="B58" s="170" t="s">
        <v>489</v>
      </c>
      <c r="C58" s="226" t="s">
        <v>490</v>
      </c>
      <c r="D58" s="763"/>
      <c r="E58" s="170" t="s">
        <v>489</v>
      </c>
      <c r="F58" s="227" t="s">
        <v>491</v>
      </c>
      <c r="G58" s="192"/>
      <c r="H58" s="170" t="s">
        <v>492</v>
      </c>
      <c r="I58" s="197" t="s">
        <v>563</v>
      </c>
      <c r="J58" s="143"/>
    </row>
    <row r="59" spans="1:13" ht="30.75" thickBot="1" x14ac:dyDescent="0.3">
      <c r="A59" s="191"/>
      <c r="B59" s="170" t="s">
        <v>493</v>
      </c>
      <c r="C59" s="226" t="s">
        <v>494</v>
      </c>
      <c r="D59" s="763"/>
      <c r="E59" s="170" t="s">
        <v>493</v>
      </c>
      <c r="F59" s="226" t="s">
        <v>495</v>
      </c>
      <c r="G59" s="192"/>
      <c r="H59" s="170" t="s">
        <v>496</v>
      </c>
      <c r="I59" s="197" t="s">
        <v>564</v>
      </c>
      <c r="J59" s="143"/>
    </row>
    <row r="60" spans="1:13" ht="39.75" customHeight="1" thickBot="1" x14ac:dyDescent="0.3">
      <c r="A60" s="191"/>
      <c r="B60" s="170" t="s">
        <v>485</v>
      </c>
      <c r="C60" s="227"/>
      <c r="D60" s="192"/>
      <c r="E60" s="170" t="s">
        <v>485</v>
      </c>
      <c r="F60" s="149"/>
      <c r="G60" s="192"/>
      <c r="H60" s="170" t="s">
        <v>488</v>
      </c>
      <c r="I60" s="187"/>
      <c r="J60" s="143"/>
    </row>
    <row r="61" spans="1:13" ht="22.5" customHeight="1" thickBot="1" x14ac:dyDescent="0.3">
      <c r="A61" s="191"/>
      <c r="B61" s="170" t="s">
        <v>489</v>
      </c>
      <c r="C61" s="227" t="s">
        <v>497</v>
      </c>
      <c r="D61" s="192"/>
      <c r="E61" s="170" t="s">
        <v>489</v>
      </c>
      <c r="F61" s="149"/>
      <c r="G61" s="192"/>
      <c r="H61" s="170" t="s">
        <v>492</v>
      </c>
      <c r="I61" s="197" t="s">
        <v>565</v>
      </c>
      <c r="J61" s="143"/>
    </row>
    <row r="62" spans="1:13" ht="34.5" customHeight="1" thickBot="1" x14ac:dyDescent="0.3">
      <c r="A62" s="193"/>
      <c r="B62" s="170" t="s">
        <v>493</v>
      </c>
      <c r="C62" s="227" t="s">
        <v>498</v>
      </c>
      <c r="D62" s="194"/>
      <c r="E62" s="170" t="s">
        <v>493</v>
      </c>
      <c r="F62" s="188"/>
      <c r="G62" s="194"/>
      <c r="H62" s="170" t="s">
        <v>496</v>
      </c>
      <c r="I62" s="197" t="s">
        <v>566</v>
      </c>
      <c r="J62" s="143"/>
    </row>
  </sheetData>
  <mergeCells count="88">
    <mergeCell ref="D57:D59"/>
    <mergeCell ref="J1:L1"/>
    <mergeCell ref="J2:L2"/>
    <mergeCell ref="J3:L3"/>
    <mergeCell ref="J4:L4"/>
    <mergeCell ref="D28:E28"/>
    <mergeCell ref="F28:G28"/>
    <mergeCell ref="F30:G30"/>
    <mergeCell ref="A24:A25"/>
    <mergeCell ref="H24:J24"/>
    <mergeCell ref="H25:J25"/>
    <mergeCell ref="D27:E27"/>
    <mergeCell ref="F27:G27"/>
    <mergeCell ref="B26:J26"/>
    <mergeCell ref="A27:A28"/>
    <mergeCell ref="A7:A10"/>
    <mergeCell ref="H22:J22"/>
    <mergeCell ref="A12:A14"/>
    <mergeCell ref="A16:B18"/>
    <mergeCell ref="B1:H1"/>
    <mergeCell ref="B2:H2"/>
    <mergeCell ref="B3:H3"/>
    <mergeCell ref="D16:F16"/>
    <mergeCell ref="D17:F17"/>
    <mergeCell ref="D18:F18"/>
    <mergeCell ref="I7:I10"/>
    <mergeCell ref="J7:J10"/>
    <mergeCell ref="B22:D22"/>
    <mergeCell ref="A21:J21"/>
    <mergeCell ref="B4:H4"/>
    <mergeCell ref="B7:H10"/>
    <mergeCell ref="A31:A32"/>
    <mergeCell ref="D31:E31"/>
    <mergeCell ref="F31:G31"/>
    <mergeCell ref="D32:E32"/>
    <mergeCell ref="F32:G32"/>
    <mergeCell ref="A1:A4"/>
    <mergeCell ref="B23:J23"/>
    <mergeCell ref="A35:A36"/>
    <mergeCell ref="D35:E35"/>
    <mergeCell ref="F35:G35"/>
    <mergeCell ref="D36:E36"/>
    <mergeCell ref="F36:G36"/>
    <mergeCell ref="A33:A34"/>
    <mergeCell ref="D33:E33"/>
    <mergeCell ref="F33:G33"/>
    <mergeCell ref="D34:E34"/>
    <mergeCell ref="F34:G34"/>
    <mergeCell ref="A29:A30"/>
    <mergeCell ref="D29:E29"/>
    <mergeCell ref="F29:G29"/>
    <mergeCell ref="D30:E30"/>
    <mergeCell ref="A39:A40"/>
    <mergeCell ref="D39:E39"/>
    <mergeCell ref="F39:G39"/>
    <mergeCell ref="D40:E40"/>
    <mergeCell ref="F40:G40"/>
    <mergeCell ref="A37:A38"/>
    <mergeCell ref="D37:E37"/>
    <mergeCell ref="F37:G37"/>
    <mergeCell ref="D38:E38"/>
    <mergeCell ref="F38:G38"/>
    <mergeCell ref="A43:A44"/>
    <mergeCell ref="D43:E43"/>
    <mergeCell ref="F43:G43"/>
    <mergeCell ref="D44:E44"/>
    <mergeCell ref="F44:G44"/>
    <mergeCell ref="A41:A42"/>
    <mergeCell ref="D41:E41"/>
    <mergeCell ref="F41:G41"/>
    <mergeCell ref="D42:E42"/>
    <mergeCell ref="F42:G42"/>
    <mergeCell ref="A53:A54"/>
    <mergeCell ref="A45:A46"/>
    <mergeCell ref="D45:E45"/>
    <mergeCell ref="F45:G45"/>
    <mergeCell ref="D46:E46"/>
    <mergeCell ref="F46:G46"/>
    <mergeCell ref="A47:A48"/>
    <mergeCell ref="D47:E47"/>
    <mergeCell ref="F47:G47"/>
    <mergeCell ref="D48:E48"/>
    <mergeCell ref="F48:G48"/>
    <mergeCell ref="A49:A50"/>
    <mergeCell ref="D49:E49"/>
    <mergeCell ref="F49:G49"/>
    <mergeCell ref="D50:E50"/>
    <mergeCell ref="F50:G50"/>
  </mergeCells>
  <hyperlinks>
    <hyperlink ref="J30" r:id="rId1" xr:uid="{7CA96356-FEE6-417A-9B95-43A52204433F}"/>
    <hyperlink ref="J32" r:id="rId2" xr:uid="{7CA75E8C-281F-4D87-87E4-4CB9D21C3D75}"/>
    <hyperlink ref="J34" r:id="rId3" xr:uid="{731F32F0-1958-4B39-97B6-9CFC3A264930}"/>
    <hyperlink ref="J36" r:id="rId4" xr:uid="{40F641FE-6095-4C9B-8FAD-D06181597701}"/>
    <hyperlink ref="J38" r:id="rId5" xr:uid="{3B35FB82-FE54-41C7-AC54-81234FEE589B}"/>
    <hyperlink ref="J40" r:id="rId6" xr:uid="{31B55D60-04A8-4939-9355-20B4B4262DB8}"/>
    <hyperlink ref="J42" r:id="rId7" xr:uid="{8F99AAEA-8AB4-4054-9251-9AAB56CC6C69}"/>
    <hyperlink ref="J44" r:id="rId8" xr:uid="{F926ABC5-9C27-485D-BC45-1021C3761566}"/>
  </hyperlinks>
  <printOptions horizontalCentered="1" verticalCentered="1"/>
  <pageMargins left="0.23622047244094491" right="0.23622047244094491" top="0.55118110236220474" bottom="0.55118110236220474" header="0.31496062992125984" footer="0.31496062992125984"/>
  <pageSetup paperSize="5" scale="34" fitToHeight="0" orientation="landscape" r:id="rId9"/>
  <drawing r:id="rId10"/>
  <legacyDrawing r:id="rId1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1"/>
  <sheetViews>
    <sheetView showGridLines="0" topLeftCell="D23" zoomScale="70" zoomScaleNormal="70" workbookViewId="0">
      <selection activeCell="J31" sqref="J31:K33"/>
    </sheetView>
  </sheetViews>
  <sheetFormatPr baseColWidth="10" defaultColWidth="10.42578125" defaultRowHeight="14.25" x14ac:dyDescent="0.25"/>
  <cols>
    <col min="1" max="1" width="49.42578125" style="1" customWidth="1"/>
    <col min="2" max="13" width="35.42578125" style="1" customWidth="1"/>
    <col min="14" max="15" width="18.42578125" style="1" customWidth="1"/>
    <col min="16" max="16" width="8.42578125" style="1" customWidth="1"/>
    <col min="17" max="17" width="18.42578125" style="1" bestFit="1" customWidth="1"/>
    <col min="18" max="18" width="5.42578125" style="1" customWidth="1"/>
    <col min="19" max="19" width="18.42578125" style="1" bestFit="1" customWidth="1"/>
    <col min="20" max="20" width="4.42578125" style="1" customWidth="1"/>
    <col min="21" max="21" width="23" style="1" bestFit="1" customWidth="1"/>
    <col min="22" max="22" width="10.42578125" style="1"/>
    <col min="23" max="23" width="18.42578125" style="1" bestFit="1" customWidth="1"/>
    <col min="24" max="24" width="16.42578125" style="1" customWidth="1"/>
    <col min="25" max="16384" width="10.42578125" style="1"/>
  </cols>
  <sheetData>
    <row r="1" spans="1:15" s="69" customFormat="1" ht="32.25" customHeight="1" thickBot="1" x14ac:dyDescent="0.3">
      <c r="A1" s="351"/>
      <c r="B1" s="354" t="s">
        <v>160</v>
      </c>
      <c r="C1" s="355"/>
      <c r="D1" s="355"/>
      <c r="E1" s="355"/>
      <c r="F1" s="355"/>
      <c r="G1" s="355"/>
      <c r="H1" s="355"/>
      <c r="I1" s="356"/>
      <c r="J1" s="357" t="s">
        <v>161</v>
      </c>
      <c r="K1" s="358"/>
      <c r="L1" s="359"/>
    </row>
    <row r="2" spans="1:15" s="69" customFormat="1" ht="30.75" customHeight="1" thickBot="1" x14ac:dyDescent="0.3">
      <c r="A2" s="352"/>
      <c r="B2" s="360" t="s">
        <v>162</v>
      </c>
      <c r="C2" s="361"/>
      <c r="D2" s="361"/>
      <c r="E2" s="361"/>
      <c r="F2" s="361"/>
      <c r="G2" s="361"/>
      <c r="H2" s="361"/>
      <c r="I2" s="362"/>
      <c r="J2" s="357" t="s">
        <v>163</v>
      </c>
      <c r="K2" s="358"/>
      <c r="L2" s="359"/>
    </row>
    <row r="3" spans="1:15" s="69" customFormat="1" ht="24" customHeight="1" thickBot="1" x14ac:dyDescent="0.3">
      <c r="A3" s="352"/>
      <c r="B3" s="360" t="s">
        <v>0</v>
      </c>
      <c r="C3" s="361"/>
      <c r="D3" s="361"/>
      <c r="E3" s="361"/>
      <c r="F3" s="361"/>
      <c r="G3" s="361"/>
      <c r="H3" s="361"/>
      <c r="I3" s="362"/>
      <c r="J3" s="357" t="s">
        <v>164</v>
      </c>
      <c r="K3" s="358"/>
      <c r="L3" s="359"/>
    </row>
    <row r="4" spans="1:15" s="69" customFormat="1" ht="21.75" customHeight="1" thickBot="1" x14ac:dyDescent="0.3">
      <c r="A4" s="353"/>
      <c r="B4" s="363" t="s">
        <v>499</v>
      </c>
      <c r="C4" s="364"/>
      <c r="D4" s="364"/>
      <c r="E4" s="364"/>
      <c r="F4" s="364"/>
      <c r="G4" s="364"/>
      <c r="H4" s="364"/>
      <c r="I4" s="365"/>
      <c r="J4" s="357" t="s">
        <v>500</v>
      </c>
      <c r="K4" s="358"/>
      <c r="L4" s="359"/>
    </row>
    <row r="5" spans="1:15" s="69" customFormat="1" ht="21.75" customHeight="1" thickBot="1" x14ac:dyDescent="0.3">
      <c r="A5" s="70"/>
      <c r="B5" s="71"/>
      <c r="C5" s="71"/>
      <c r="D5" s="71"/>
      <c r="E5" s="71"/>
      <c r="F5" s="71"/>
      <c r="G5" s="71"/>
      <c r="H5" s="71"/>
      <c r="I5" s="71"/>
      <c r="J5" s="72"/>
      <c r="K5" s="72"/>
      <c r="L5" s="72"/>
    </row>
    <row r="6" spans="1:15" ht="40.15" customHeight="1" thickBot="1" x14ac:dyDescent="0.3">
      <c r="A6" s="49" t="s">
        <v>167</v>
      </c>
      <c r="B6" s="776" t="s">
        <v>168</v>
      </c>
      <c r="C6" s="777"/>
      <c r="D6" s="777"/>
      <c r="E6" s="777"/>
      <c r="F6" s="777"/>
      <c r="G6" s="777"/>
      <c r="H6" s="777"/>
      <c r="I6" s="778"/>
      <c r="J6" s="185" t="s">
        <v>169</v>
      </c>
      <c r="K6" s="794">
        <v>2024110010318</v>
      </c>
      <c r="L6" s="795"/>
      <c r="M6" s="796"/>
      <c r="N6" s="796"/>
      <c r="O6" s="796"/>
    </row>
    <row r="7" spans="1:15" s="69" customFormat="1" ht="21.75" customHeight="1" thickBot="1" x14ac:dyDescent="0.3">
      <c r="A7" s="70"/>
      <c r="B7" s="71"/>
      <c r="C7" s="71"/>
      <c r="D7" s="71"/>
      <c r="E7" s="71"/>
      <c r="F7" s="71"/>
      <c r="G7" s="71"/>
      <c r="H7" s="71"/>
      <c r="I7" s="71"/>
      <c r="J7" s="71"/>
      <c r="K7" s="71"/>
      <c r="L7" s="71"/>
      <c r="M7" s="72"/>
      <c r="N7" s="72"/>
      <c r="O7" s="72"/>
    </row>
    <row r="8" spans="1:15" s="69" customFormat="1" ht="21.75" customHeight="1" x14ac:dyDescent="0.25">
      <c r="A8" s="806" t="s">
        <v>6</v>
      </c>
      <c r="B8" s="145" t="s">
        <v>170</v>
      </c>
      <c r="C8" s="113"/>
      <c r="D8" s="145" t="s">
        <v>171</v>
      </c>
      <c r="E8" s="113"/>
      <c r="F8" s="145" t="s">
        <v>172</v>
      </c>
      <c r="G8" s="225"/>
      <c r="H8" s="145" t="s">
        <v>173</v>
      </c>
      <c r="I8" s="115"/>
      <c r="J8" s="800" t="s">
        <v>8</v>
      </c>
      <c r="K8" s="144" t="s">
        <v>174</v>
      </c>
      <c r="L8" s="284"/>
      <c r="M8" s="796"/>
      <c r="N8" s="796"/>
      <c r="O8" s="796"/>
    </row>
    <row r="9" spans="1:15" s="69" customFormat="1" ht="21.75" customHeight="1" x14ac:dyDescent="0.25">
      <c r="A9" s="806"/>
      <c r="B9" s="146" t="s">
        <v>175</v>
      </c>
      <c r="C9" s="116"/>
      <c r="D9" s="145" t="s">
        <v>176</v>
      </c>
      <c r="E9" s="116"/>
      <c r="F9" s="145" t="s">
        <v>177</v>
      </c>
      <c r="G9" s="225"/>
      <c r="H9" s="145" t="s">
        <v>178</v>
      </c>
      <c r="I9" s="115"/>
      <c r="J9" s="800"/>
      <c r="K9" s="144" t="s">
        <v>179</v>
      </c>
      <c r="L9" s="73"/>
      <c r="M9" s="796"/>
      <c r="N9" s="796"/>
      <c r="O9" s="796"/>
    </row>
    <row r="10" spans="1:15" s="69" customFormat="1" ht="21.75" customHeight="1" thickBot="1" x14ac:dyDescent="0.3">
      <c r="A10" s="806"/>
      <c r="B10" s="145" t="s">
        <v>180</v>
      </c>
      <c r="C10" s="113" t="s">
        <v>181</v>
      </c>
      <c r="D10" s="145" t="s">
        <v>182</v>
      </c>
      <c r="E10" s="116"/>
      <c r="F10" s="145" t="s">
        <v>183</v>
      </c>
      <c r="G10" s="116"/>
      <c r="H10" s="145" t="s">
        <v>184</v>
      </c>
      <c r="I10" s="115"/>
      <c r="J10" s="800"/>
      <c r="K10" s="144" t="s">
        <v>185</v>
      </c>
      <c r="L10" s="147" t="s">
        <v>181</v>
      </c>
      <c r="M10" s="796"/>
      <c r="N10" s="796"/>
      <c r="O10" s="796"/>
    </row>
    <row r="11" spans="1:15" ht="15.75" thickBot="1" x14ac:dyDescent="0.3">
      <c r="L11" s="73"/>
    </row>
    <row r="12" spans="1:15" ht="31.9" customHeight="1" thickBot="1" x14ac:dyDescent="0.3">
      <c r="A12" s="797" t="s">
        <v>501</v>
      </c>
      <c r="B12" s="798"/>
      <c r="C12" s="798"/>
      <c r="D12" s="798"/>
      <c r="E12" s="798"/>
      <c r="F12" s="798"/>
      <c r="G12" s="798"/>
      <c r="H12" s="798"/>
      <c r="I12" s="798"/>
      <c r="J12" s="798"/>
      <c r="K12" s="798"/>
      <c r="L12" s="799"/>
    </row>
    <row r="13" spans="1:15" ht="31.9" customHeight="1" thickBot="1" x14ac:dyDescent="0.3">
      <c r="A13" s="781" t="s">
        <v>502</v>
      </c>
      <c r="B13" s="802" t="s">
        <v>102</v>
      </c>
      <c r="C13" s="804" t="s">
        <v>13</v>
      </c>
      <c r="D13" s="781" t="s">
        <v>203</v>
      </c>
      <c r="E13" s="782"/>
      <c r="F13" s="783"/>
      <c r="G13" s="781" t="s">
        <v>206</v>
      </c>
      <c r="H13" s="782"/>
      <c r="I13" s="783"/>
      <c r="J13" s="403" t="s">
        <v>211</v>
      </c>
      <c r="K13" s="404"/>
      <c r="L13" s="388"/>
    </row>
    <row r="14" spans="1:15" ht="31.9" customHeight="1" thickBot="1" x14ac:dyDescent="0.3">
      <c r="A14" s="801"/>
      <c r="B14" s="803"/>
      <c r="C14" s="805"/>
      <c r="D14" s="101" t="s">
        <v>26</v>
      </c>
      <c r="E14" s="99" t="s">
        <v>28</v>
      </c>
      <c r="F14" s="100" t="s">
        <v>107</v>
      </c>
      <c r="G14" s="101" t="s">
        <v>26</v>
      </c>
      <c r="H14" s="99" t="s">
        <v>28</v>
      </c>
      <c r="I14" s="100" t="s">
        <v>107</v>
      </c>
      <c r="J14" s="101" t="s">
        <v>26</v>
      </c>
      <c r="K14" s="99" t="s">
        <v>28</v>
      </c>
      <c r="L14" s="100" t="s">
        <v>107</v>
      </c>
    </row>
    <row r="15" spans="1:15" ht="91.5" customHeight="1" x14ac:dyDescent="0.25">
      <c r="A15" s="807" t="s">
        <v>503</v>
      </c>
      <c r="B15" s="216" t="s">
        <v>504</v>
      </c>
      <c r="C15" s="774" t="s">
        <v>505</v>
      </c>
      <c r="D15" s="770">
        <f>+'ACTIVIDAD_1 '!B25+'ACTIVIDAD 2'!B25</f>
        <v>1325412000</v>
      </c>
      <c r="E15" s="784">
        <f>'ACTIVIDAD_1 '!B26+'ACTIVIDAD 2'!B26</f>
        <v>0</v>
      </c>
      <c r="F15" s="768"/>
      <c r="G15" s="770">
        <f>'ACTIVIDAD_1 '!C25+'ACTIVIDAD 2'!C25</f>
        <v>0</v>
      </c>
      <c r="H15" s="766">
        <f>+'ACTIVIDAD_1 '!C26+'ACTIVIDAD 2'!C26</f>
        <v>44000620</v>
      </c>
      <c r="I15" s="786">
        <v>80</v>
      </c>
      <c r="J15" s="764">
        <f>'ACTIVIDAD_1 '!D25+'ACTIVIDAD 2'!D25</f>
        <v>-11348800</v>
      </c>
      <c r="K15" s="766">
        <f>+'ACTIVIDAD_1 '!D26+'ACTIVIDAD 2'!D26</f>
        <v>121777092</v>
      </c>
      <c r="L15" s="772">
        <v>256</v>
      </c>
    </row>
    <row r="16" spans="1:15" ht="91.5" customHeight="1" x14ac:dyDescent="0.25">
      <c r="A16" s="808"/>
      <c r="B16" s="216" t="s">
        <v>506</v>
      </c>
      <c r="C16" s="775"/>
      <c r="D16" s="771"/>
      <c r="E16" s="785"/>
      <c r="F16" s="769"/>
      <c r="G16" s="771"/>
      <c r="H16" s="767"/>
      <c r="I16" s="787"/>
      <c r="J16" s="765"/>
      <c r="K16" s="767"/>
      <c r="L16" s="773"/>
    </row>
    <row r="17" spans="1:13" ht="110.45" customHeight="1" thickBot="1" x14ac:dyDescent="0.3">
      <c r="A17" s="217" t="s">
        <v>507</v>
      </c>
      <c r="B17" s="218" t="s">
        <v>391</v>
      </c>
      <c r="C17" s="219" t="s">
        <v>508</v>
      </c>
      <c r="D17" s="220">
        <f>ACTIVIDAD_3!B25</f>
        <v>293491000</v>
      </c>
      <c r="E17" s="24">
        <f>ACTIVIDAD_3!B26</f>
        <v>0</v>
      </c>
      <c r="F17" s="27"/>
      <c r="G17" s="102">
        <f>ACTIVIDAD_3!C25</f>
        <v>0</v>
      </c>
      <c r="H17" s="312">
        <f>ACTIVIDAD_3!C26</f>
        <v>8604046</v>
      </c>
      <c r="I17" s="313" t="s">
        <v>509</v>
      </c>
      <c r="J17" s="314">
        <f>ACTIVIDAD_3!D25</f>
        <v>-316667</v>
      </c>
      <c r="K17" s="312">
        <f>ACTIVIDAD_3!D26</f>
        <v>29894754</v>
      </c>
      <c r="L17" s="315" t="s">
        <v>510</v>
      </c>
    </row>
    <row r="18" spans="1:13" s="25" customFormat="1" ht="16.5" customHeight="1" x14ac:dyDescent="0.2">
      <c r="M18" s="1"/>
    </row>
    <row r="19" spans="1:13" ht="15" customHeight="1" thickBot="1" x14ac:dyDescent="0.3"/>
    <row r="20" spans="1:13" ht="34.9" customHeight="1" thickBot="1" x14ac:dyDescent="0.3">
      <c r="A20" s="797" t="s">
        <v>511</v>
      </c>
      <c r="B20" s="798"/>
      <c r="C20" s="798"/>
      <c r="D20" s="798"/>
      <c r="E20" s="798"/>
      <c r="F20" s="798"/>
      <c r="G20" s="798"/>
      <c r="H20" s="798"/>
      <c r="I20" s="798"/>
      <c r="J20" s="798"/>
      <c r="K20" s="798"/>
      <c r="L20" s="799"/>
    </row>
    <row r="21" spans="1:13" ht="34.9" customHeight="1" x14ac:dyDescent="0.25">
      <c r="A21" s="781" t="s">
        <v>502</v>
      </c>
      <c r="B21" s="802" t="s">
        <v>102</v>
      </c>
      <c r="C21" s="804" t="s">
        <v>13</v>
      </c>
      <c r="D21" s="781" t="s">
        <v>215</v>
      </c>
      <c r="E21" s="782"/>
      <c r="F21" s="783"/>
      <c r="G21" s="781" t="s">
        <v>219</v>
      </c>
      <c r="H21" s="782"/>
      <c r="I21" s="783"/>
      <c r="J21" s="781" t="s">
        <v>223</v>
      </c>
      <c r="K21" s="782"/>
      <c r="L21" s="783"/>
    </row>
    <row r="22" spans="1:13" ht="34.9" customHeight="1" x14ac:dyDescent="0.25">
      <c r="A22" s="801"/>
      <c r="B22" s="803"/>
      <c r="C22" s="805"/>
      <c r="D22" s="101" t="s">
        <v>26</v>
      </c>
      <c r="E22" s="99" t="s">
        <v>28</v>
      </c>
      <c r="F22" s="100" t="s">
        <v>107</v>
      </c>
      <c r="G22" s="101" t="s">
        <v>26</v>
      </c>
      <c r="H22" s="99" t="s">
        <v>28</v>
      </c>
      <c r="I22" s="100" t="s">
        <v>107</v>
      </c>
      <c r="J22" s="101" t="s">
        <v>26</v>
      </c>
      <c r="K22" s="99" t="s">
        <v>28</v>
      </c>
      <c r="L22" s="100" t="s">
        <v>107</v>
      </c>
    </row>
    <row r="23" spans="1:13" ht="106.15" customHeight="1" x14ac:dyDescent="0.25">
      <c r="A23" s="807" t="s">
        <v>503</v>
      </c>
      <c r="B23" s="216" t="s">
        <v>504</v>
      </c>
      <c r="C23" s="774" t="s">
        <v>505</v>
      </c>
      <c r="D23" s="764">
        <f>'ACTIVIDAD_1 '!E25+'ACTIVIDAD 2'!E25</f>
        <v>21433612</v>
      </c>
      <c r="E23" s="766">
        <f>'ACTIVIDAD_1 '!E26+'ACTIVIDAD 2'!E26</f>
        <v>117950683</v>
      </c>
      <c r="F23" s="768">
        <f>'ACTIVIDAD 2'!C45</f>
        <v>253</v>
      </c>
      <c r="G23" s="764">
        <f>'ACTIVIDAD_1 '!F25+'ACTIVIDAD 2'!F25</f>
        <v>526000</v>
      </c>
      <c r="H23" s="766">
        <f>'ACTIVIDAD_1 '!F26+'ACTIVIDAD 2'!F26</f>
        <v>115156133</v>
      </c>
      <c r="I23" s="768">
        <f>'ACTIVIDAD 2'!C47</f>
        <v>240</v>
      </c>
      <c r="J23" s="764">
        <f>'ACTIVIDAD_1 '!G25+'ACTIVIDAD 2'!G25</f>
        <v>45967000</v>
      </c>
      <c r="K23" s="766">
        <f>'ACTIVIDAD_1 '!G26+'ACTIVIDAD 2'!G26</f>
        <v>131248412</v>
      </c>
      <c r="L23" s="772">
        <f>'ACTIVIDAD 2'!C49</f>
        <v>239</v>
      </c>
    </row>
    <row r="24" spans="1:13" ht="103.9" customHeight="1" x14ac:dyDescent="0.25">
      <c r="A24" s="808"/>
      <c r="B24" s="216" t="s">
        <v>506</v>
      </c>
      <c r="C24" s="775"/>
      <c r="D24" s="765"/>
      <c r="E24" s="767"/>
      <c r="F24" s="769"/>
      <c r="G24" s="765"/>
      <c r="H24" s="767"/>
      <c r="I24" s="769"/>
      <c r="J24" s="765"/>
      <c r="K24" s="767"/>
      <c r="L24" s="773"/>
    </row>
    <row r="25" spans="1:13" ht="103.9" customHeight="1" thickBot="1" x14ac:dyDescent="0.3">
      <c r="A25" s="217" t="s">
        <v>507</v>
      </c>
      <c r="B25" s="218" t="s">
        <v>391</v>
      </c>
      <c r="C25" s="219" t="s">
        <v>508</v>
      </c>
      <c r="D25" s="314">
        <f>ACTIVIDAD_3!E25</f>
        <v>10085625</v>
      </c>
      <c r="E25" s="312">
        <f>ACTIVIDAD_3!E26</f>
        <v>25520957</v>
      </c>
      <c r="F25" s="322">
        <f>ACTIVIDAD_3!C45</f>
        <v>0.05</v>
      </c>
      <c r="G25" s="314">
        <f>ACTIVIDAD_3!F25</f>
        <v>0</v>
      </c>
      <c r="H25" s="312">
        <f>ACTIVIDAD_3!F26</f>
        <v>25520957</v>
      </c>
      <c r="I25" s="221">
        <f>ACTIVIDAD_3!C47</f>
        <v>0.05</v>
      </c>
      <c r="J25" s="314">
        <f>ACTIVIDAD_3!G25</f>
        <v>0</v>
      </c>
      <c r="K25" s="312">
        <f>ACTIVIDAD_3!G26</f>
        <v>35606582</v>
      </c>
      <c r="L25" s="332">
        <f>ACTIVIDAD_3!C49</f>
        <v>0.15</v>
      </c>
    </row>
    <row r="27" spans="1:13" ht="15" thickBot="1" x14ac:dyDescent="0.3"/>
    <row r="28" spans="1:13" ht="34.9" customHeight="1" thickBot="1" x14ac:dyDescent="0.3">
      <c r="A28" s="815" t="s">
        <v>512</v>
      </c>
      <c r="B28" s="816"/>
      <c r="C28" s="816"/>
      <c r="D28" s="816"/>
      <c r="E28" s="816"/>
      <c r="F28" s="816"/>
      <c r="G28" s="816"/>
      <c r="H28" s="816"/>
      <c r="I28" s="816"/>
      <c r="J28" s="816"/>
      <c r="K28" s="816"/>
      <c r="L28" s="817"/>
    </row>
    <row r="29" spans="1:13" ht="34.9" customHeight="1" x14ac:dyDescent="0.25">
      <c r="A29" s="813" t="s">
        <v>502</v>
      </c>
      <c r="B29" s="809" t="s">
        <v>102</v>
      </c>
      <c r="C29" s="779" t="s">
        <v>13</v>
      </c>
      <c r="D29" s="781" t="s">
        <v>227</v>
      </c>
      <c r="E29" s="782"/>
      <c r="F29" s="783"/>
      <c r="G29" s="781" t="s">
        <v>231</v>
      </c>
      <c r="H29" s="782"/>
      <c r="I29" s="783"/>
      <c r="J29" s="781" t="s">
        <v>235</v>
      </c>
      <c r="K29" s="782"/>
      <c r="L29" s="783"/>
    </row>
    <row r="30" spans="1:13" ht="34.9" customHeight="1" x14ac:dyDescent="0.25">
      <c r="A30" s="814"/>
      <c r="B30" s="810"/>
      <c r="C30" s="780"/>
      <c r="D30" s="101" t="s">
        <v>26</v>
      </c>
      <c r="E30" s="99" t="s">
        <v>28</v>
      </c>
      <c r="F30" s="100" t="s">
        <v>107</v>
      </c>
      <c r="G30" s="101" t="s">
        <v>26</v>
      </c>
      <c r="H30" s="99" t="s">
        <v>28</v>
      </c>
      <c r="I30" s="100" t="s">
        <v>107</v>
      </c>
      <c r="J30" s="101" t="s">
        <v>26</v>
      </c>
      <c r="K30" s="99" t="s">
        <v>28</v>
      </c>
      <c r="L30" s="100" t="s">
        <v>107</v>
      </c>
    </row>
    <row r="31" spans="1:13" ht="102.6" customHeight="1" x14ac:dyDescent="0.25">
      <c r="A31" s="807" t="s">
        <v>503</v>
      </c>
      <c r="B31" s="216" t="s">
        <v>504</v>
      </c>
      <c r="C31" s="774" t="s">
        <v>505</v>
      </c>
      <c r="D31" s="770">
        <f>+'ACTIVIDAD_1 '!H25+'ACTIVIDAD 2'!H25</f>
        <v>1856479</v>
      </c>
      <c r="E31" s="766">
        <f>'ACTIVIDAD_1 '!H26+'ACTIVIDAD 2'!H26</f>
        <v>109958005</v>
      </c>
      <c r="F31" s="772">
        <f>'ACTIVIDAD 2'!C51</f>
        <v>262</v>
      </c>
      <c r="G31" s="788">
        <f>+'ACTIVIDAD_1 '!I25+'ACTIVIDAD 2'!I25</f>
        <v>25268800</v>
      </c>
      <c r="H31" s="790">
        <f>+'ACTIVIDAD_1 '!I26+'ACTIVIDAD 2'!I26</f>
        <v>105683542</v>
      </c>
      <c r="I31" s="792">
        <f>'ACTIVIDAD 2'!C54</f>
        <v>197</v>
      </c>
      <c r="J31" s="764">
        <f>'ACTIVIDAD_1 '!J25+'ACTIVIDAD 2'!J25</f>
        <v>0</v>
      </c>
      <c r="K31" s="766">
        <f>'ACTIVIDAD_1 '!J26+'ACTIVIDAD 2'!J26</f>
        <v>109772213</v>
      </c>
      <c r="L31" s="768">
        <f>'ACTIVIDAD 2'!C56</f>
        <v>297</v>
      </c>
    </row>
    <row r="32" spans="1:13" ht="88.15" customHeight="1" x14ac:dyDescent="0.25">
      <c r="A32" s="808"/>
      <c r="B32" s="216" t="s">
        <v>506</v>
      </c>
      <c r="C32" s="775"/>
      <c r="D32" s="771"/>
      <c r="E32" s="767"/>
      <c r="F32" s="773"/>
      <c r="G32" s="789"/>
      <c r="H32" s="791"/>
      <c r="I32" s="793"/>
      <c r="J32" s="765"/>
      <c r="K32" s="767"/>
      <c r="L32" s="769"/>
    </row>
    <row r="33" spans="1:12" ht="119.45" customHeight="1" x14ac:dyDescent="0.25">
      <c r="A33" s="217" t="s">
        <v>507</v>
      </c>
      <c r="B33" s="218" t="s">
        <v>391</v>
      </c>
      <c r="C33" s="219" t="s">
        <v>508</v>
      </c>
      <c r="D33" s="248">
        <f>ACTIVIDAD_3!H25</f>
        <v>0</v>
      </c>
      <c r="E33" s="335">
        <f>ACTIVIDAD_3!H26</f>
        <v>25520957</v>
      </c>
      <c r="F33" s="336">
        <f>ACTIVIDAD_3!C51</f>
        <v>0.05</v>
      </c>
      <c r="G33" s="342">
        <f>ACTIVIDAD_3!I25</f>
        <v>0</v>
      </c>
      <c r="H33" s="339">
        <f>ACTIVIDAD_3!I26</f>
        <v>25520957</v>
      </c>
      <c r="I33" s="343">
        <f>ACTIVIDAD_3!C53</f>
        <v>0.05</v>
      </c>
      <c r="J33" s="350">
        <f>ACTIVIDAD_3!J25</f>
        <v>0</v>
      </c>
      <c r="K33" s="311">
        <f>ACTIVIDAD_3!J26</f>
        <v>25520957</v>
      </c>
      <c r="L33" s="346">
        <f>ACTIVIDAD_3!C55</f>
        <v>0.15</v>
      </c>
    </row>
    <row r="36" spans="1:12" ht="34.9" customHeight="1" x14ac:dyDescent="0.25">
      <c r="A36" s="815" t="s">
        <v>513</v>
      </c>
      <c r="B36" s="816"/>
      <c r="C36" s="816"/>
      <c r="D36" s="823"/>
      <c r="E36" s="823"/>
      <c r="F36" s="823"/>
      <c r="G36" s="823"/>
      <c r="H36" s="823"/>
      <c r="I36" s="823"/>
      <c r="J36" s="816"/>
      <c r="K36" s="816"/>
      <c r="L36" s="817"/>
    </row>
    <row r="37" spans="1:12" ht="34.9" customHeight="1" x14ac:dyDescent="0.25">
      <c r="A37" s="813" t="s">
        <v>502</v>
      </c>
      <c r="B37" s="809" t="s">
        <v>102</v>
      </c>
      <c r="C37" s="818" t="s">
        <v>13</v>
      </c>
      <c r="D37" s="820" t="s">
        <v>240</v>
      </c>
      <c r="E37" s="821"/>
      <c r="F37" s="821"/>
      <c r="G37" s="820" t="s">
        <v>514</v>
      </c>
      <c r="H37" s="821"/>
      <c r="I37" s="822"/>
      <c r="J37" s="782" t="s">
        <v>242</v>
      </c>
      <c r="K37" s="782"/>
      <c r="L37" s="783"/>
    </row>
    <row r="38" spans="1:12" ht="34.9" customHeight="1" x14ac:dyDescent="0.25">
      <c r="A38" s="814"/>
      <c r="B38" s="810"/>
      <c r="C38" s="819"/>
      <c r="D38" s="270" t="s">
        <v>26</v>
      </c>
      <c r="E38" s="99" t="s">
        <v>28</v>
      </c>
      <c r="F38" s="278" t="s">
        <v>107</v>
      </c>
      <c r="G38" s="270" t="s">
        <v>26</v>
      </c>
      <c r="H38" s="99" t="s">
        <v>28</v>
      </c>
      <c r="I38" s="271" t="s">
        <v>107</v>
      </c>
      <c r="J38" s="276" t="s">
        <v>26</v>
      </c>
      <c r="K38" s="99" t="s">
        <v>28</v>
      </c>
      <c r="L38" s="100" t="s">
        <v>107</v>
      </c>
    </row>
    <row r="39" spans="1:12" ht="99" customHeight="1" x14ac:dyDescent="0.25">
      <c r="A39" s="807" t="s">
        <v>503</v>
      </c>
      <c r="B39" s="216" t="s">
        <v>504</v>
      </c>
      <c r="C39" s="811" t="s">
        <v>505</v>
      </c>
      <c r="D39" s="824"/>
      <c r="E39" s="784"/>
      <c r="F39" s="828"/>
      <c r="G39" s="824"/>
      <c r="H39" s="784"/>
      <c r="I39" s="830"/>
      <c r="J39" s="826"/>
      <c r="K39" s="784"/>
      <c r="L39" s="768"/>
    </row>
    <row r="40" spans="1:12" ht="99" customHeight="1" x14ac:dyDescent="0.25">
      <c r="A40" s="808"/>
      <c r="B40" s="216" t="s">
        <v>506</v>
      </c>
      <c r="C40" s="812"/>
      <c r="D40" s="825"/>
      <c r="E40" s="785"/>
      <c r="F40" s="829"/>
      <c r="G40" s="825"/>
      <c r="H40" s="785"/>
      <c r="I40" s="831"/>
      <c r="J40" s="827"/>
      <c r="K40" s="785"/>
      <c r="L40" s="769"/>
    </row>
    <row r="41" spans="1:12" ht="93.75" customHeight="1" x14ac:dyDescent="0.25">
      <c r="A41" s="217" t="s">
        <v>507</v>
      </c>
      <c r="B41" s="218" t="s">
        <v>391</v>
      </c>
      <c r="C41" s="275" t="s">
        <v>508</v>
      </c>
      <c r="D41" s="272"/>
      <c r="E41" s="273"/>
      <c r="F41" s="279"/>
      <c r="G41" s="272"/>
      <c r="H41" s="273"/>
      <c r="I41" s="274"/>
      <c r="J41" s="277"/>
      <c r="K41" s="22"/>
      <c r="L41" s="255"/>
    </row>
  </sheetData>
  <mergeCells count="89">
    <mergeCell ref="K39:K40"/>
    <mergeCell ref="L39:L40"/>
    <mergeCell ref="D39:D40"/>
    <mergeCell ref="G39:G40"/>
    <mergeCell ref="J39:J40"/>
    <mergeCell ref="E39:E40"/>
    <mergeCell ref="F39:F40"/>
    <mergeCell ref="H39:H40"/>
    <mergeCell ref="I39:I40"/>
    <mergeCell ref="A39:A40"/>
    <mergeCell ref="C39:C40"/>
    <mergeCell ref="D23:D24"/>
    <mergeCell ref="E23:E24"/>
    <mergeCell ref="F23:F24"/>
    <mergeCell ref="A37:A38"/>
    <mergeCell ref="B37:B38"/>
    <mergeCell ref="A29:A30"/>
    <mergeCell ref="A28:L28"/>
    <mergeCell ref="J29:L29"/>
    <mergeCell ref="C37:C38"/>
    <mergeCell ref="D37:F37"/>
    <mergeCell ref="G37:I37"/>
    <mergeCell ref="J37:L37"/>
    <mergeCell ref="A36:L36"/>
    <mergeCell ref="A31:A32"/>
    <mergeCell ref="J15:J16"/>
    <mergeCell ref="K15:K16"/>
    <mergeCell ref="L15:L16"/>
    <mergeCell ref="A23:A24"/>
    <mergeCell ref="C23:C24"/>
    <mergeCell ref="G23:G24"/>
    <mergeCell ref="H23:H24"/>
    <mergeCell ref="I23:I24"/>
    <mergeCell ref="J23:J24"/>
    <mergeCell ref="K23:K24"/>
    <mergeCell ref="L23:L24"/>
    <mergeCell ref="A21:A22"/>
    <mergeCell ref="A20:L20"/>
    <mergeCell ref="J21:L21"/>
    <mergeCell ref="B21:B22"/>
    <mergeCell ref="G21:I21"/>
    <mergeCell ref="A15:A16"/>
    <mergeCell ref="C15:C16"/>
    <mergeCell ref="C21:C22"/>
    <mergeCell ref="B29:B30"/>
    <mergeCell ref="D15:D16"/>
    <mergeCell ref="D21:F21"/>
    <mergeCell ref="M8:O8"/>
    <mergeCell ref="M9:O9"/>
    <mergeCell ref="M10:O10"/>
    <mergeCell ref="D13:F13"/>
    <mergeCell ref="G13:I13"/>
    <mergeCell ref="J13:L13"/>
    <mergeCell ref="A12:L12"/>
    <mergeCell ref="J8:J10"/>
    <mergeCell ref="A13:A14"/>
    <mergeCell ref="B13:B14"/>
    <mergeCell ref="C13:C14"/>
    <mergeCell ref="A8:A10"/>
    <mergeCell ref="K6:L6"/>
    <mergeCell ref="M6:O6"/>
    <mergeCell ref="A1:A4"/>
    <mergeCell ref="J1:L1"/>
    <mergeCell ref="J2:L2"/>
    <mergeCell ref="J3:L3"/>
    <mergeCell ref="J4:L4"/>
    <mergeCell ref="B1:I1"/>
    <mergeCell ref="B2:I2"/>
    <mergeCell ref="B3:I3"/>
    <mergeCell ref="B4:I4"/>
    <mergeCell ref="C31:C32"/>
    <mergeCell ref="B6:I6"/>
    <mergeCell ref="C29:C30"/>
    <mergeCell ref="D29:F29"/>
    <mergeCell ref="G29:I29"/>
    <mergeCell ref="E15:E16"/>
    <mergeCell ref="F15:F16"/>
    <mergeCell ref="G15:G16"/>
    <mergeCell ref="H15:H16"/>
    <mergeCell ref="I15:I16"/>
    <mergeCell ref="G31:G32"/>
    <mergeCell ref="H31:H32"/>
    <mergeCell ref="I31:I32"/>
    <mergeCell ref="J31:J32"/>
    <mergeCell ref="K31:K32"/>
    <mergeCell ref="L31:L32"/>
    <mergeCell ref="D31:D32"/>
    <mergeCell ref="E31:E32"/>
    <mergeCell ref="F31:F32"/>
  </mergeCells>
  <printOptions horizontalCentered="1"/>
  <pageMargins left="0.23622047244094491" right="0.23622047244094491" top="0.74803149606299213" bottom="0.74803149606299213" header="0.31496062992125984" footer="0.31496062992125984"/>
  <pageSetup paperSize="5" scale="39" fitToHeight="0"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68"/>
  <sheetViews>
    <sheetView topLeftCell="A31" zoomScale="55" zoomScaleNormal="55" workbookViewId="0">
      <selection activeCell="AC35" sqref="AC35"/>
    </sheetView>
  </sheetViews>
  <sheetFormatPr baseColWidth="10" defaultColWidth="10.42578125" defaultRowHeight="14.25" x14ac:dyDescent="0.25"/>
  <cols>
    <col min="1" max="1" width="25.42578125" style="67" customWidth="1"/>
    <col min="2" max="2" width="29.42578125" style="67" customWidth="1"/>
    <col min="3" max="4" width="21.42578125" style="67" customWidth="1"/>
    <col min="5" max="5" width="20.42578125" style="67" bestFit="1" customWidth="1"/>
    <col min="6" max="6" width="21.42578125" style="67" customWidth="1"/>
    <col min="7" max="7" width="20.42578125" style="67" bestFit="1" customWidth="1"/>
    <col min="8" max="8" width="21.42578125" style="67" customWidth="1"/>
    <col min="9" max="9" width="20.42578125" style="67" bestFit="1" customWidth="1"/>
    <col min="10" max="10" width="22.42578125" style="67" customWidth="1"/>
    <col min="11" max="11" width="20.42578125" style="67" bestFit="1" customWidth="1"/>
    <col min="12" max="12" width="23" style="67" customWidth="1"/>
    <col min="13" max="13" width="20.42578125" style="67" bestFit="1" customWidth="1"/>
    <col min="14" max="14" width="22.42578125" style="67" customWidth="1"/>
    <col min="15" max="15" width="20.42578125" style="67" bestFit="1" customWidth="1"/>
    <col min="16" max="17" width="20.42578125" style="67" customWidth="1"/>
    <col min="18" max="18" width="17.42578125" style="67" bestFit="1" customWidth="1"/>
    <col min="19" max="19" width="20.42578125" style="67" bestFit="1" customWidth="1"/>
    <col min="20" max="20" width="21.42578125" style="67" customWidth="1"/>
    <col min="21" max="21" width="20.42578125" style="67" bestFit="1" customWidth="1"/>
    <col min="22" max="22" width="19.42578125" style="67" bestFit="1" customWidth="1"/>
    <col min="23" max="23" width="21.42578125" style="67" customWidth="1"/>
    <col min="24" max="24" width="17.42578125" style="67" bestFit="1" customWidth="1"/>
    <col min="25" max="25" width="20.42578125" style="67" bestFit="1" customWidth="1"/>
    <col min="26" max="26" width="20.42578125" style="67" customWidth="1"/>
    <col min="27" max="27" width="17.42578125" style="67" customWidth="1"/>
    <col min="28" max="28" width="23.42578125" style="67" customWidth="1"/>
    <col min="29" max="29" width="22.42578125" style="67" customWidth="1"/>
    <col min="30" max="30" width="17" style="67" customWidth="1"/>
    <col min="31" max="31" width="19.42578125" style="67" bestFit="1" customWidth="1"/>
    <col min="32" max="32" width="22" style="67" customWidth="1"/>
    <col min="33" max="36" width="20.42578125" style="67" bestFit="1" customWidth="1"/>
    <col min="37" max="16384" width="10.42578125" style="67"/>
  </cols>
  <sheetData>
    <row r="1" spans="1:62" s="1" customFormat="1" ht="20.25" customHeight="1" x14ac:dyDescent="0.25">
      <c r="A1" s="724"/>
      <c r="B1" s="840" t="s">
        <v>515</v>
      </c>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2"/>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row>
    <row r="2" spans="1:62" s="1" customFormat="1" ht="18.75" customHeight="1" x14ac:dyDescent="0.25">
      <c r="A2" s="725"/>
      <c r="B2" s="843"/>
      <c r="C2" s="844"/>
      <c r="D2" s="844"/>
      <c r="E2" s="844"/>
      <c r="F2" s="844"/>
      <c r="G2" s="844"/>
      <c r="H2" s="844"/>
      <c r="I2" s="844"/>
      <c r="J2" s="844"/>
      <c r="K2" s="844"/>
      <c r="L2" s="844"/>
      <c r="M2" s="844"/>
      <c r="N2" s="844"/>
      <c r="O2" s="844"/>
      <c r="P2" s="844"/>
      <c r="Q2" s="844"/>
      <c r="R2" s="844"/>
      <c r="S2" s="844"/>
      <c r="T2" s="844"/>
      <c r="U2" s="844"/>
      <c r="V2" s="844"/>
      <c r="W2" s="844"/>
      <c r="X2" s="844"/>
      <c r="Y2" s="844"/>
      <c r="Z2" s="844"/>
      <c r="AA2" s="844"/>
      <c r="AB2" s="844"/>
      <c r="AC2" s="844"/>
      <c r="AD2" s="844"/>
      <c r="AE2" s="844"/>
      <c r="AF2" s="845"/>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row>
    <row r="3" spans="1:62" s="1" customFormat="1" ht="14.25" customHeight="1" x14ac:dyDescent="0.25">
      <c r="A3" s="725"/>
      <c r="B3" s="843"/>
      <c r="C3" s="844"/>
      <c r="D3" s="844"/>
      <c r="E3" s="844"/>
      <c r="F3" s="844"/>
      <c r="G3" s="844"/>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5"/>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row>
    <row r="4" spans="1:62" s="1" customFormat="1" ht="33" customHeight="1" thickBot="1" x14ac:dyDescent="0.3">
      <c r="A4" s="726"/>
      <c r="B4" s="846"/>
      <c r="C4" s="847"/>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8"/>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row>
    <row r="5" spans="1:62" s="1" customFormat="1" ht="15" x14ac:dyDescent="0.25">
      <c r="B5" s="84"/>
      <c r="C5" s="84"/>
      <c r="D5" s="84"/>
      <c r="E5" s="84"/>
      <c r="F5" s="84"/>
      <c r="G5" s="84"/>
      <c r="H5" s="84"/>
      <c r="I5" s="84"/>
      <c r="J5" s="84"/>
      <c r="K5" s="83"/>
      <c r="L5" s="83"/>
      <c r="M5" s="83"/>
      <c r="N5" s="83"/>
      <c r="O5" s="83"/>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row>
    <row r="6" spans="1:62" s="1" customFormat="1" ht="9" customHeight="1" x14ac:dyDescent="0.25">
      <c r="A6" s="5"/>
      <c r="B6" s="84"/>
      <c r="C6" s="84"/>
      <c r="D6" s="84"/>
      <c r="E6" s="84"/>
      <c r="F6" s="84"/>
      <c r="G6" s="84"/>
      <c r="H6" s="84"/>
      <c r="I6" s="84"/>
      <c r="J6" s="84"/>
      <c r="K6" s="84"/>
      <c r="L6" s="84"/>
      <c r="M6" s="84"/>
      <c r="N6" s="84"/>
      <c r="O6" s="84"/>
      <c r="P6" s="2"/>
      <c r="Q6" s="2"/>
      <c r="R6" s="3"/>
      <c r="S6" s="3"/>
      <c r="T6" s="2"/>
      <c r="U6" s="2"/>
      <c r="V6" s="2"/>
      <c r="W6" s="67"/>
      <c r="X6" s="4"/>
      <c r="Y6" s="4"/>
      <c r="Z6" s="4"/>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row>
    <row r="7" spans="1:62" s="1" customFormat="1" ht="15" customHeight="1" thickBot="1" x14ac:dyDescent="0.3">
      <c r="A7" s="6"/>
      <c r="B7" s="84"/>
      <c r="C7" s="84"/>
      <c r="D7" s="84"/>
      <c r="E7" s="84"/>
      <c r="F7" s="84"/>
      <c r="G7" s="84"/>
      <c r="H7" s="84"/>
      <c r="I7" s="84"/>
      <c r="J7" s="84"/>
      <c r="K7" s="84"/>
      <c r="L7" s="84"/>
      <c r="M7" s="84"/>
      <c r="N7" s="84"/>
      <c r="O7" s="84"/>
      <c r="P7" s="2"/>
      <c r="Q7" s="2"/>
      <c r="R7" s="3"/>
      <c r="S7" s="3"/>
      <c r="T7" s="2"/>
      <c r="U7" s="2"/>
      <c r="V7" s="2"/>
      <c r="W7" s="67"/>
      <c r="X7" s="4"/>
      <c r="Y7" s="4"/>
      <c r="Z7" s="111"/>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row>
    <row r="8" spans="1:62" s="1" customFormat="1" ht="15" customHeight="1" thickBot="1" x14ac:dyDescent="0.3">
      <c r="A8" s="734" t="s">
        <v>4</v>
      </c>
      <c r="B8" s="861" t="s">
        <v>168</v>
      </c>
      <c r="C8" s="862"/>
      <c r="D8" s="862"/>
      <c r="E8" s="862"/>
      <c r="F8" s="862"/>
      <c r="G8" s="862"/>
      <c r="H8" s="862"/>
      <c r="I8" s="862"/>
      <c r="J8" s="862"/>
      <c r="K8" s="862"/>
      <c r="L8" s="862"/>
      <c r="M8" s="862"/>
      <c r="N8" s="862"/>
      <c r="O8" s="862"/>
      <c r="P8" s="862"/>
      <c r="Q8" s="862"/>
      <c r="R8" s="862"/>
      <c r="S8" s="862"/>
      <c r="T8" s="862"/>
      <c r="U8" s="862"/>
      <c r="V8" s="862"/>
      <c r="W8" s="862"/>
      <c r="X8" s="862"/>
      <c r="Y8" s="862"/>
      <c r="Z8" s="862"/>
      <c r="AA8" s="867" t="s">
        <v>169</v>
      </c>
      <c r="AB8" s="854">
        <v>2024110010318</v>
      </c>
      <c r="AC8" s="849" t="s">
        <v>449</v>
      </c>
      <c r="AD8" s="850"/>
      <c r="AE8" s="357" t="s">
        <v>161</v>
      </c>
      <c r="AF8" s="359"/>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row>
    <row r="9" spans="1:62" s="1" customFormat="1" ht="15" customHeight="1" thickBot="1" x14ac:dyDescent="0.3">
      <c r="A9" s="735"/>
      <c r="B9" s="863"/>
      <c r="C9" s="864"/>
      <c r="D9" s="864"/>
      <c r="E9" s="864"/>
      <c r="F9" s="864"/>
      <c r="G9" s="864"/>
      <c r="H9" s="864"/>
      <c r="I9" s="864"/>
      <c r="J9" s="864"/>
      <c r="K9" s="864"/>
      <c r="L9" s="864"/>
      <c r="M9" s="864"/>
      <c r="N9" s="864"/>
      <c r="O9" s="864"/>
      <c r="P9" s="864"/>
      <c r="Q9" s="864"/>
      <c r="R9" s="864"/>
      <c r="S9" s="864"/>
      <c r="T9" s="864"/>
      <c r="U9" s="864"/>
      <c r="V9" s="864"/>
      <c r="W9" s="864"/>
      <c r="X9" s="864"/>
      <c r="Y9" s="864"/>
      <c r="Z9" s="864"/>
      <c r="AA9" s="868"/>
      <c r="AB9" s="855"/>
      <c r="AC9" s="849" t="s">
        <v>450</v>
      </c>
      <c r="AD9" s="850"/>
      <c r="AE9" s="357" t="s">
        <v>163</v>
      </c>
      <c r="AF9" s="359"/>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row>
    <row r="10" spans="1:62" s="1" customFormat="1" ht="15" customHeight="1" thickBot="1" x14ac:dyDescent="0.3">
      <c r="A10" s="735"/>
      <c r="B10" s="863"/>
      <c r="C10" s="864"/>
      <c r="D10" s="864"/>
      <c r="E10" s="864"/>
      <c r="F10" s="864"/>
      <c r="G10" s="864"/>
      <c r="H10" s="864"/>
      <c r="I10" s="864"/>
      <c r="J10" s="864"/>
      <c r="K10" s="864"/>
      <c r="L10" s="864"/>
      <c r="M10" s="864"/>
      <c r="N10" s="864"/>
      <c r="O10" s="864"/>
      <c r="P10" s="864"/>
      <c r="Q10" s="864"/>
      <c r="R10" s="864"/>
      <c r="S10" s="864"/>
      <c r="T10" s="864"/>
      <c r="U10" s="864"/>
      <c r="V10" s="864"/>
      <c r="W10" s="864"/>
      <c r="X10" s="864"/>
      <c r="Y10" s="864"/>
      <c r="Z10" s="864"/>
      <c r="AA10" s="868"/>
      <c r="AB10" s="855"/>
      <c r="AC10" s="849" t="s">
        <v>451</v>
      </c>
      <c r="AD10" s="850"/>
      <c r="AE10" s="870" t="s">
        <v>164</v>
      </c>
      <c r="AF10" s="871"/>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row>
    <row r="11" spans="1:62" s="1" customFormat="1" ht="15" customHeight="1" thickBot="1" x14ac:dyDescent="0.3">
      <c r="A11" s="736"/>
      <c r="B11" s="865"/>
      <c r="C11" s="866"/>
      <c r="D11" s="866"/>
      <c r="E11" s="866"/>
      <c r="F11" s="866"/>
      <c r="G11" s="866"/>
      <c r="H11" s="866"/>
      <c r="I11" s="866"/>
      <c r="J11" s="866"/>
      <c r="K11" s="866"/>
      <c r="L11" s="866"/>
      <c r="M11" s="866"/>
      <c r="N11" s="866"/>
      <c r="O11" s="866"/>
      <c r="P11" s="866"/>
      <c r="Q11" s="866"/>
      <c r="R11" s="866"/>
      <c r="S11" s="866"/>
      <c r="T11" s="866"/>
      <c r="U11" s="866"/>
      <c r="V11" s="866"/>
      <c r="W11" s="866"/>
      <c r="X11" s="866"/>
      <c r="Y11" s="866"/>
      <c r="Z11" s="866"/>
      <c r="AA11" s="869"/>
      <c r="AB11" s="856"/>
      <c r="AC11" s="849" t="s">
        <v>453</v>
      </c>
      <c r="AD11" s="850"/>
      <c r="AE11" s="357" t="s">
        <v>516</v>
      </c>
      <c r="AF11" s="359"/>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row>
    <row r="12" spans="1:62" s="1" customFormat="1" ht="9" customHeight="1" x14ac:dyDescent="0.25">
      <c r="A12" s="14"/>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row>
    <row r="13" spans="1:62" s="25" customFormat="1" ht="16.5" customHeight="1" thickBot="1" x14ac:dyDescent="0.25">
      <c r="C13" s="86"/>
      <c r="D13" s="86"/>
      <c r="E13" s="86"/>
      <c r="F13" s="86"/>
      <c r="G13" s="86"/>
      <c r="H13" s="86"/>
      <c r="I13" s="86"/>
      <c r="J13" s="86"/>
      <c r="K13" s="85"/>
      <c r="L13" s="85"/>
      <c r="M13" s="85"/>
      <c r="N13" s="85"/>
      <c r="O13" s="85"/>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row>
    <row r="14" spans="1:62" s="69" customFormat="1" ht="21.75" customHeight="1" thickBot="1" x14ac:dyDescent="0.3">
      <c r="A14" s="379" t="s">
        <v>6</v>
      </c>
      <c r="B14" s="145" t="s">
        <v>170</v>
      </c>
      <c r="C14" s="113"/>
      <c r="D14" s="145" t="s">
        <v>171</v>
      </c>
      <c r="E14" s="114"/>
      <c r="F14" s="145" t="s">
        <v>172</v>
      </c>
      <c r="G14" s="114"/>
      <c r="H14" s="145" t="s">
        <v>173</v>
      </c>
      <c r="I14" s="115"/>
      <c r="J14" s="87"/>
      <c r="K14" s="389" t="s">
        <v>8</v>
      </c>
      <c r="L14" s="389"/>
      <c r="M14" s="851" t="s">
        <v>174</v>
      </c>
      <c r="N14" s="851"/>
      <c r="O14" s="851"/>
      <c r="P14" s="118"/>
      <c r="Q14" s="15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row>
    <row r="15" spans="1:62" s="69" customFormat="1" ht="21.75" customHeight="1" thickBot="1" x14ac:dyDescent="0.3">
      <c r="A15" s="379"/>
      <c r="B15" s="146" t="s">
        <v>175</v>
      </c>
      <c r="C15" s="116"/>
      <c r="D15" s="145" t="s">
        <v>176</v>
      </c>
      <c r="E15" s="117"/>
      <c r="F15" s="145" t="s">
        <v>177</v>
      </c>
      <c r="G15" s="117"/>
      <c r="H15" s="145" t="s">
        <v>178</v>
      </c>
      <c r="I15" s="115"/>
      <c r="J15" s="87"/>
      <c r="K15" s="389"/>
      <c r="L15" s="389"/>
      <c r="M15" s="851" t="s">
        <v>179</v>
      </c>
      <c r="N15" s="851"/>
      <c r="O15" s="851"/>
      <c r="P15" s="118"/>
      <c r="Q15" s="15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row>
    <row r="16" spans="1:62" s="69" customFormat="1" ht="21.75" customHeight="1" thickBot="1" x14ac:dyDescent="0.3">
      <c r="A16" s="379"/>
      <c r="B16" s="145" t="s">
        <v>180</v>
      </c>
      <c r="C16" s="113"/>
      <c r="D16" s="145" t="s">
        <v>182</v>
      </c>
      <c r="E16" s="117"/>
      <c r="F16" s="145" t="s">
        <v>183</v>
      </c>
      <c r="G16" s="117"/>
      <c r="H16" s="145" t="s">
        <v>184</v>
      </c>
      <c r="I16" s="115"/>
      <c r="K16" s="389"/>
      <c r="L16" s="389"/>
      <c r="M16" s="851" t="s">
        <v>185</v>
      </c>
      <c r="N16" s="851"/>
      <c r="O16" s="851"/>
      <c r="P16" s="118"/>
      <c r="Q16" s="15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row>
    <row r="17" spans="1:62" s="69" customFormat="1" ht="21.75" customHeight="1" thickBot="1" x14ac:dyDescent="0.3">
      <c r="A17" s="1"/>
      <c r="B17" s="1"/>
      <c r="C17" s="1"/>
      <c r="D17" s="1"/>
      <c r="E17" s="1"/>
      <c r="F17" s="1"/>
      <c r="G17" s="87"/>
      <c r="H17" s="87"/>
      <c r="I17" s="87"/>
      <c r="J17" s="87"/>
      <c r="K17" s="88"/>
      <c r="L17" s="88"/>
      <c r="M17" s="86"/>
      <c r="N17" s="86"/>
      <c r="O17" s="86"/>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row>
    <row r="18" spans="1:62" s="1" customFormat="1" ht="48" customHeight="1" thickBot="1" x14ac:dyDescent="0.3">
      <c r="A18" s="405" t="s">
        <v>517</v>
      </c>
      <c r="B18" s="406"/>
      <c r="C18" s="406"/>
      <c r="D18" s="406"/>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7"/>
      <c r="AG18" s="104"/>
      <c r="AH18" s="104"/>
      <c r="AI18" s="104"/>
      <c r="AJ18" s="104"/>
      <c r="AK18" s="104"/>
      <c r="AL18" s="104"/>
      <c r="AM18" s="104"/>
      <c r="AN18" s="67"/>
      <c r="AO18" s="67"/>
      <c r="AP18" s="67"/>
      <c r="AQ18" s="67"/>
      <c r="AR18" s="67"/>
      <c r="AS18" s="67"/>
      <c r="AT18" s="67"/>
      <c r="AU18" s="67"/>
      <c r="AV18" s="67"/>
      <c r="AW18" s="67"/>
      <c r="AX18" s="67"/>
      <c r="AY18" s="67"/>
      <c r="AZ18" s="67"/>
      <c r="BA18" s="67"/>
      <c r="BB18" s="67"/>
      <c r="BC18" s="67"/>
      <c r="BD18" s="67"/>
      <c r="BE18" s="67"/>
      <c r="BF18" s="67"/>
      <c r="BG18" s="67"/>
      <c r="BH18" s="67"/>
      <c r="BI18" s="67"/>
      <c r="BJ18" s="67"/>
    </row>
    <row r="19" spans="1:62" s="1" customFormat="1" ht="50.25" customHeight="1" thickBot="1" x14ac:dyDescent="0.3">
      <c r="A19" s="398" t="s">
        <v>518</v>
      </c>
      <c r="B19" s="399"/>
      <c r="C19" s="858"/>
      <c r="D19" s="858"/>
      <c r="E19" s="858"/>
      <c r="F19" s="858"/>
      <c r="G19" s="858"/>
      <c r="H19" s="858"/>
      <c r="I19" s="858"/>
      <c r="J19" s="858"/>
      <c r="K19" s="858"/>
      <c r="L19" s="858"/>
      <c r="M19" s="858"/>
      <c r="N19" s="858"/>
      <c r="O19" s="858"/>
      <c r="P19" s="858"/>
      <c r="Q19" s="858"/>
      <c r="R19" s="858"/>
      <c r="S19" s="858"/>
      <c r="T19" s="858"/>
      <c r="U19" s="858"/>
      <c r="V19" s="858"/>
      <c r="W19" s="858"/>
      <c r="X19" s="858"/>
      <c r="Y19" s="858"/>
      <c r="Z19" s="858"/>
      <c r="AA19" s="858"/>
      <c r="AB19" s="858"/>
      <c r="AC19" s="858"/>
      <c r="AD19" s="858"/>
      <c r="AE19" s="858"/>
      <c r="AF19" s="859"/>
      <c r="AG19" s="104"/>
      <c r="AH19" s="104"/>
      <c r="AI19" s="104"/>
      <c r="AJ19" s="104"/>
      <c r="AK19" s="104"/>
      <c r="AL19" s="104"/>
      <c r="AM19" s="104"/>
      <c r="AN19" s="67"/>
      <c r="AO19" s="67"/>
      <c r="AP19" s="67"/>
      <c r="AQ19" s="67"/>
      <c r="AR19" s="67"/>
      <c r="AS19" s="67"/>
      <c r="AT19" s="67"/>
      <c r="AU19" s="67"/>
      <c r="AV19" s="67"/>
      <c r="AW19" s="67"/>
      <c r="AX19" s="67"/>
      <c r="AY19" s="67"/>
      <c r="AZ19" s="67"/>
      <c r="BA19" s="67"/>
      <c r="BB19" s="67"/>
      <c r="BC19" s="67"/>
      <c r="BD19" s="67"/>
      <c r="BE19" s="67"/>
      <c r="BF19" s="67"/>
      <c r="BG19" s="67"/>
      <c r="BH19" s="67"/>
      <c r="BI19" s="67"/>
      <c r="BJ19" s="67"/>
    </row>
    <row r="20" spans="1:62" s="29" customFormat="1" ht="21.75" customHeight="1" thickBot="1" x14ac:dyDescent="0.3">
      <c r="A20" s="396" t="s">
        <v>519</v>
      </c>
      <c r="B20" s="860" t="s">
        <v>520</v>
      </c>
      <c r="C20" s="714" t="s">
        <v>85</v>
      </c>
      <c r="D20" s="857"/>
      <c r="E20" s="857"/>
      <c r="F20" s="857"/>
      <c r="G20" s="857"/>
      <c r="H20" s="857"/>
      <c r="I20" s="857"/>
      <c r="J20" s="857"/>
      <c r="K20" s="857"/>
      <c r="L20" s="857"/>
      <c r="M20" s="857"/>
      <c r="N20" s="715"/>
      <c r="O20" s="835" t="s">
        <v>87</v>
      </c>
      <c r="P20" s="836"/>
      <c r="Q20" s="836"/>
      <c r="R20" s="836"/>
      <c r="S20" s="836"/>
      <c r="T20" s="836"/>
      <c r="U20" s="836"/>
      <c r="V20" s="836"/>
      <c r="W20" s="836"/>
      <c r="X20" s="836"/>
      <c r="Y20" s="836"/>
      <c r="Z20" s="836"/>
      <c r="AA20" s="836"/>
      <c r="AB20" s="836"/>
      <c r="AC20" s="836"/>
      <c r="AD20" s="836"/>
      <c r="AE20" s="836"/>
      <c r="AF20" s="837"/>
      <c r="AG20" s="104"/>
      <c r="AH20" s="104"/>
      <c r="AI20" s="104"/>
      <c r="AJ20" s="104"/>
      <c r="AK20" s="104"/>
      <c r="AL20" s="104"/>
      <c r="AM20" s="104"/>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row>
    <row r="21" spans="1:62" s="29" customFormat="1" ht="21.75" customHeight="1" thickBot="1" x14ac:dyDescent="0.3">
      <c r="A21" s="424"/>
      <c r="B21" s="860"/>
      <c r="C21" s="852" t="s">
        <v>203</v>
      </c>
      <c r="D21" s="853"/>
      <c r="E21" s="852" t="s">
        <v>206</v>
      </c>
      <c r="F21" s="853"/>
      <c r="G21" s="852" t="s">
        <v>211</v>
      </c>
      <c r="H21" s="853"/>
      <c r="I21" s="852" t="s">
        <v>215</v>
      </c>
      <c r="J21" s="853"/>
      <c r="K21" s="852" t="s">
        <v>219</v>
      </c>
      <c r="L21" s="853"/>
      <c r="M21" s="852" t="s">
        <v>223</v>
      </c>
      <c r="N21" s="853"/>
      <c r="O21" s="835" t="s">
        <v>203</v>
      </c>
      <c r="P21" s="836"/>
      <c r="Q21" s="837"/>
      <c r="R21" s="832" t="s">
        <v>206</v>
      </c>
      <c r="S21" s="833"/>
      <c r="T21" s="834"/>
      <c r="U21" s="832" t="s">
        <v>211</v>
      </c>
      <c r="V21" s="833"/>
      <c r="W21" s="834"/>
      <c r="X21" s="832" t="s">
        <v>215</v>
      </c>
      <c r="Y21" s="833"/>
      <c r="Z21" s="834"/>
      <c r="AA21" s="832" t="s">
        <v>219</v>
      </c>
      <c r="AB21" s="833"/>
      <c r="AC21" s="834"/>
      <c r="AD21" s="832" t="s">
        <v>223</v>
      </c>
      <c r="AE21" s="833"/>
      <c r="AF21" s="834"/>
      <c r="AG21" s="104"/>
      <c r="AH21" s="104"/>
      <c r="AI21" s="104"/>
      <c r="AJ21" s="104"/>
      <c r="AK21" s="104"/>
      <c r="AL21" s="104"/>
      <c r="AM21" s="104"/>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row>
    <row r="22" spans="1:62" s="29" customFormat="1" ht="28.5" customHeight="1" thickBot="1" x14ac:dyDescent="0.3">
      <c r="A22" s="424"/>
      <c r="B22" s="860"/>
      <c r="C22" s="109" t="s">
        <v>521</v>
      </c>
      <c r="D22" s="109" t="s">
        <v>522</v>
      </c>
      <c r="E22" s="109" t="s">
        <v>521</v>
      </c>
      <c r="F22" s="109" t="s">
        <v>522</v>
      </c>
      <c r="G22" s="109" t="s">
        <v>521</v>
      </c>
      <c r="H22" s="109" t="s">
        <v>522</v>
      </c>
      <c r="I22" s="109" t="s">
        <v>521</v>
      </c>
      <c r="J22" s="109" t="s">
        <v>522</v>
      </c>
      <c r="K22" s="109" t="s">
        <v>521</v>
      </c>
      <c r="L22" s="109" t="s">
        <v>522</v>
      </c>
      <c r="M22" s="109" t="s">
        <v>521</v>
      </c>
      <c r="N22" s="109" t="s">
        <v>522</v>
      </c>
      <c r="O22" s="110" t="s">
        <v>521</v>
      </c>
      <c r="P22" s="110" t="s">
        <v>523</v>
      </c>
      <c r="Q22" s="110" t="s">
        <v>28</v>
      </c>
      <c r="R22" s="110" t="s">
        <v>521</v>
      </c>
      <c r="S22" s="110" t="s">
        <v>523</v>
      </c>
      <c r="T22" s="110" t="s">
        <v>28</v>
      </c>
      <c r="U22" s="110" t="s">
        <v>521</v>
      </c>
      <c r="V22" s="110" t="s">
        <v>523</v>
      </c>
      <c r="W22" s="110" t="s">
        <v>28</v>
      </c>
      <c r="X22" s="110" t="s">
        <v>521</v>
      </c>
      <c r="Y22" s="110" t="s">
        <v>523</v>
      </c>
      <c r="Z22" s="110" t="s">
        <v>28</v>
      </c>
      <c r="AA22" s="110" t="s">
        <v>521</v>
      </c>
      <c r="AB22" s="110" t="s">
        <v>523</v>
      </c>
      <c r="AC22" s="110" t="s">
        <v>28</v>
      </c>
      <c r="AD22" s="110" t="s">
        <v>521</v>
      </c>
      <c r="AE22" s="110" t="s">
        <v>523</v>
      </c>
      <c r="AF22" s="110" t="s">
        <v>28</v>
      </c>
      <c r="AG22" s="104"/>
      <c r="AH22" s="104"/>
      <c r="AI22" s="104"/>
      <c r="AJ22" s="104"/>
      <c r="AK22" s="104"/>
      <c r="AL22" s="104"/>
      <c r="AM22" s="104"/>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row>
    <row r="23" spans="1:62" s="29" customFormat="1" ht="15.75" customHeight="1" x14ac:dyDescent="0.25">
      <c r="A23" s="424"/>
      <c r="B23" s="64" t="s">
        <v>524</v>
      </c>
      <c r="C23" s="122"/>
      <c r="D23" s="120"/>
      <c r="E23" s="122"/>
      <c r="F23" s="120"/>
      <c r="G23" s="122"/>
      <c r="H23" s="120"/>
      <c r="I23" s="122"/>
      <c r="J23" s="120"/>
      <c r="K23" s="122"/>
      <c r="L23" s="120"/>
      <c r="M23" s="122"/>
      <c r="N23" s="120"/>
      <c r="O23" s="62"/>
      <c r="P23" s="120"/>
      <c r="Q23" s="120"/>
      <c r="R23" s="62"/>
      <c r="S23" s="120"/>
      <c r="T23" s="120"/>
      <c r="U23" s="62"/>
      <c r="V23" s="120"/>
      <c r="W23" s="120"/>
      <c r="X23" s="62"/>
      <c r="Y23" s="120"/>
      <c r="Z23" s="120"/>
      <c r="AA23" s="62"/>
      <c r="AB23" s="120"/>
      <c r="AC23" s="120"/>
      <c r="AD23" s="62"/>
      <c r="AE23" s="155"/>
      <c r="AF23" s="123"/>
      <c r="AG23" s="104"/>
      <c r="AH23" s="104"/>
      <c r="AI23" s="104"/>
      <c r="AJ23" s="104"/>
      <c r="AK23" s="104"/>
      <c r="AL23" s="104"/>
      <c r="AM23" s="104"/>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row>
    <row r="24" spans="1:62" s="29" customFormat="1" ht="15.75" customHeight="1" x14ac:dyDescent="0.25">
      <c r="A24" s="424"/>
      <c r="B24" s="65" t="s">
        <v>525</v>
      </c>
      <c r="C24" s="62"/>
      <c r="D24" s="120"/>
      <c r="E24" s="62"/>
      <c r="F24" s="120"/>
      <c r="G24" s="62"/>
      <c r="H24" s="120"/>
      <c r="I24" s="62"/>
      <c r="J24" s="120"/>
      <c r="K24" s="62"/>
      <c r="L24" s="120"/>
      <c r="M24" s="62"/>
      <c r="N24" s="120"/>
      <c r="O24" s="62"/>
      <c r="P24" s="120"/>
      <c r="Q24" s="120"/>
      <c r="R24" s="62"/>
      <c r="S24" s="120"/>
      <c r="T24" s="120"/>
      <c r="U24" s="62"/>
      <c r="V24" s="120"/>
      <c r="W24" s="120"/>
      <c r="X24" s="62"/>
      <c r="Y24" s="120"/>
      <c r="Z24" s="120"/>
      <c r="AA24" s="62"/>
      <c r="AB24" s="120"/>
      <c r="AC24" s="120"/>
      <c r="AD24" s="62"/>
      <c r="AE24" s="155"/>
      <c r="AF24" s="123"/>
      <c r="AG24" s="104"/>
      <c r="AH24" s="104"/>
      <c r="AI24" s="104"/>
      <c r="AJ24" s="104"/>
      <c r="AK24" s="104"/>
      <c r="AL24" s="104"/>
      <c r="AM24" s="104"/>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row>
    <row r="25" spans="1:62" s="29" customFormat="1" ht="15.75" customHeight="1" x14ac:dyDescent="0.25">
      <c r="A25" s="424"/>
      <c r="B25" s="65" t="s">
        <v>526</v>
      </c>
      <c r="C25" s="62"/>
      <c r="D25" s="120"/>
      <c r="E25" s="62"/>
      <c r="F25" s="120"/>
      <c r="G25" s="62"/>
      <c r="H25" s="120"/>
      <c r="I25" s="62"/>
      <c r="J25" s="120"/>
      <c r="K25" s="62"/>
      <c r="L25" s="120"/>
      <c r="M25" s="62"/>
      <c r="N25" s="120"/>
      <c r="O25" s="62"/>
      <c r="P25" s="120"/>
      <c r="Q25" s="120"/>
      <c r="R25" s="62"/>
      <c r="S25" s="120"/>
      <c r="T25" s="120"/>
      <c r="U25" s="62"/>
      <c r="V25" s="120"/>
      <c r="W25" s="120"/>
      <c r="X25" s="62"/>
      <c r="Y25" s="120"/>
      <c r="Z25" s="120"/>
      <c r="AA25" s="62"/>
      <c r="AB25" s="120"/>
      <c r="AC25" s="120"/>
      <c r="AD25" s="62"/>
      <c r="AE25" s="155"/>
      <c r="AF25" s="123"/>
      <c r="AG25" s="104"/>
      <c r="AH25" s="104"/>
      <c r="AI25" s="104"/>
      <c r="AJ25" s="104"/>
      <c r="AK25" s="104"/>
      <c r="AL25" s="104"/>
      <c r="AM25" s="104"/>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row>
    <row r="26" spans="1:62" s="29" customFormat="1" ht="15.75" customHeight="1" x14ac:dyDescent="0.25">
      <c r="A26" s="424"/>
      <c r="B26" s="65" t="s">
        <v>527</v>
      </c>
      <c r="C26" s="62"/>
      <c r="D26" s="120"/>
      <c r="E26" s="62"/>
      <c r="F26" s="120"/>
      <c r="G26" s="62"/>
      <c r="H26" s="120"/>
      <c r="I26" s="62"/>
      <c r="J26" s="120"/>
      <c r="K26" s="62"/>
      <c r="L26" s="120"/>
      <c r="M26" s="62"/>
      <c r="N26" s="120"/>
      <c r="O26" s="62"/>
      <c r="P26" s="120"/>
      <c r="Q26" s="120"/>
      <c r="R26" s="62"/>
      <c r="S26" s="120"/>
      <c r="T26" s="120"/>
      <c r="U26" s="62"/>
      <c r="V26" s="120"/>
      <c r="W26" s="120"/>
      <c r="X26" s="62"/>
      <c r="Y26" s="120"/>
      <c r="Z26" s="120"/>
      <c r="AA26" s="62"/>
      <c r="AB26" s="120"/>
      <c r="AC26" s="120"/>
      <c r="AD26" s="62"/>
      <c r="AE26" s="155"/>
      <c r="AF26" s="123"/>
      <c r="AG26" s="104"/>
      <c r="AH26" s="104"/>
      <c r="AI26" s="104"/>
      <c r="AJ26" s="104"/>
      <c r="AK26" s="104"/>
      <c r="AL26" s="104"/>
      <c r="AM26" s="104"/>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row>
    <row r="27" spans="1:62" s="29" customFormat="1" ht="15.75" customHeight="1" x14ac:dyDescent="0.25">
      <c r="A27" s="424"/>
      <c r="B27" s="65" t="s">
        <v>528</v>
      </c>
      <c r="C27" s="62"/>
      <c r="D27" s="120"/>
      <c r="E27" s="62"/>
      <c r="F27" s="120"/>
      <c r="G27" s="62"/>
      <c r="H27" s="120"/>
      <c r="I27" s="62"/>
      <c r="J27" s="120"/>
      <c r="K27" s="62"/>
      <c r="L27" s="120"/>
      <c r="M27" s="62"/>
      <c r="N27" s="120"/>
      <c r="O27" s="62"/>
      <c r="P27" s="120"/>
      <c r="Q27" s="120"/>
      <c r="R27" s="62"/>
      <c r="S27" s="120"/>
      <c r="T27" s="120"/>
      <c r="U27" s="62"/>
      <c r="V27" s="120"/>
      <c r="W27" s="120"/>
      <c r="X27" s="62"/>
      <c r="Y27" s="120"/>
      <c r="Z27" s="120"/>
      <c r="AA27" s="62"/>
      <c r="AB27" s="120"/>
      <c r="AC27" s="120"/>
      <c r="AD27" s="62"/>
      <c r="AE27" s="155"/>
      <c r="AF27" s="123"/>
      <c r="AG27" s="104"/>
      <c r="AH27" s="104"/>
      <c r="AI27" s="104"/>
      <c r="AJ27" s="104"/>
      <c r="AK27" s="104"/>
      <c r="AL27" s="104"/>
      <c r="AM27" s="104"/>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row>
    <row r="28" spans="1:62" s="29" customFormat="1" ht="15.75" customHeight="1" x14ac:dyDescent="0.25">
      <c r="A28" s="424"/>
      <c r="B28" s="65" t="s">
        <v>529</v>
      </c>
      <c r="C28" s="62"/>
      <c r="D28" s="120"/>
      <c r="E28" s="62"/>
      <c r="F28" s="120"/>
      <c r="G28" s="62"/>
      <c r="H28" s="120"/>
      <c r="I28" s="62"/>
      <c r="J28" s="120"/>
      <c r="K28" s="62"/>
      <c r="L28" s="120"/>
      <c r="M28" s="62"/>
      <c r="N28" s="120"/>
      <c r="O28" s="62"/>
      <c r="P28" s="120"/>
      <c r="Q28" s="120"/>
      <c r="R28" s="62"/>
      <c r="S28" s="120"/>
      <c r="T28" s="120"/>
      <c r="U28" s="62"/>
      <c r="V28" s="120"/>
      <c r="W28" s="120"/>
      <c r="X28" s="62"/>
      <c r="Y28" s="120"/>
      <c r="Z28" s="120"/>
      <c r="AA28" s="62"/>
      <c r="AB28" s="120"/>
      <c r="AC28" s="120"/>
      <c r="AD28" s="62"/>
      <c r="AE28" s="155"/>
      <c r="AF28" s="123"/>
      <c r="AG28" s="104"/>
      <c r="AH28" s="104"/>
      <c r="AI28" s="104"/>
      <c r="AJ28" s="104"/>
      <c r="AK28" s="104"/>
      <c r="AL28" s="104"/>
      <c r="AM28" s="104"/>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row>
    <row r="29" spans="1:62" s="29" customFormat="1" ht="15.75" customHeight="1" x14ac:dyDescent="0.25">
      <c r="A29" s="424"/>
      <c r="B29" s="65" t="s">
        <v>530</v>
      </c>
      <c r="C29" s="62"/>
      <c r="D29" s="120"/>
      <c r="E29" s="62"/>
      <c r="F29" s="120"/>
      <c r="G29" s="62"/>
      <c r="H29" s="120"/>
      <c r="I29" s="62"/>
      <c r="J29" s="120"/>
      <c r="K29" s="62"/>
      <c r="L29" s="120"/>
      <c r="M29" s="62"/>
      <c r="N29" s="120"/>
      <c r="O29" s="62"/>
      <c r="P29" s="120"/>
      <c r="Q29" s="120"/>
      <c r="R29" s="62"/>
      <c r="S29" s="120"/>
      <c r="T29" s="120"/>
      <c r="U29" s="62"/>
      <c r="V29" s="120"/>
      <c r="W29" s="120"/>
      <c r="X29" s="62"/>
      <c r="Y29" s="120"/>
      <c r="Z29" s="120"/>
      <c r="AA29" s="62"/>
      <c r="AB29" s="120"/>
      <c r="AC29" s="120"/>
      <c r="AD29" s="62"/>
      <c r="AE29" s="155"/>
      <c r="AF29" s="123"/>
      <c r="AG29" s="104"/>
      <c r="AH29" s="104"/>
      <c r="AI29" s="104"/>
      <c r="AJ29" s="104"/>
      <c r="AK29" s="104"/>
      <c r="AL29" s="104"/>
      <c r="AM29" s="104"/>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row>
    <row r="30" spans="1:62" s="29" customFormat="1" ht="15.75" customHeight="1" x14ac:dyDescent="0.25">
      <c r="A30" s="424"/>
      <c r="B30" s="65" t="s">
        <v>531</v>
      </c>
      <c r="C30" s="62"/>
      <c r="D30" s="120"/>
      <c r="E30" s="62"/>
      <c r="F30" s="120"/>
      <c r="G30" s="62"/>
      <c r="H30" s="120"/>
      <c r="I30" s="62"/>
      <c r="J30" s="120"/>
      <c r="K30" s="62"/>
      <c r="L30" s="120"/>
      <c r="M30" s="62"/>
      <c r="N30" s="120"/>
      <c r="O30" s="62"/>
      <c r="P30" s="120"/>
      <c r="Q30" s="120"/>
      <c r="R30" s="62"/>
      <c r="S30" s="120"/>
      <c r="T30" s="120"/>
      <c r="U30" s="62"/>
      <c r="V30" s="120"/>
      <c r="W30" s="120"/>
      <c r="X30" s="62"/>
      <c r="Y30" s="120"/>
      <c r="Z30" s="120"/>
      <c r="AA30" s="62"/>
      <c r="AB30" s="120"/>
      <c r="AC30" s="120"/>
      <c r="AD30" s="62"/>
      <c r="AE30" s="155"/>
      <c r="AF30" s="123"/>
      <c r="AG30" s="104"/>
      <c r="AH30" s="104"/>
      <c r="AI30" s="104"/>
      <c r="AJ30" s="104"/>
      <c r="AK30" s="104"/>
      <c r="AL30" s="104"/>
      <c r="AM30" s="104"/>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row>
    <row r="31" spans="1:62" s="29" customFormat="1" ht="15.75" customHeight="1" x14ac:dyDescent="0.25">
      <c r="A31" s="424"/>
      <c r="B31" s="65" t="s">
        <v>532</v>
      </c>
      <c r="C31" s="62"/>
      <c r="D31" s="120"/>
      <c r="E31" s="62"/>
      <c r="F31" s="120"/>
      <c r="G31" s="62"/>
      <c r="H31" s="120"/>
      <c r="I31" s="62"/>
      <c r="J31" s="120"/>
      <c r="K31" s="62"/>
      <c r="L31" s="120"/>
      <c r="M31" s="62"/>
      <c r="N31" s="120"/>
      <c r="O31" s="62"/>
      <c r="P31" s="120"/>
      <c r="Q31" s="120"/>
      <c r="R31" s="62"/>
      <c r="S31" s="120"/>
      <c r="T31" s="120"/>
      <c r="U31" s="62"/>
      <c r="V31" s="120"/>
      <c r="W31" s="120"/>
      <c r="X31" s="62"/>
      <c r="Y31" s="120"/>
      <c r="Z31" s="120"/>
      <c r="AA31" s="62"/>
      <c r="AB31" s="120"/>
      <c r="AC31" s="120"/>
      <c r="AD31" s="62"/>
      <c r="AE31" s="155"/>
      <c r="AF31" s="123"/>
      <c r="AG31" s="104"/>
      <c r="AH31" s="104"/>
      <c r="AI31" s="104"/>
      <c r="AJ31" s="104"/>
      <c r="AK31" s="104"/>
      <c r="AL31" s="104"/>
      <c r="AM31" s="104"/>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row>
    <row r="32" spans="1:62" s="29" customFormat="1" ht="15.75" customHeight="1" x14ac:dyDescent="0.25">
      <c r="A32" s="424"/>
      <c r="B32" s="65" t="s">
        <v>533</v>
      </c>
      <c r="C32" s="62"/>
      <c r="D32" s="120"/>
      <c r="E32" s="62"/>
      <c r="F32" s="120"/>
      <c r="G32" s="62"/>
      <c r="H32" s="120"/>
      <c r="I32" s="62"/>
      <c r="J32" s="120"/>
      <c r="K32" s="62"/>
      <c r="L32" s="120"/>
      <c r="M32" s="62"/>
      <c r="N32" s="120"/>
      <c r="O32" s="62"/>
      <c r="P32" s="120"/>
      <c r="Q32" s="120"/>
      <c r="R32" s="62"/>
      <c r="S32" s="120"/>
      <c r="T32" s="120"/>
      <c r="U32" s="62"/>
      <c r="V32" s="120"/>
      <c r="W32" s="120"/>
      <c r="X32" s="62"/>
      <c r="Y32" s="120"/>
      <c r="Z32" s="120"/>
      <c r="AA32" s="62"/>
      <c r="AB32" s="120"/>
      <c r="AC32" s="120"/>
      <c r="AD32" s="62"/>
      <c r="AE32" s="155"/>
      <c r="AF32" s="123"/>
      <c r="AG32" s="104"/>
      <c r="AH32" s="104"/>
      <c r="AI32" s="104"/>
      <c r="AJ32" s="104"/>
      <c r="AK32" s="104"/>
      <c r="AL32" s="104"/>
      <c r="AM32" s="104"/>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row>
    <row r="33" spans="1:62" s="29" customFormat="1" ht="15.75" customHeight="1" x14ac:dyDescent="0.25">
      <c r="A33" s="424"/>
      <c r="B33" s="65" t="s">
        <v>534</v>
      </c>
      <c r="C33" s="62"/>
      <c r="D33" s="120"/>
      <c r="E33" s="62"/>
      <c r="F33" s="120"/>
      <c r="G33" s="62"/>
      <c r="H33" s="120"/>
      <c r="I33" s="62"/>
      <c r="J33" s="120"/>
      <c r="K33" s="62"/>
      <c r="L33" s="120"/>
      <c r="M33" s="62"/>
      <c r="N33" s="120"/>
      <c r="O33" s="62"/>
      <c r="P33" s="120"/>
      <c r="Q33" s="120"/>
      <c r="R33" s="62"/>
      <c r="S33" s="120"/>
      <c r="T33" s="120"/>
      <c r="U33" s="62"/>
      <c r="V33" s="120"/>
      <c r="W33" s="120"/>
      <c r="X33" s="62"/>
      <c r="Y33" s="120"/>
      <c r="Z33" s="120"/>
      <c r="AA33" s="62"/>
      <c r="AB33" s="120"/>
      <c r="AC33" s="120"/>
      <c r="AD33" s="62"/>
      <c r="AE33" s="155"/>
      <c r="AF33" s="123"/>
      <c r="AG33" s="104"/>
      <c r="AH33" s="104"/>
      <c r="AI33" s="104"/>
      <c r="AJ33" s="104"/>
      <c r="AK33" s="104"/>
      <c r="AL33" s="104"/>
      <c r="AM33" s="104"/>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row>
    <row r="34" spans="1:62" s="29" customFormat="1" ht="15.75" customHeight="1" x14ac:dyDescent="0.25">
      <c r="A34" s="424"/>
      <c r="B34" s="65" t="s">
        <v>535</v>
      </c>
      <c r="C34" s="62"/>
      <c r="D34" s="120"/>
      <c r="E34" s="62"/>
      <c r="F34" s="120"/>
      <c r="G34" s="62"/>
      <c r="H34" s="120"/>
      <c r="I34" s="62"/>
      <c r="J34" s="120"/>
      <c r="K34" s="62"/>
      <c r="L34" s="120"/>
      <c r="M34" s="62"/>
      <c r="N34" s="120"/>
      <c r="O34" s="62"/>
      <c r="P34" s="120"/>
      <c r="Q34" s="120"/>
      <c r="R34" s="62"/>
      <c r="S34" s="120"/>
      <c r="T34" s="120"/>
      <c r="U34" s="62"/>
      <c r="V34" s="120"/>
      <c r="W34" s="120"/>
      <c r="X34" s="62"/>
      <c r="Y34" s="120"/>
      <c r="Z34" s="120"/>
      <c r="AA34" s="62"/>
      <c r="AB34" s="120"/>
      <c r="AC34" s="120"/>
      <c r="AD34" s="62"/>
      <c r="AE34" s="155"/>
      <c r="AF34" s="123"/>
      <c r="AG34" s="104"/>
      <c r="AH34" s="104"/>
      <c r="AI34" s="104"/>
      <c r="AJ34" s="104"/>
      <c r="AK34" s="104"/>
      <c r="AL34" s="104"/>
      <c r="AM34" s="104"/>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row>
    <row r="35" spans="1:62" s="29" customFormat="1" ht="15.75" customHeight="1" x14ac:dyDescent="0.25">
      <c r="A35" s="424"/>
      <c r="B35" s="65" t="s">
        <v>536</v>
      </c>
      <c r="C35" s="62"/>
      <c r="D35" s="120"/>
      <c r="E35" s="62"/>
      <c r="F35" s="120"/>
      <c r="G35" s="62"/>
      <c r="H35" s="120"/>
      <c r="I35" s="62"/>
      <c r="J35" s="120"/>
      <c r="K35" s="62"/>
      <c r="L35" s="120"/>
      <c r="M35" s="62"/>
      <c r="N35" s="120"/>
      <c r="O35" s="62"/>
      <c r="P35" s="120"/>
      <c r="Q35" s="120"/>
      <c r="R35" s="62"/>
      <c r="S35" s="120"/>
      <c r="T35" s="120"/>
      <c r="U35" s="62"/>
      <c r="V35" s="120"/>
      <c r="W35" s="120"/>
      <c r="X35" s="62"/>
      <c r="Y35" s="120"/>
      <c r="Z35" s="120"/>
      <c r="AA35" s="62"/>
      <c r="AB35" s="120"/>
      <c r="AC35" s="120"/>
      <c r="AD35" s="62"/>
      <c r="AE35" s="155"/>
      <c r="AF35" s="123"/>
      <c r="AG35" s="104"/>
      <c r="AH35" s="104"/>
      <c r="AI35" s="104"/>
      <c r="AJ35" s="104"/>
      <c r="AK35" s="104"/>
      <c r="AL35" s="104"/>
      <c r="AM35" s="104"/>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row>
    <row r="36" spans="1:62" s="29" customFormat="1" ht="15.75" customHeight="1" x14ac:dyDescent="0.25">
      <c r="A36" s="424"/>
      <c r="B36" s="65" t="s">
        <v>537</v>
      </c>
      <c r="C36" s="62"/>
      <c r="D36" s="120"/>
      <c r="E36" s="62"/>
      <c r="F36" s="120"/>
      <c r="G36" s="62"/>
      <c r="H36" s="120"/>
      <c r="I36" s="62"/>
      <c r="J36" s="120"/>
      <c r="K36" s="62"/>
      <c r="L36" s="120"/>
      <c r="M36" s="62"/>
      <c r="N36" s="120"/>
      <c r="O36" s="62"/>
      <c r="P36" s="120"/>
      <c r="Q36" s="120"/>
      <c r="R36" s="62"/>
      <c r="S36" s="120"/>
      <c r="T36" s="120"/>
      <c r="U36" s="62"/>
      <c r="V36" s="120"/>
      <c r="W36" s="120"/>
      <c r="X36" s="62"/>
      <c r="Y36" s="120"/>
      <c r="Z36" s="120"/>
      <c r="AA36" s="62"/>
      <c r="AB36" s="120"/>
      <c r="AC36" s="120"/>
      <c r="AD36" s="62"/>
      <c r="AE36" s="155"/>
      <c r="AF36" s="123"/>
      <c r="AG36" s="104"/>
      <c r="AH36" s="104"/>
      <c r="AI36" s="104"/>
      <c r="AJ36" s="104"/>
      <c r="AK36" s="104"/>
      <c r="AL36" s="104"/>
      <c r="AM36" s="104"/>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row>
    <row r="37" spans="1:62" s="29" customFormat="1" ht="15.75" customHeight="1" x14ac:dyDescent="0.25">
      <c r="A37" s="424"/>
      <c r="B37" s="65" t="s">
        <v>538</v>
      </c>
      <c r="C37" s="62"/>
      <c r="D37" s="120"/>
      <c r="E37" s="62"/>
      <c r="F37" s="120"/>
      <c r="G37" s="62"/>
      <c r="H37" s="120"/>
      <c r="I37" s="62"/>
      <c r="J37" s="120"/>
      <c r="K37" s="62"/>
      <c r="L37" s="120"/>
      <c r="M37" s="62"/>
      <c r="N37" s="120"/>
      <c r="O37" s="62"/>
      <c r="P37" s="120"/>
      <c r="Q37" s="120"/>
      <c r="R37" s="62"/>
      <c r="S37" s="120"/>
      <c r="T37" s="120"/>
      <c r="U37" s="62"/>
      <c r="V37" s="120"/>
      <c r="W37" s="120"/>
      <c r="X37" s="62"/>
      <c r="Y37" s="120"/>
      <c r="Z37" s="120"/>
      <c r="AA37" s="62"/>
      <c r="AB37" s="120"/>
      <c r="AC37" s="120"/>
      <c r="AD37" s="62"/>
      <c r="AE37" s="155"/>
      <c r="AF37" s="123"/>
      <c r="AG37" s="104"/>
      <c r="AH37" s="104"/>
      <c r="AI37" s="104"/>
      <c r="AJ37" s="104"/>
      <c r="AK37" s="104"/>
      <c r="AL37" s="104"/>
      <c r="AM37" s="104"/>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row>
    <row r="38" spans="1:62" s="29" customFormat="1" ht="15.75" customHeight="1" x14ac:dyDescent="0.25">
      <c r="A38" s="424"/>
      <c r="B38" s="65" t="s">
        <v>539</v>
      </c>
      <c r="C38" s="62"/>
      <c r="D38" s="120"/>
      <c r="E38" s="62"/>
      <c r="F38" s="120"/>
      <c r="G38" s="62"/>
      <c r="H38" s="120"/>
      <c r="I38" s="62"/>
      <c r="J38" s="120"/>
      <c r="K38" s="62"/>
      <c r="L38" s="120"/>
      <c r="M38" s="62"/>
      <c r="N38" s="120"/>
      <c r="O38" s="62"/>
      <c r="P38" s="120"/>
      <c r="Q38" s="120"/>
      <c r="R38" s="62"/>
      <c r="S38" s="120"/>
      <c r="T38" s="120"/>
      <c r="U38" s="62"/>
      <c r="V38" s="120"/>
      <c r="W38" s="120"/>
      <c r="X38" s="62"/>
      <c r="Y38" s="120"/>
      <c r="Z38" s="120"/>
      <c r="AA38" s="62"/>
      <c r="AB38" s="120"/>
      <c r="AC38" s="120"/>
      <c r="AD38" s="62"/>
      <c r="AE38" s="155"/>
      <c r="AF38" s="123"/>
      <c r="AG38" s="104"/>
      <c r="AH38" s="104"/>
      <c r="AI38" s="104"/>
      <c r="AJ38" s="104"/>
      <c r="AK38" s="104"/>
      <c r="AL38" s="104"/>
      <c r="AM38" s="104"/>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row>
    <row r="39" spans="1:62" s="29" customFormat="1" ht="15.75" customHeight="1" x14ac:dyDescent="0.25">
      <c r="A39" s="424"/>
      <c r="B39" s="65" t="s">
        <v>540</v>
      </c>
      <c r="C39" s="62"/>
      <c r="D39" s="120"/>
      <c r="E39" s="62"/>
      <c r="F39" s="120"/>
      <c r="G39" s="62"/>
      <c r="H39" s="120"/>
      <c r="I39" s="62"/>
      <c r="J39" s="120"/>
      <c r="K39" s="62"/>
      <c r="L39" s="120"/>
      <c r="M39" s="62"/>
      <c r="N39" s="120"/>
      <c r="O39" s="62"/>
      <c r="P39" s="120"/>
      <c r="Q39" s="120"/>
      <c r="R39" s="62"/>
      <c r="S39" s="120"/>
      <c r="T39" s="120"/>
      <c r="U39" s="62"/>
      <c r="V39" s="120"/>
      <c r="W39" s="120"/>
      <c r="X39" s="62"/>
      <c r="Y39" s="120"/>
      <c r="Z39" s="120"/>
      <c r="AA39" s="62"/>
      <c r="AB39" s="120"/>
      <c r="AC39" s="120"/>
      <c r="AD39" s="62"/>
      <c r="AE39" s="155"/>
      <c r="AF39" s="123"/>
      <c r="AG39" s="104"/>
      <c r="AH39" s="104"/>
      <c r="AI39" s="104"/>
      <c r="AJ39" s="104"/>
      <c r="AK39" s="104"/>
      <c r="AL39" s="104"/>
      <c r="AM39" s="104"/>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row>
    <row r="40" spans="1:62" s="29" customFormat="1" ht="15.75" customHeight="1" x14ac:dyDescent="0.25">
      <c r="A40" s="424"/>
      <c r="B40" s="65" t="s">
        <v>541</v>
      </c>
      <c r="C40" s="62"/>
      <c r="D40" s="120"/>
      <c r="E40" s="62"/>
      <c r="F40" s="120"/>
      <c r="G40" s="62"/>
      <c r="H40" s="120"/>
      <c r="I40" s="62"/>
      <c r="J40" s="120"/>
      <c r="K40" s="62"/>
      <c r="L40" s="120"/>
      <c r="M40" s="62"/>
      <c r="N40" s="120"/>
      <c r="O40" s="62"/>
      <c r="P40" s="120"/>
      <c r="Q40" s="120"/>
      <c r="R40" s="62"/>
      <c r="S40" s="120"/>
      <c r="T40" s="120"/>
      <c r="U40" s="62"/>
      <c r="V40" s="120"/>
      <c r="W40" s="120"/>
      <c r="X40" s="62"/>
      <c r="Y40" s="120"/>
      <c r="Z40" s="120"/>
      <c r="AA40" s="62"/>
      <c r="AB40" s="120"/>
      <c r="AC40" s="120"/>
      <c r="AD40" s="62"/>
      <c r="AE40" s="155"/>
      <c r="AF40" s="123"/>
      <c r="AG40" s="104"/>
      <c r="AH40" s="104"/>
      <c r="AI40" s="104"/>
      <c r="AJ40" s="104"/>
      <c r="AK40" s="104"/>
      <c r="AL40" s="104"/>
      <c r="AM40" s="104"/>
      <c r="AN40" s="105"/>
      <c r="AO40" s="105"/>
      <c r="AP40" s="105"/>
      <c r="AQ40" s="105"/>
      <c r="AR40" s="105"/>
      <c r="AS40" s="105"/>
      <c r="AT40" s="105"/>
      <c r="AU40" s="105"/>
      <c r="AV40" s="105"/>
      <c r="AW40" s="105"/>
      <c r="AX40" s="105"/>
      <c r="AY40" s="105"/>
      <c r="AZ40" s="105"/>
      <c r="BA40" s="105"/>
      <c r="BB40" s="105"/>
      <c r="BC40" s="105"/>
      <c r="BD40" s="105"/>
      <c r="BE40" s="105"/>
      <c r="BF40" s="105"/>
      <c r="BG40" s="105"/>
      <c r="BH40" s="105"/>
      <c r="BI40" s="105"/>
      <c r="BJ40" s="105"/>
    </row>
    <row r="41" spans="1:62" s="29" customFormat="1" ht="15.75" customHeight="1" x14ac:dyDescent="0.25">
      <c r="A41" s="424"/>
      <c r="B41" s="65" t="s">
        <v>542</v>
      </c>
      <c r="C41" s="62"/>
      <c r="D41" s="120"/>
      <c r="E41" s="62"/>
      <c r="F41" s="120"/>
      <c r="G41" s="62"/>
      <c r="H41" s="120"/>
      <c r="I41" s="62"/>
      <c r="J41" s="120"/>
      <c r="K41" s="62"/>
      <c r="L41" s="120"/>
      <c r="M41" s="62"/>
      <c r="N41" s="120"/>
      <c r="O41" s="62"/>
      <c r="P41" s="120"/>
      <c r="Q41" s="120"/>
      <c r="R41" s="62"/>
      <c r="S41" s="120"/>
      <c r="T41" s="120"/>
      <c r="U41" s="62"/>
      <c r="V41" s="120"/>
      <c r="W41" s="120"/>
      <c r="X41" s="62"/>
      <c r="Y41" s="120"/>
      <c r="Z41" s="120"/>
      <c r="AA41" s="62"/>
      <c r="AB41" s="120"/>
      <c r="AC41" s="120"/>
      <c r="AD41" s="62"/>
      <c r="AE41" s="155"/>
      <c r="AF41" s="123"/>
      <c r="AG41" s="104"/>
      <c r="AH41" s="104"/>
      <c r="AI41" s="104"/>
      <c r="AJ41" s="104"/>
      <c r="AK41" s="104"/>
      <c r="AL41" s="104"/>
      <c r="AM41" s="104"/>
      <c r="AN41" s="105"/>
      <c r="AO41" s="105"/>
      <c r="AP41" s="105"/>
      <c r="AQ41" s="105"/>
      <c r="AR41" s="105"/>
      <c r="AS41" s="105"/>
      <c r="AT41" s="105"/>
      <c r="AU41" s="105"/>
      <c r="AV41" s="105"/>
      <c r="AW41" s="105"/>
      <c r="AX41" s="105"/>
      <c r="AY41" s="105"/>
      <c r="AZ41" s="105"/>
      <c r="BA41" s="105"/>
      <c r="BB41" s="105"/>
      <c r="BC41" s="105"/>
      <c r="BD41" s="105"/>
      <c r="BE41" s="105"/>
      <c r="BF41" s="105"/>
      <c r="BG41" s="105"/>
      <c r="BH41" s="105"/>
      <c r="BI41" s="105"/>
      <c r="BJ41" s="105"/>
    </row>
    <row r="42" spans="1:62" s="29" customFormat="1" ht="15.75" customHeight="1" x14ac:dyDescent="0.25">
      <c r="A42" s="424"/>
      <c r="B42" s="65" t="s">
        <v>543</v>
      </c>
      <c r="C42" s="62"/>
      <c r="D42" s="120"/>
      <c r="E42" s="62"/>
      <c r="F42" s="120"/>
      <c r="G42" s="62"/>
      <c r="H42" s="120"/>
      <c r="I42" s="62"/>
      <c r="J42" s="120"/>
      <c r="K42" s="62"/>
      <c r="L42" s="120"/>
      <c r="M42" s="62"/>
      <c r="N42" s="120"/>
      <c r="O42" s="62"/>
      <c r="P42" s="120"/>
      <c r="Q42" s="120"/>
      <c r="R42" s="62"/>
      <c r="S42" s="120"/>
      <c r="T42" s="120"/>
      <c r="U42" s="62"/>
      <c r="V42" s="120"/>
      <c r="W42" s="120"/>
      <c r="X42" s="62"/>
      <c r="Y42" s="120"/>
      <c r="Z42" s="120"/>
      <c r="AA42" s="62"/>
      <c r="AB42" s="120"/>
      <c r="AC42" s="120"/>
      <c r="AD42" s="62"/>
      <c r="AE42" s="155"/>
      <c r="AF42" s="123"/>
      <c r="AG42" s="104"/>
      <c r="AH42" s="104"/>
      <c r="AI42" s="104"/>
      <c r="AJ42" s="104"/>
      <c r="AK42" s="104"/>
      <c r="AL42" s="104"/>
      <c r="AM42" s="104"/>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105"/>
      <c r="BJ42" s="105"/>
    </row>
    <row r="43" spans="1:62" s="29" customFormat="1" ht="29.25" customHeight="1" thickBot="1" x14ac:dyDescent="0.3">
      <c r="A43" s="397"/>
      <c r="B43" s="63" t="s">
        <v>460</v>
      </c>
      <c r="C43" s="119"/>
      <c r="D43" s="121"/>
      <c r="E43" s="119"/>
      <c r="F43" s="121"/>
      <c r="G43" s="119"/>
      <c r="H43" s="121"/>
      <c r="I43" s="119"/>
      <c r="J43" s="121"/>
      <c r="K43" s="119"/>
      <c r="L43" s="121"/>
      <c r="M43" s="119"/>
      <c r="N43" s="121"/>
      <c r="O43" s="119"/>
      <c r="P43" s="121"/>
      <c r="Q43" s="121"/>
      <c r="R43" s="119"/>
      <c r="S43" s="121"/>
      <c r="T43" s="121"/>
      <c r="U43" s="119"/>
      <c r="V43" s="121"/>
      <c r="W43" s="121"/>
      <c r="X43" s="119"/>
      <c r="Y43" s="121"/>
      <c r="Z43" s="121"/>
      <c r="AA43" s="119"/>
      <c r="AB43" s="121"/>
      <c r="AC43" s="121"/>
      <c r="AD43" s="119"/>
      <c r="AE43" s="156"/>
      <c r="AF43" s="124"/>
      <c r="AG43" s="104"/>
      <c r="AH43" s="104"/>
      <c r="AI43" s="104"/>
      <c r="AJ43" s="104"/>
      <c r="AK43" s="104"/>
      <c r="AL43" s="104"/>
      <c r="AM43" s="104"/>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row>
    <row r="44" spans="1:62" s="1" customFormat="1" ht="24" customHeight="1" thickBot="1" x14ac:dyDescent="0.3">
      <c r="K44" s="83"/>
      <c r="L44" s="83"/>
      <c r="M44" s="83"/>
      <c r="N44" s="83"/>
      <c r="O44" s="83"/>
      <c r="AG44" s="104"/>
      <c r="AH44" s="104"/>
      <c r="AI44" s="104"/>
      <c r="AJ44" s="104"/>
      <c r="AK44" s="104"/>
      <c r="AL44" s="104"/>
      <c r="AM44" s="104"/>
      <c r="AN44" s="67"/>
      <c r="AO44" s="67"/>
      <c r="AP44" s="67"/>
      <c r="AQ44" s="67"/>
      <c r="AR44" s="67"/>
      <c r="AS44" s="67"/>
      <c r="AT44" s="67"/>
      <c r="AU44" s="67"/>
      <c r="AV44" s="67"/>
      <c r="AW44" s="67"/>
      <c r="AX44" s="67"/>
      <c r="AY44" s="67"/>
      <c r="AZ44" s="67"/>
      <c r="BA44" s="67"/>
      <c r="BB44" s="67"/>
      <c r="BC44" s="67"/>
      <c r="BD44" s="67"/>
      <c r="BE44" s="67"/>
      <c r="BF44" s="67"/>
      <c r="BG44" s="67"/>
      <c r="BH44" s="67"/>
      <c r="BI44" s="67"/>
      <c r="BJ44" s="67"/>
    </row>
    <row r="45" spans="1:62" s="1" customFormat="1" ht="24" customHeight="1" thickBot="1" x14ac:dyDescent="0.3">
      <c r="A45" s="396" t="s">
        <v>544</v>
      </c>
      <c r="B45" s="673" t="s">
        <v>520</v>
      </c>
      <c r="C45" s="714" t="s">
        <v>85</v>
      </c>
      <c r="D45" s="857"/>
      <c r="E45" s="857"/>
      <c r="F45" s="857"/>
      <c r="G45" s="857"/>
      <c r="H45" s="857"/>
      <c r="I45" s="857"/>
      <c r="J45" s="857"/>
      <c r="K45" s="857"/>
      <c r="L45" s="857"/>
      <c r="M45" s="857"/>
      <c r="N45" s="715"/>
      <c r="O45" s="835" t="s">
        <v>87</v>
      </c>
      <c r="P45" s="836"/>
      <c r="Q45" s="836"/>
      <c r="R45" s="836"/>
      <c r="S45" s="836"/>
      <c r="T45" s="836"/>
      <c r="U45" s="836"/>
      <c r="V45" s="836"/>
      <c r="W45" s="836"/>
      <c r="X45" s="836"/>
      <c r="Y45" s="836"/>
      <c r="Z45" s="836"/>
      <c r="AA45" s="836"/>
      <c r="AB45" s="836"/>
      <c r="AC45" s="836"/>
      <c r="AD45" s="836"/>
      <c r="AE45" s="836"/>
      <c r="AF45" s="83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row>
    <row r="46" spans="1:62" s="1" customFormat="1" ht="24" customHeight="1" thickBot="1" x14ac:dyDescent="0.3">
      <c r="A46" s="424"/>
      <c r="B46" s="838"/>
      <c r="C46" s="714" t="s">
        <v>227</v>
      </c>
      <c r="D46" s="715"/>
      <c r="E46" s="714" t="s">
        <v>231</v>
      </c>
      <c r="F46" s="715"/>
      <c r="G46" s="714" t="s">
        <v>235</v>
      </c>
      <c r="H46" s="715"/>
      <c r="I46" s="714" t="s">
        <v>240</v>
      </c>
      <c r="J46" s="715"/>
      <c r="K46" s="714" t="s">
        <v>514</v>
      </c>
      <c r="L46" s="715"/>
      <c r="M46" s="714" t="s">
        <v>242</v>
      </c>
      <c r="N46" s="715"/>
      <c r="O46" s="835" t="s">
        <v>227</v>
      </c>
      <c r="P46" s="836"/>
      <c r="Q46" s="837"/>
      <c r="R46" s="835" t="s">
        <v>231</v>
      </c>
      <c r="S46" s="836"/>
      <c r="T46" s="837"/>
      <c r="U46" s="835" t="s">
        <v>235</v>
      </c>
      <c r="V46" s="836"/>
      <c r="W46" s="837"/>
      <c r="X46" s="835" t="s">
        <v>240</v>
      </c>
      <c r="Y46" s="836"/>
      <c r="Z46" s="837"/>
      <c r="AA46" s="835" t="s">
        <v>514</v>
      </c>
      <c r="AB46" s="836"/>
      <c r="AC46" s="837"/>
      <c r="AD46" s="835" t="s">
        <v>242</v>
      </c>
      <c r="AE46" s="836"/>
      <c r="AF46" s="83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row>
    <row r="47" spans="1:62" s="1" customFormat="1" ht="29.25" customHeight="1" thickBot="1" x14ac:dyDescent="0.3">
      <c r="A47" s="424"/>
      <c r="B47" s="839"/>
      <c r="C47" s="125" t="s">
        <v>521</v>
      </c>
      <c r="D47" s="107" t="s">
        <v>522</v>
      </c>
      <c r="E47" s="125" t="s">
        <v>521</v>
      </c>
      <c r="F47" s="107" t="s">
        <v>522</v>
      </c>
      <c r="G47" s="125" t="s">
        <v>521</v>
      </c>
      <c r="H47" s="107" t="s">
        <v>522</v>
      </c>
      <c r="I47" s="125" t="s">
        <v>521</v>
      </c>
      <c r="J47" s="107" t="s">
        <v>522</v>
      </c>
      <c r="K47" s="125" t="s">
        <v>521</v>
      </c>
      <c r="L47" s="107" t="s">
        <v>522</v>
      </c>
      <c r="M47" s="125" t="s">
        <v>521</v>
      </c>
      <c r="N47" s="107" t="s">
        <v>522</v>
      </c>
      <c r="O47" s="110" t="s">
        <v>521</v>
      </c>
      <c r="P47" s="110" t="s">
        <v>523</v>
      </c>
      <c r="Q47" s="110" t="s">
        <v>28</v>
      </c>
      <c r="R47" s="110" t="s">
        <v>521</v>
      </c>
      <c r="S47" s="110" t="s">
        <v>523</v>
      </c>
      <c r="T47" s="110" t="s">
        <v>28</v>
      </c>
      <c r="U47" s="110" t="s">
        <v>521</v>
      </c>
      <c r="V47" s="110" t="s">
        <v>523</v>
      </c>
      <c r="W47" s="110" t="s">
        <v>28</v>
      </c>
      <c r="X47" s="110" t="s">
        <v>521</v>
      </c>
      <c r="Y47" s="110" t="s">
        <v>523</v>
      </c>
      <c r="Z47" s="110" t="s">
        <v>28</v>
      </c>
      <c r="AA47" s="110" t="s">
        <v>521</v>
      </c>
      <c r="AB47" s="110" t="s">
        <v>523</v>
      </c>
      <c r="AC47" s="110" t="s">
        <v>28</v>
      </c>
      <c r="AD47" s="110" t="s">
        <v>521</v>
      </c>
      <c r="AE47" s="110" t="s">
        <v>523</v>
      </c>
      <c r="AF47" s="110" t="s">
        <v>28</v>
      </c>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row>
    <row r="48" spans="1:62" s="1" customFormat="1" ht="16.5" x14ac:dyDescent="0.25">
      <c r="A48" s="424"/>
      <c r="B48" s="165" t="s">
        <v>524</v>
      </c>
      <c r="C48" s="62"/>
      <c r="D48" s="123"/>
      <c r="E48" s="62"/>
      <c r="F48" s="123"/>
      <c r="G48" s="62"/>
      <c r="H48" s="123"/>
      <c r="I48" s="62"/>
      <c r="J48" s="123"/>
      <c r="K48" s="62"/>
      <c r="L48" s="123"/>
      <c r="M48" s="62"/>
      <c r="N48" s="123"/>
      <c r="O48" s="62"/>
      <c r="P48" s="120"/>
      <c r="Q48" s="123"/>
      <c r="R48" s="62"/>
      <c r="S48" s="120"/>
      <c r="T48" s="123"/>
      <c r="U48" s="62"/>
      <c r="V48" s="120"/>
      <c r="W48" s="123"/>
      <c r="X48" s="62"/>
      <c r="Y48" s="120"/>
      <c r="Z48" s="123"/>
      <c r="AA48" s="62"/>
      <c r="AB48" s="120"/>
      <c r="AC48" s="123"/>
      <c r="AD48" s="62"/>
      <c r="AE48" s="155"/>
      <c r="AF48" s="123"/>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row>
    <row r="49" spans="1:62" s="1" customFormat="1" ht="16.5" x14ac:dyDescent="0.25">
      <c r="A49" s="424"/>
      <c r="B49" s="166" t="s">
        <v>525</v>
      </c>
      <c r="C49" s="62"/>
      <c r="D49" s="123"/>
      <c r="E49" s="62"/>
      <c r="F49" s="123"/>
      <c r="G49" s="62"/>
      <c r="H49" s="123"/>
      <c r="I49" s="62"/>
      <c r="J49" s="123"/>
      <c r="K49" s="62"/>
      <c r="L49" s="123"/>
      <c r="M49" s="62"/>
      <c r="N49" s="123"/>
      <c r="O49" s="62"/>
      <c r="P49" s="120"/>
      <c r="Q49" s="123"/>
      <c r="R49" s="62"/>
      <c r="S49" s="120"/>
      <c r="T49" s="123"/>
      <c r="U49" s="62"/>
      <c r="V49" s="120"/>
      <c r="W49" s="123"/>
      <c r="X49" s="62"/>
      <c r="Y49" s="120"/>
      <c r="Z49" s="123"/>
      <c r="AA49" s="62"/>
      <c r="AB49" s="120"/>
      <c r="AC49" s="123"/>
      <c r="AD49" s="62"/>
      <c r="AE49" s="155"/>
      <c r="AF49" s="123"/>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row>
    <row r="50" spans="1:62" s="1" customFormat="1" ht="16.5" x14ac:dyDescent="0.25">
      <c r="A50" s="424"/>
      <c r="B50" s="166" t="s">
        <v>526</v>
      </c>
      <c r="C50" s="62"/>
      <c r="D50" s="123"/>
      <c r="E50" s="62"/>
      <c r="F50" s="123"/>
      <c r="G50" s="62"/>
      <c r="H50" s="123"/>
      <c r="I50" s="62"/>
      <c r="J50" s="123"/>
      <c r="K50" s="62"/>
      <c r="L50" s="123"/>
      <c r="M50" s="62"/>
      <c r="N50" s="123"/>
      <c r="O50" s="62"/>
      <c r="P50" s="120"/>
      <c r="Q50" s="123"/>
      <c r="R50" s="62"/>
      <c r="S50" s="120"/>
      <c r="T50" s="123"/>
      <c r="U50" s="62"/>
      <c r="V50" s="120"/>
      <c r="W50" s="123"/>
      <c r="X50" s="62"/>
      <c r="Y50" s="120"/>
      <c r="Z50" s="123"/>
      <c r="AA50" s="62"/>
      <c r="AB50" s="120"/>
      <c r="AC50" s="123"/>
      <c r="AD50" s="62"/>
      <c r="AE50" s="155"/>
      <c r="AF50" s="123"/>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row>
    <row r="51" spans="1:62" s="1" customFormat="1" ht="16.5" x14ac:dyDescent="0.25">
      <c r="A51" s="424"/>
      <c r="B51" s="166" t="s">
        <v>527</v>
      </c>
      <c r="C51" s="62"/>
      <c r="D51" s="123"/>
      <c r="E51" s="62"/>
      <c r="F51" s="123"/>
      <c r="G51" s="62"/>
      <c r="H51" s="123"/>
      <c r="I51" s="62"/>
      <c r="J51" s="123"/>
      <c r="K51" s="62"/>
      <c r="L51" s="123"/>
      <c r="M51" s="62"/>
      <c r="N51" s="123"/>
      <c r="O51" s="62"/>
      <c r="P51" s="120"/>
      <c r="Q51" s="123"/>
      <c r="R51" s="62"/>
      <c r="S51" s="120"/>
      <c r="T51" s="123"/>
      <c r="U51" s="62"/>
      <c r="V51" s="120"/>
      <c r="W51" s="123"/>
      <c r="X51" s="62"/>
      <c r="Y51" s="120"/>
      <c r="Z51" s="123"/>
      <c r="AA51" s="62"/>
      <c r="AB51" s="120"/>
      <c r="AC51" s="123"/>
      <c r="AD51" s="62"/>
      <c r="AE51" s="155"/>
      <c r="AF51" s="123"/>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67"/>
      <c r="BF51" s="67"/>
      <c r="BG51" s="67"/>
      <c r="BH51" s="67"/>
      <c r="BI51" s="67"/>
      <c r="BJ51" s="67"/>
    </row>
    <row r="52" spans="1:62" s="1" customFormat="1" ht="16.5" x14ac:dyDescent="0.25">
      <c r="A52" s="424"/>
      <c r="B52" s="166" t="s">
        <v>528</v>
      </c>
      <c r="C52" s="62"/>
      <c r="D52" s="123"/>
      <c r="E52" s="62"/>
      <c r="F52" s="123"/>
      <c r="G52" s="62"/>
      <c r="H52" s="123"/>
      <c r="I52" s="62"/>
      <c r="J52" s="123"/>
      <c r="K52" s="62"/>
      <c r="L52" s="123"/>
      <c r="M52" s="62"/>
      <c r="N52" s="123"/>
      <c r="O52" s="62"/>
      <c r="P52" s="120"/>
      <c r="Q52" s="123"/>
      <c r="R52" s="62"/>
      <c r="S52" s="120"/>
      <c r="T52" s="123"/>
      <c r="U52" s="62"/>
      <c r="V52" s="120"/>
      <c r="W52" s="123"/>
      <c r="X52" s="62"/>
      <c r="Y52" s="120"/>
      <c r="Z52" s="123"/>
      <c r="AA52" s="62"/>
      <c r="AB52" s="120"/>
      <c r="AC52" s="123"/>
      <c r="AD52" s="62"/>
      <c r="AE52" s="155"/>
      <c r="AF52" s="123"/>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row>
    <row r="53" spans="1:62" s="1" customFormat="1" ht="16.5" x14ac:dyDescent="0.25">
      <c r="A53" s="424"/>
      <c r="B53" s="166" t="s">
        <v>529</v>
      </c>
      <c r="C53" s="62"/>
      <c r="D53" s="123"/>
      <c r="E53" s="62"/>
      <c r="F53" s="123"/>
      <c r="G53" s="62"/>
      <c r="H53" s="123"/>
      <c r="I53" s="62"/>
      <c r="J53" s="123"/>
      <c r="K53" s="62"/>
      <c r="L53" s="123"/>
      <c r="M53" s="62"/>
      <c r="N53" s="123"/>
      <c r="O53" s="62"/>
      <c r="P53" s="120"/>
      <c r="Q53" s="123"/>
      <c r="R53" s="62"/>
      <c r="S53" s="120"/>
      <c r="T53" s="123"/>
      <c r="U53" s="62"/>
      <c r="V53" s="120"/>
      <c r="W53" s="123"/>
      <c r="X53" s="62"/>
      <c r="Y53" s="120"/>
      <c r="Z53" s="123"/>
      <c r="AA53" s="62"/>
      <c r="AB53" s="120"/>
      <c r="AC53" s="123"/>
      <c r="AD53" s="62"/>
      <c r="AE53" s="155"/>
      <c r="AF53" s="123"/>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row>
    <row r="54" spans="1:62" s="1" customFormat="1" ht="16.5" x14ac:dyDescent="0.25">
      <c r="A54" s="424"/>
      <c r="B54" s="166" t="s">
        <v>530</v>
      </c>
      <c r="C54" s="62"/>
      <c r="D54" s="123"/>
      <c r="E54" s="62"/>
      <c r="F54" s="123"/>
      <c r="G54" s="62"/>
      <c r="H54" s="123"/>
      <c r="I54" s="62"/>
      <c r="J54" s="123"/>
      <c r="K54" s="62"/>
      <c r="L54" s="123"/>
      <c r="M54" s="62"/>
      <c r="N54" s="123"/>
      <c r="O54" s="62"/>
      <c r="P54" s="120"/>
      <c r="Q54" s="123"/>
      <c r="R54" s="62"/>
      <c r="S54" s="120"/>
      <c r="T54" s="123"/>
      <c r="U54" s="62"/>
      <c r="V54" s="120"/>
      <c r="W54" s="123"/>
      <c r="X54" s="62"/>
      <c r="Y54" s="120"/>
      <c r="Z54" s="123"/>
      <c r="AA54" s="62"/>
      <c r="AB54" s="120"/>
      <c r="AC54" s="123"/>
      <c r="AD54" s="62"/>
      <c r="AE54" s="155"/>
      <c r="AF54" s="123"/>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row>
    <row r="55" spans="1:62" s="1" customFormat="1" ht="16.5" x14ac:dyDescent="0.25">
      <c r="A55" s="424"/>
      <c r="B55" s="166" t="s">
        <v>531</v>
      </c>
      <c r="C55" s="62"/>
      <c r="D55" s="123"/>
      <c r="E55" s="62"/>
      <c r="F55" s="123"/>
      <c r="G55" s="62"/>
      <c r="H55" s="123"/>
      <c r="I55" s="62"/>
      <c r="J55" s="123"/>
      <c r="K55" s="62"/>
      <c r="L55" s="123"/>
      <c r="M55" s="62"/>
      <c r="N55" s="123"/>
      <c r="O55" s="62"/>
      <c r="P55" s="120"/>
      <c r="Q55" s="123"/>
      <c r="R55" s="62"/>
      <c r="S55" s="120"/>
      <c r="T55" s="123"/>
      <c r="U55" s="62"/>
      <c r="V55" s="120"/>
      <c r="W55" s="123"/>
      <c r="X55" s="62"/>
      <c r="Y55" s="120"/>
      <c r="Z55" s="123"/>
      <c r="AA55" s="62"/>
      <c r="AB55" s="120"/>
      <c r="AC55" s="123"/>
      <c r="AD55" s="62"/>
      <c r="AE55" s="155"/>
      <c r="AF55" s="123"/>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row>
    <row r="56" spans="1:62" s="1" customFormat="1" ht="16.5" x14ac:dyDescent="0.25">
      <c r="A56" s="424"/>
      <c r="B56" s="166" t="s">
        <v>532</v>
      </c>
      <c r="C56" s="62"/>
      <c r="D56" s="123"/>
      <c r="E56" s="62"/>
      <c r="F56" s="123"/>
      <c r="G56" s="62"/>
      <c r="H56" s="123"/>
      <c r="I56" s="62"/>
      <c r="J56" s="123"/>
      <c r="K56" s="62"/>
      <c r="L56" s="123"/>
      <c r="M56" s="62"/>
      <c r="N56" s="123"/>
      <c r="O56" s="62"/>
      <c r="P56" s="120"/>
      <c r="Q56" s="123"/>
      <c r="R56" s="62"/>
      <c r="S56" s="120"/>
      <c r="T56" s="123"/>
      <c r="U56" s="62"/>
      <c r="V56" s="120"/>
      <c r="W56" s="123"/>
      <c r="X56" s="62"/>
      <c r="Y56" s="120"/>
      <c r="Z56" s="123"/>
      <c r="AA56" s="62"/>
      <c r="AB56" s="120"/>
      <c r="AC56" s="123"/>
      <c r="AD56" s="62"/>
      <c r="AE56" s="155"/>
      <c r="AF56" s="123"/>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row>
    <row r="57" spans="1:62" s="1" customFormat="1" ht="16.5" x14ac:dyDescent="0.25">
      <c r="A57" s="424"/>
      <c r="B57" s="166" t="s">
        <v>533</v>
      </c>
      <c r="C57" s="62"/>
      <c r="D57" s="123"/>
      <c r="E57" s="62"/>
      <c r="F57" s="123"/>
      <c r="G57" s="62"/>
      <c r="H57" s="123"/>
      <c r="I57" s="62"/>
      <c r="J57" s="123"/>
      <c r="K57" s="62"/>
      <c r="L57" s="123"/>
      <c r="M57" s="62"/>
      <c r="N57" s="123"/>
      <c r="O57" s="62"/>
      <c r="P57" s="120"/>
      <c r="Q57" s="123"/>
      <c r="R57" s="62"/>
      <c r="S57" s="120"/>
      <c r="T57" s="123"/>
      <c r="U57" s="62"/>
      <c r="V57" s="120"/>
      <c r="W57" s="123"/>
      <c r="X57" s="62"/>
      <c r="Y57" s="120"/>
      <c r="Z57" s="123"/>
      <c r="AA57" s="62"/>
      <c r="AB57" s="120"/>
      <c r="AC57" s="123"/>
      <c r="AD57" s="62"/>
      <c r="AE57" s="155"/>
      <c r="AF57" s="123"/>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row>
    <row r="58" spans="1:62" s="1" customFormat="1" ht="16.5" x14ac:dyDescent="0.25">
      <c r="A58" s="424"/>
      <c r="B58" s="166" t="s">
        <v>534</v>
      </c>
      <c r="C58" s="62"/>
      <c r="D58" s="123"/>
      <c r="E58" s="62"/>
      <c r="F58" s="123"/>
      <c r="G58" s="62"/>
      <c r="H58" s="123"/>
      <c r="I58" s="62"/>
      <c r="J58" s="123"/>
      <c r="K58" s="62"/>
      <c r="L58" s="123"/>
      <c r="M58" s="62"/>
      <c r="N58" s="123"/>
      <c r="O58" s="62"/>
      <c r="P58" s="120"/>
      <c r="Q58" s="123"/>
      <c r="R58" s="62"/>
      <c r="S58" s="120"/>
      <c r="T58" s="123"/>
      <c r="U58" s="62"/>
      <c r="V58" s="120"/>
      <c r="W58" s="123"/>
      <c r="X58" s="62"/>
      <c r="Y58" s="120"/>
      <c r="Z58" s="123"/>
      <c r="AA58" s="62"/>
      <c r="AB58" s="120"/>
      <c r="AC58" s="123"/>
      <c r="AD58" s="62"/>
      <c r="AE58" s="155"/>
      <c r="AF58" s="123"/>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row>
    <row r="59" spans="1:62" s="1" customFormat="1" ht="16.5" x14ac:dyDescent="0.25">
      <c r="A59" s="424"/>
      <c r="B59" s="166" t="s">
        <v>535</v>
      </c>
      <c r="C59" s="62"/>
      <c r="D59" s="123"/>
      <c r="E59" s="62"/>
      <c r="F59" s="123"/>
      <c r="G59" s="62"/>
      <c r="H59" s="123"/>
      <c r="I59" s="62"/>
      <c r="J59" s="123"/>
      <c r="K59" s="62"/>
      <c r="L59" s="123"/>
      <c r="M59" s="62"/>
      <c r="N59" s="123"/>
      <c r="O59" s="62"/>
      <c r="P59" s="120"/>
      <c r="Q59" s="123"/>
      <c r="R59" s="62"/>
      <c r="S59" s="120"/>
      <c r="T59" s="123"/>
      <c r="U59" s="62"/>
      <c r="V59" s="120"/>
      <c r="W59" s="123"/>
      <c r="X59" s="62"/>
      <c r="Y59" s="120"/>
      <c r="Z59" s="123"/>
      <c r="AA59" s="62"/>
      <c r="AB59" s="120"/>
      <c r="AC59" s="123"/>
      <c r="AD59" s="62"/>
      <c r="AE59" s="155"/>
      <c r="AF59" s="123"/>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row>
    <row r="60" spans="1:62" s="1" customFormat="1" ht="16.5" x14ac:dyDescent="0.25">
      <c r="A60" s="424"/>
      <c r="B60" s="166" t="s">
        <v>536</v>
      </c>
      <c r="C60" s="62"/>
      <c r="D60" s="123"/>
      <c r="E60" s="62"/>
      <c r="F60" s="123"/>
      <c r="G60" s="62"/>
      <c r="H60" s="123"/>
      <c r="I60" s="62"/>
      <c r="J60" s="123"/>
      <c r="K60" s="62"/>
      <c r="L60" s="123"/>
      <c r="M60" s="62"/>
      <c r="N60" s="123"/>
      <c r="O60" s="62"/>
      <c r="P60" s="120"/>
      <c r="Q60" s="123"/>
      <c r="R60" s="62"/>
      <c r="S60" s="120"/>
      <c r="T60" s="123"/>
      <c r="U60" s="62"/>
      <c r="V60" s="120"/>
      <c r="W60" s="123"/>
      <c r="X60" s="62"/>
      <c r="Y60" s="120"/>
      <c r="Z60" s="123"/>
      <c r="AA60" s="62"/>
      <c r="AB60" s="120"/>
      <c r="AC60" s="123"/>
      <c r="AD60" s="62"/>
      <c r="AE60" s="155"/>
      <c r="AF60" s="123"/>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row>
    <row r="61" spans="1:62" s="1" customFormat="1" ht="16.5" x14ac:dyDescent="0.25">
      <c r="A61" s="424"/>
      <c r="B61" s="166" t="s">
        <v>537</v>
      </c>
      <c r="C61" s="62"/>
      <c r="D61" s="123"/>
      <c r="E61" s="62"/>
      <c r="F61" s="123"/>
      <c r="G61" s="62"/>
      <c r="H61" s="123"/>
      <c r="I61" s="62"/>
      <c r="J61" s="123"/>
      <c r="K61" s="62"/>
      <c r="L61" s="123"/>
      <c r="M61" s="62"/>
      <c r="N61" s="123"/>
      <c r="O61" s="62"/>
      <c r="P61" s="120"/>
      <c r="Q61" s="123"/>
      <c r="R61" s="62"/>
      <c r="S61" s="120"/>
      <c r="T61" s="123"/>
      <c r="U61" s="62"/>
      <c r="V61" s="120"/>
      <c r="W61" s="123"/>
      <c r="X61" s="62"/>
      <c r="Y61" s="120"/>
      <c r="Z61" s="123"/>
      <c r="AA61" s="62"/>
      <c r="AB61" s="120"/>
      <c r="AC61" s="123"/>
      <c r="AD61" s="62"/>
      <c r="AE61" s="155"/>
      <c r="AF61" s="123"/>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row>
    <row r="62" spans="1:62" s="1" customFormat="1" ht="16.5" x14ac:dyDescent="0.25">
      <c r="A62" s="424"/>
      <c r="B62" s="166" t="s">
        <v>538</v>
      </c>
      <c r="C62" s="62"/>
      <c r="D62" s="123"/>
      <c r="E62" s="62"/>
      <c r="F62" s="123"/>
      <c r="G62" s="62"/>
      <c r="H62" s="123"/>
      <c r="I62" s="62"/>
      <c r="J62" s="123"/>
      <c r="K62" s="62"/>
      <c r="L62" s="123"/>
      <c r="M62" s="62"/>
      <c r="N62" s="123"/>
      <c r="O62" s="62"/>
      <c r="P62" s="120"/>
      <c r="Q62" s="123"/>
      <c r="R62" s="62"/>
      <c r="S62" s="120"/>
      <c r="T62" s="123"/>
      <c r="U62" s="62"/>
      <c r="V62" s="120"/>
      <c r="W62" s="123"/>
      <c r="X62" s="62"/>
      <c r="Y62" s="120"/>
      <c r="Z62" s="123"/>
      <c r="AA62" s="62"/>
      <c r="AB62" s="120"/>
      <c r="AC62" s="123"/>
      <c r="AD62" s="62"/>
      <c r="AE62" s="155"/>
      <c r="AF62" s="123"/>
      <c r="AG62" s="67"/>
      <c r="AH62" s="67"/>
      <c r="AI62" s="67"/>
      <c r="AJ62" s="67"/>
      <c r="AK62" s="67"/>
      <c r="AL62" s="67"/>
      <c r="AM62" s="67"/>
      <c r="AN62" s="67"/>
      <c r="AO62" s="67"/>
      <c r="AP62" s="67"/>
      <c r="AQ62" s="67"/>
      <c r="AR62" s="67"/>
      <c r="AS62" s="67"/>
      <c r="AT62" s="67"/>
      <c r="AU62" s="67"/>
      <c r="AV62" s="67"/>
      <c r="AW62" s="67"/>
      <c r="AX62" s="67"/>
      <c r="AY62" s="67"/>
      <c r="AZ62" s="67"/>
      <c r="BA62" s="67"/>
      <c r="BB62" s="67"/>
      <c r="BC62" s="67"/>
      <c r="BD62" s="67"/>
      <c r="BE62" s="67"/>
      <c r="BF62" s="67"/>
      <c r="BG62" s="67"/>
      <c r="BH62" s="67"/>
      <c r="BI62" s="67"/>
      <c r="BJ62" s="67"/>
    </row>
    <row r="63" spans="1:62" s="1" customFormat="1" ht="16.5" x14ac:dyDescent="0.25">
      <c r="A63" s="424"/>
      <c r="B63" s="166" t="s">
        <v>539</v>
      </c>
      <c r="C63" s="62"/>
      <c r="D63" s="123"/>
      <c r="E63" s="62"/>
      <c r="F63" s="123"/>
      <c r="G63" s="62"/>
      <c r="H63" s="123"/>
      <c r="I63" s="62"/>
      <c r="J63" s="123"/>
      <c r="K63" s="62"/>
      <c r="L63" s="123"/>
      <c r="M63" s="62"/>
      <c r="N63" s="123"/>
      <c r="O63" s="62"/>
      <c r="P63" s="120"/>
      <c r="Q63" s="123"/>
      <c r="R63" s="62"/>
      <c r="S63" s="120"/>
      <c r="T63" s="123"/>
      <c r="U63" s="62"/>
      <c r="V63" s="120"/>
      <c r="W63" s="123"/>
      <c r="X63" s="62"/>
      <c r="Y63" s="120"/>
      <c r="Z63" s="123"/>
      <c r="AA63" s="62"/>
      <c r="AB63" s="120"/>
      <c r="AC63" s="123"/>
      <c r="AD63" s="62"/>
      <c r="AE63" s="155"/>
      <c r="AF63" s="123"/>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row>
    <row r="64" spans="1:62" s="1" customFormat="1" ht="16.5" x14ac:dyDescent="0.25">
      <c r="A64" s="424"/>
      <c r="B64" s="166" t="s">
        <v>540</v>
      </c>
      <c r="C64" s="62"/>
      <c r="D64" s="123"/>
      <c r="E64" s="62"/>
      <c r="F64" s="123"/>
      <c r="G64" s="62"/>
      <c r="H64" s="123"/>
      <c r="I64" s="62"/>
      <c r="J64" s="123"/>
      <c r="K64" s="62"/>
      <c r="L64" s="123"/>
      <c r="M64" s="62"/>
      <c r="N64" s="123"/>
      <c r="O64" s="62"/>
      <c r="P64" s="120"/>
      <c r="Q64" s="123"/>
      <c r="R64" s="62"/>
      <c r="S64" s="120"/>
      <c r="T64" s="123"/>
      <c r="U64" s="62"/>
      <c r="V64" s="120"/>
      <c r="W64" s="123"/>
      <c r="X64" s="62"/>
      <c r="Y64" s="120"/>
      <c r="Z64" s="123"/>
      <c r="AA64" s="62"/>
      <c r="AB64" s="120"/>
      <c r="AC64" s="123"/>
      <c r="AD64" s="62"/>
      <c r="AE64" s="155"/>
      <c r="AF64" s="123"/>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row>
    <row r="65" spans="1:62" s="1" customFormat="1" ht="16.5" x14ac:dyDescent="0.25">
      <c r="A65" s="424"/>
      <c r="B65" s="166" t="s">
        <v>541</v>
      </c>
      <c r="C65" s="62"/>
      <c r="D65" s="123"/>
      <c r="E65" s="62"/>
      <c r="F65" s="123"/>
      <c r="G65" s="62"/>
      <c r="H65" s="123"/>
      <c r="I65" s="62"/>
      <c r="J65" s="123"/>
      <c r="K65" s="62"/>
      <c r="L65" s="123"/>
      <c r="M65" s="62"/>
      <c r="N65" s="123"/>
      <c r="O65" s="62"/>
      <c r="P65" s="120"/>
      <c r="Q65" s="123"/>
      <c r="R65" s="62"/>
      <c r="S65" s="120"/>
      <c r="T65" s="123"/>
      <c r="U65" s="62"/>
      <c r="V65" s="120"/>
      <c r="W65" s="123"/>
      <c r="X65" s="62"/>
      <c r="Y65" s="120"/>
      <c r="Z65" s="123"/>
      <c r="AA65" s="62"/>
      <c r="AB65" s="120"/>
      <c r="AC65" s="123"/>
      <c r="AD65" s="62"/>
      <c r="AE65" s="155"/>
      <c r="AF65" s="123"/>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row>
    <row r="66" spans="1:62" s="1" customFormat="1" ht="16.5" x14ac:dyDescent="0.25">
      <c r="A66" s="424"/>
      <c r="B66" s="166" t="s">
        <v>542</v>
      </c>
      <c r="C66" s="62"/>
      <c r="D66" s="123"/>
      <c r="E66" s="62"/>
      <c r="F66" s="123"/>
      <c r="G66" s="62"/>
      <c r="H66" s="123"/>
      <c r="I66" s="62"/>
      <c r="J66" s="123"/>
      <c r="K66" s="62"/>
      <c r="L66" s="123"/>
      <c r="M66" s="62"/>
      <c r="N66" s="123"/>
      <c r="O66" s="62"/>
      <c r="P66" s="120"/>
      <c r="Q66" s="123"/>
      <c r="R66" s="62"/>
      <c r="S66" s="120"/>
      <c r="T66" s="123"/>
      <c r="U66" s="62"/>
      <c r="V66" s="120"/>
      <c r="W66" s="123"/>
      <c r="X66" s="62"/>
      <c r="Y66" s="120"/>
      <c r="Z66" s="123"/>
      <c r="AA66" s="62"/>
      <c r="AB66" s="120"/>
      <c r="AC66" s="123"/>
      <c r="AD66" s="62"/>
      <c r="AE66" s="155"/>
      <c r="AF66" s="123"/>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7"/>
    </row>
    <row r="67" spans="1:62" s="1" customFormat="1" ht="16.5" x14ac:dyDescent="0.25">
      <c r="A67" s="424"/>
      <c r="B67" s="167" t="s">
        <v>543</v>
      </c>
      <c r="C67" s="159"/>
      <c r="D67" s="161"/>
      <c r="E67" s="159"/>
      <c r="F67" s="161"/>
      <c r="G67" s="159"/>
      <c r="H67" s="161"/>
      <c r="I67" s="159"/>
      <c r="J67" s="161"/>
      <c r="K67" s="159"/>
      <c r="L67" s="161"/>
      <c r="M67" s="159"/>
      <c r="N67" s="161"/>
      <c r="O67" s="159"/>
      <c r="P67" s="160"/>
      <c r="Q67" s="161"/>
      <c r="R67" s="159"/>
      <c r="S67" s="160"/>
      <c r="T67" s="161"/>
      <c r="U67" s="159"/>
      <c r="V67" s="160"/>
      <c r="W67" s="161"/>
      <c r="X67" s="159"/>
      <c r="Y67" s="160"/>
      <c r="Z67" s="161"/>
      <c r="AA67" s="159"/>
      <c r="AB67" s="160"/>
      <c r="AC67" s="161"/>
      <c r="AD67" s="159"/>
      <c r="AE67" s="160"/>
      <c r="AF67" s="161"/>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7"/>
    </row>
    <row r="68" spans="1:62" s="1" customFormat="1" ht="17.25" thickBot="1" x14ac:dyDescent="0.3">
      <c r="A68" s="397"/>
      <c r="B68" s="156" t="s">
        <v>460</v>
      </c>
      <c r="C68" s="97"/>
      <c r="D68" s="162"/>
      <c r="E68" s="97"/>
      <c r="F68" s="162"/>
      <c r="G68" s="97"/>
      <c r="H68" s="162"/>
      <c r="I68" s="97"/>
      <c r="J68" s="162"/>
      <c r="K68" s="163"/>
      <c r="L68" s="164"/>
      <c r="M68" s="163"/>
      <c r="N68" s="164"/>
      <c r="O68" s="163"/>
      <c r="P68" s="98"/>
      <c r="Q68" s="162"/>
      <c r="R68" s="97"/>
      <c r="S68" s="98"/>
      <c r="T68" s="162"/>
      <c r="U68" s="97"/>
      <c r="V68" s="98"/>
      <c r="W68" s="162"/>
      <c r="X68" s="97"/>
      <c r="Y68" s="98"/>
      <c r="Z68" s="162"/>
      <c r="AA68" s="97"/>
      <c r="AB68" s="98"/>
      <c r="AC68" s="162"/>
      <c r="AD68" s="97"/>
      <c r="AE68" s="98"/>
      <c r="AF68" s="162"/>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row>
  </sheetData>
  <mergeCells count="54">
    <mergeCell ref="B8:Z11"/>
    <mergeCell ref="AA8:AA11"/>
    <mergeCell ref="AE8:AF8"/>
    <mergeCell ref="AE9:AF9"/>
    <mergeCell ref="AE10:AF10"/>
    <mergeCell ref="AE11:AF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s>
  <phoneticPr fontId="33" type="noConversion"/>
  <pageMargins left="0.7" right="0.7" top="0.75" bottom="0.75" header="0.3" footer="0.3"/>
  <pageSetup paperSize="9" scale="19"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5"/>
  <sheetViews>
    <sheetView zoomScale="80" zoomScaleNormal="80" workbookViewId="0">
      <selection activeCell="E26" sqref="E26"/>
    </sheetView>
  </sheetViews>
  <sheetFormatPr baseColWidth="10" defaultColWidth="11.42578125" defaultRowHeight="15" x14ac:dyDescent="0.25"/>
  <cols>
    <col min="1" max="1" width="15.42578125" style="90" customWidth="1"/>
    <col min="2" max="2" width="35.42578125" style="90" customWidth="1"/>
    <col min="3" max="3" width="27.42578125" style="90" customWidth="1"/>
    <col min="4" max="4" width="12" style="90" customWidth="1"/>
    <col min="5" max="5" width="35" style="90" customWidth="1"/>
    <col min="6" max="6" width="22.42578125" style="90" customWidth="1"/>
    <col min="7" max="8" width="13.42578125" style="90" customWidth="1"/>
    <col min="9" max="9" width="13.42578125" style="91" customWidth="1"/>
    <col min="10" max="10" width="11.42578125" style="91" customWidth="1"/>
    <col min="11" max="11" width="11.42578125" style="91"/>
    <col min="12" max="12" width="10.42578125" style="91" customWidth="1"/>
    <col min="13" max="13" width="10.42578125" style="90" customWidth="1"/>
    <col min="14" max="14" width="12.42578125" style="90" customWidth="1"/>
    <col min="15" max="16" width="10.42578125" style="90" customWidth="1"/>
    <col min="17" max="17" width="51.42578125" style="90" customWidth="1"/>
    <col min="18" max="19" width="10.42578125" style="90" customWidth="1"/>
    <col min="20" max="20" width="58.42578125" style="90" customWidth="1"/>
    <col min="21" max="22" width="10.42578125" style="90" customWidth="1"/>
    <col min="23" max="23" width="12.42578125" style="90" customWidth="1"/>
    <col min="24" max="25" width="10.42578125" style="90" customWidth="1"/>
    <col min="26" max="26" width="12.42578125" style="90" customWidth="1"/>
    <col min="27" max="28" width="10.42578125" style="90" customWidth="1"/>
    <col min="29" max="29" width="12.42578125" style="90" customWidth="1"/>
    <col min="30" max="31" width="10.42578125" style="90" customWidth="1"/>
    <col min="32" max="32" width="13.42578125" style="90" customWidth="1"/>
    <col min="33" max="34" width="10.42578125" style="90" customWidth="1"/>
    <col min="35" max="35" width="13.42578125" style="90" customWidth="1"/>
    <col min="36" max="37" width="10.42578125" style="90" customWidth="1"/>
    <col min="38" max="38" width="13.42578125" style="90" customWidth="1"/>
    <col min="39" max="40" width="10.42578125" style="90" customWidth="1"/>
    <col min="41" max="41" width="13.42578125" style="90" customWidth="1"/>
    <col min="42" max="43" width="10.42578125" style="90" customWidth="1"/>
    <col min="44" max="44" width="12" style="90" customWidth="1"/>
    <col min="45" max="46" width="10.42578125" style="90" customWidth="1"/>
    <col min="47" max="47" width="12.42578125" style="90" customWidth="1"/>
    <col min="48" max="48" width="14" style="90" customWidth="1"/>
    <col min="49" max="50" width="12" style="90" customWidth="1"/>
    <col min="51" max="91" width="11.42578125" style="94"/>
    <col min="92" max="16384" width="11.42578125" style="90"/>
  </cols>
  <sheetData>
    <row r="1" spans="1:91" s="69" customFormat="1" ht="25.5" customHeight="1" thickBot="1" x14ac:dyDescent="0.3">
      <c r="A1" s="352"/>
      <c r="B1" s="872"/>
      <c r="C1" s="877" t="s">
        <v>160</v>
      </c>
      <c r="D1" s="877"/>
      <c r="E1" s="877"/>
      <c r="F1" s="877"/>
      <c r="G1" s="877"/>
      <c r="H1" s="877"/>
      <c r="I1" s="877"/>
      <c r="J1" s="877"/>
      <c r="K1" s="877"/>
      <c r="L1" s="877"/>
      <c r="M1" s="877"/>
      <c r="N1" s="877"/>
      <c r="O1" s="877"/>
      <c r="P1" s="877"/>
      <c r="Q1" s="877"/>
      <c r="R1" s="877"/>
      <c r="S1" s="877"/>
      <c r="T1" s="877"/>
      <c r="U1" s="877"/>
      <c r="V1" s="877"/>
      <c r="W1" s="877"/>
      <c r="X1" s="877"/>
      <c r="Y1" s="877"/>
      <c r="Z1" s="877"/>
      <c r="AA1" s="877"/>
      <c r="AB1" s="877"/>
      <c r="AC1" s="877"/>
      <c r="AD1" s="877"/>
      <c r="AE1" s="877"/>
      <c r="AF1" s="877"/>
      <c r="AG1" s="877"/>
      <c r="AH1" s="877"/>
      <c r="AI1" s="877"/>
      <c r="AJ1" s="877"/>
      <c r="AK1" s="877"/>
      <c r="AL1" s="877"/>
      <c r="AM1" s="877"/>
      <c r="AN1" s="877"/>
      <c r="AO1" s="877"/>
      <c r="AP1" s="877"/>
      <c r="AQ1" s="877"/>
      <c r="AR1" s="877"/>
      <c r="AS1" s="877"/>
      <c r="AT1" s="877"/>
      <c r="AU1" s="877"/>
      <c r="AV1" s="357" t="s">
        <v>161</v>
      </c>
      <c r="AW1" s="358"/>
      <c r="AX1" s="359"/>
      <c r="AY1" s="126"/>
      <c r="AZ1" s="126"/>
      <c r="BA1" s="126"/>
      <c r="BB1" s="126"/>
      <c r="BC1" s="126"/>
      <c r="BD1" s="126"/>
      <c r="BE1" s="126"/>
      <c r="BF1" s="126"/>
      <c r="BG1" s="126"/>
      <c r="BH1" s="126"/>
      <c r="BI1" s="126"/>
      <c r="BJ1" s="126"/>
      <c r="BK1" s="126"/>
      <c r="BL1" s="126"/>
      <c r="BM1" s="126"/>
      <c r="BN1" s="126"/>
      <c r="BO1" s="126"/>
      <c r="BP1" s="126"/>
      <c r="BQ1" s="126"/>
      <c r="BR1" s="126"/>
      <c r="BS1" s="126"/>
      <c r="BT1" s="126"/>
      <c r="BU1" s="126"/>
      <c r="BV1" s="126"/>
      <c r="BW1" s="126"/>
      <c r="BX1" s="126"/>
      <c r="BY1" s="126"/>
      <c r="BZ1" s="126"/>
      <c r="CA1" s="86"/>
      <c r="CB1" s="86"/>
      <c r="CC1" s="86"/>
      <c r="CD1" s="86"/>
      <c r="CE1" s="86"/>
      <c r="CF1" s="86"/>
      <c r="CG1" s="86"/>
      <c r="CH1" s="86"/>
      <c r="CI1" s="86"/>
      <c r="CJ1" s="86"/>
      <c r="CK1" s="86"/>
      <c r="CL1" s="86"/>
      <c r="CM1" s="86"/>
    </row>
    <row r="2" spans="1:91" s="69" customFormat="1" ht="25.5" customHeight="1" thickBot="1" x14ac:dyDescent="0.3">
      <c r="A2" s="352"/>
      <c r="B2" s="872"/>
      <c r="C2" s="878" t="s">
        <v>162</v>
      </c>
      <c r="D2" s="878"/>
      <c r="E2" s="878"/>
      <c r="F2" s="878"/>
      <c r="G2" s="878"/>
      <c r="H2" s="878"/>
      <c r="I2" s="878"/>
      <c r="J2" s="878"/>
      <c r="K2" s="878"/>
      <c r="L2" s="878"/>
      <c r="M2" s="878"/>
      <c r="N2" s="878"/>
      <c r="O2" s="878"/>
      <c r="P2" s="878"/>
      <c r="Q2" s="878"/>
      <c r="R2" s="878"/>
      <c r="S2" s="878"/>
      <c r="T2" s="878"/>
      <c r="U2" s="878"/>
      <c r="V2" s="878"/>
      <c r="W2" s="878"/>
      <c r="X2" s="878"/>
      <c r="Y2" s="878"/>
      <c r="Z2" s="878"/>
      <c r="AA2" s="878"/>
      <c r="AB2" s="878"/>
      <c r="AC2" s="878"/>
      <c r="AD2" s="878"/>
      <c r="AE2" s="878"/>
      <c r="AF2" s="878"/>
      <c r="AG2" s="878"/>
      <c r="AH2" s="878"/>
      <c r="AI2" s="878"/>
      <c r="AJ2" s="878"/>
      <c r="AK2" s="878"/>
      <c r="AL2" s="878"/>
      <c r="AM2" s="878"/>
      <c r="AN2" s="878"/>
      <c r="AO2" s="878"/>
      <c r="AP2" s="878"/>
      <c r="AQ2" s="878"/>
      <c r="AR2" s="878"/>
      <c r="AS2" s="878"/>
      <c r="AT2" s="878"/>
      <c r="AU2" s="878"/>
      <c r="AV2" s="357" t="s">
        <v>163</v>
      </c>
      <c r="AW2" s="358"/>
      <c r="AX2" s="359"/>
      <c r="AY2" s="126"/>
      <c r="AZ2" s="126"/>
      <c r="BA2" s="126"/>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BY2" s="126"/>
      <c r="BZ2" s="126"/>
      <c r="CA2" s="86"/>
      <c r="CB2" s="86"/>
      <c r="CC2" s="86"/>
      <c r="CD2" s="86"/>
      <c r="CE2" s="86"/>
      <c r="CF2" s="86"/>
      <c r="CG2" s="86"/>
      <c r="CH2" s="86"/>
      <c r="CI2" s="86"/>
      <c r="CJ2" s="86"/>
      <c r="CK2" s="86"/>
      <c r="CL2" s="86"/>
      <c r="CM2" s="86"/>
    </row>
    <row r="3" spans="1:91" s="69" customFormat="1" ht="25.5" customHeight="1" thickBot="1" x14ac:dyDescent="0.3">
      <c r="A3" s="352"/>
      <c r="B3" s="872"/>
      <c r="C3" s="878" t="s">
        <v>0</v>
      </c>
      <c r="D3" s="878"/>
      <c r="E3" s="878"/>
      <c r="F3" s="878"/>
      <c r="G3" s="878"/>
      <c r="H3" s="878"/>
      <c r="I3" s="878"/>
      <c r="J3" s="878"/>
      <c r="K3" s="878"/>
      <c r="L3" s="878"/>
      <c r="M3" s="878"/>
      <c r="N3" s="878"/>
      <c r="O3" s="878"/>
      <c r="P3" s="878"/>
      <c r="Q3" s="878"/>
      <c r="R3" s="878"/>
      <c r="S3" s="878"/>
      <c r="T3" s="878"/>
      <c r="U3" s="878"/>
      <c r="V3" s="878"/>
      <c r="W3" s="878"/>
      <c r="X3" s="878"/>
      <c r="Y3" s="878"/>
      <c r="Z3" s="878"/>
      <c r="AA3" s="878"/>
      <c r="AB3" s="878"/>
      <c r="AC3" s="878"/>
      <c r="AD3" s="878"/>
      <c r="AE3" s="878"/>
      <c r="AF3" s="878"/>
      <c r="AG3" s="878"/>
      <c r="AH3" s="878"/>
      <c r="AI3" s="878"/>
      <c r="AJ3" s="878"/>
      <c r="AK3" s="878"/>
      <c r="AL3" s="878"/>
      <c r="AM3" s="878"/>
      <c r="AN3" s="878"/>
      <c r="AO3" s="878"/>
      <c r="AP3" s="878"/>
      <c r="AQ3" s="878"/>
      <c r="AR3" s="878"/>
      <c r="AS3" s="878"/>
      <c r="AT3" s="878"/>
      <c r="AU3" s="878"/>
      <c r="AV3" s="357" t="s">
        <v>164</v>
      </c>
      <c r="AW3" s="358"/>
      <c r="AX3" s="359"/>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86"/>
      <c r="CB3" s="86"/>
      <c r="CC3" s="86"/>
      <c r="CD3" s="86"/>
      <c r="CE3" s="86"/>
      <c r="CF3" s="86"/>
      <c r="CG3" s="86"/>
      <c r="CH3" s="86"/>
      <c r="CI3" s="86"/>
      <c r="CJ3" s="86"/>
      <c r="CK3" s="86"/>
      <c r="CL3" s="86"/>
      <c r="CM3" s="86"/>
    </row>
    <row r="4" spans="1:91" s="69" customFormat="1" ht="25.5" customHeight="1" thickBot="1" x14ac:dyDescent="0.3">
      <c r="A4" s="353"/>
      <c r="B4" s="873"/>
      <c r="C4" s="874" t="s">
        <v>545</v>
      </c>
      <c r="D4" s="875"/>
      <c r="E4" s="875"/>
      <c r="F4" s="875"/>
      <c r="G4" s="875"/>
      <c r="H4" s="875"/>
      <c r="I4" s="875"/>
      <c r="J4" s="875"/>
      <c r="K4" s="875"/>
      <c r="L4" s="875"/>
      <c r="M4" s="875"/>
      <c r="N4" s="875"/>
      <c r="O4" s="875"/>
      <c r="P4" s="875"/>
      <c r="Q4" s="875"/>
      <c r="R4" s="875"/>
      <c r="S4" s="875"/>
      <c r="T4" s="875"/>
      <c r="U4" s="875"/>
      <c r="V4" s="875"/>
      <c r="W4" s="875"/>
      <c r="X4" s="875"/>
      <c r="Y4" s="875"/>
      <c r="Z4" s="875"/>
      <c r="AA4" s="875"/>
      <c r="AB4" s="875"/>
      <c r="AC4" s="875"/>
      <c r="AD4" s="875"/>
      <c r="AE4" s="875"/>
      <c r="AF4" s="875"/>
      <c r="AG4" s="875"/>
      <c r="AH4" s="875"/>
      <c r="AI4" s="875"/>
      <c r="AJ4" s="875"/>
      <c r="AK4" s="875"/>
      <c r="AL4" s="875"/>
      <c r="AM4" s="875"/>
      <c r="AN4" s="875"/>
      <c r="AO4" s="875"/>
      <c r="AP4" s="875"/>
      <c r="AQ4" s="875"/>
      <c r="AR4" s="875"/>
      <c r="AS4" s="875"/>
      <c r="AT4" s="875"/>
      <c r="AU4" s="876"/>
      <c r="AV4" s="357" t="s">
        <v>546</v>
      </c>
      <c r="AW4" s="358"/>
      <c r="AX4" s="359"/>
      <c r="AY4" s="126"/>
      <c r="AZ4" s="126"/>
      <c r="BA4" s="126"/>
      <c r="BB4" s="126"/>
      <c r="BC4" s="126"/>
      <c r="BD4" s="126"/>
      <c r="BE4" s="126"/>
      <c r="BF4" s="126"/>
      <c r="BG4" s="126"/>
      <c r="BH4" s="126"/>
      <c r="BI4" s="126"/>
      <c r="BJ4" s="126"/>
      <c r="BK4" s="126"/>
      <c r="BL4" s="126"/>
      <c r="BM4" s="126"/>
      <c r="BN4" s="126"/>
      <c r="BO4" s="126"/>
      <c r="BP4" s="126"/>
      <c r="BQ4" s="126"/>
      <c r="BR4" s="126"/>
      <c r="BS4" s="126"/>
      <c r="BT4" s="126"/>
      <c r="BU4" s="126"/>
      <c r="BV4" s="126"/>
      <c r="BW4" s="126"/>
      <c r="BX4" s="126"/>
      <c r="BY4" s="126"/>
      <c r="BZ4" s="126"/>
      <c r="CA4" s="86"/>
      <c r="CB4" s="86"/>
      <c r="CC4" s="86"/>
      <c r="CD4" s="86"/>
      <c r="CE4" s="86"/>
      <c r="CF4" s="86"/>
      <c r="CG4" s="86"/>
      <c r="CH4" s="86"/>
      <c r="CI4" s="86"/>
      <c r="CJ4" s="86"/>
      <c r="CK4" s="86"/>
      <c r="CL4" s="86"/>
      <c r="CM4" s="86"/>
    </row>
    <row r="5" spans="1:91" s="69" customFormat="1" ht="11.65" customHeight="1" thickBot="1" x14ac:dyDescent="0.3">
      <c r="A5" s="70"/>
      <c r="B5" s="19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72"/>
      <c r="AW5" s="72"/>
      <c r="AX5" s="72"/>
      <c r="AY5" s="126"/>
      <c r="AZ5" s="126"/>
      <c r="BA5" s="126"/>
      <c r="BB5" s="126"/>
      <c r="BC5" s="126"/>
      <c r="BD5" s="126"/>
      <c r="BE5" s="126"/>
      <c r="BF5" s="126"/>
      <c r="BG5" s="126"/>
      <c r="BH5" s="126"/>
      <c r="BI5" s="126"/>
      <c r="BJ5" s="126"/>
      <c r="BK5" s="126"/>
      <c r="BL5" s="126"/>
      <c r="BM5" s="126"/>
      <c r="BN5" s="126"/>
      <c r="BO5" s="126"/>
      <c r="BP5" s="126"/>
      <c r="BQ5" s="126"/>
      <c r="BR5" s="126"/>
      <c r="BS5" s="126"/>
      <c r="BT5" s="126"/>
      <c r="BU5" s="126"/>
      <c r="BV5" s="126"/>
      <c r="BW5" s="126"/>
      <c r="BX5" s="126"/>
      <c r="BY5" s="126"/>
      <c r="BZ5" s="126"/>
      <c r="CA5" s="86"/>
      <c r="CB5" s="86"/>
      <c r="CC5" s="86"/>
      <c r="CD5" s="86"/>
      <c r="CE5" s="86"/>
      <c r="CF5" s="86"/>
      <c r="CG5" s="86"/>
      <c r="CH5" s="86"/>
      <c r="CI5" s="86"/>
      <c r="CJ5" s="86"/>
      <c r="CK5" s="86"/>
      <c r="CL5" s="86"/>
      <c r="CM5" s="86"/>
    </row>
    <row r="6" spans="1:91" s="1" customFormat="1" ht="40.15" customHeight="1" thickBot="1" x14ac:dyDescent="0.3">
      <c r="A6" s="403" t="s">
        <v>167</v>
      </c>
      <c r="B6" s="388"/>
      <c r="C6" s="776" t="s">
        <v>168</v>
      </c>
      <c r="D6" s="777"/>
      <c r="E6" s="777"/>
      <c r="F6" s="777"/>
      <c r="G6" s="777"/>
      <c r="H6" s="777"/>
      <c r="I6" s="777"/>
      <c r="J6" s="777"/>
      <c r="K6" s="778"/>
      <c r="M6" s="154"/>
      <c r="N6" s="185" t="s">
        <v>169</v>
      </c>
      <c r="O6" s="794">
        <v>2024110010318</v>
      </c>
      <c r="P6" s="903"/>
      <c r="Q6" s="795"/>
    </row>
    <row r="7" spans="1:91" s="86" customFormat="1" ht="10.15" customHeight="1" thickBot="1" x14ac:dyDescent="0.3">
      <c r="A7" s="95"/>
      <c r="B7" s="89"/>
      <c r="C7" s="89"/>
      <c r="D7" s="89"/>
      <c r="E7" s="89"/>
      <c r="F7" s="89"/>
      <c r="G7" s="89"/>
      <c r="H7" s="89"/>
      <c r="I7" s="89"/>
      <c r="J7" s="89"/>
      <c r="K7" s="89"/>
      <c r="L7" s="89"/>
      <c r="M7" s="96"/>
      <c r="N7" s="96"/>
      <c r="O7" s="9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row>
    <row r="8" spans="1:91" s="69" customFormat="1" ht="21.75" customHeight="1" thickBot="1" x14ac:dyDescent="0.25">
      <c r="A8" s="806" t="s">
        <v>6</v>
      </c>
      <c r="B8" s="806"/>
      <c r="C8" s="130" t="s">
        <v>170</v>
      </c>
      <c r="D8" s="147"/>
      <c r="E8" s="130" t="s">
        <v>171</v>
      </c>
      <c r="F8" s="147"/>
      <c r="G8" s="130" t="s">
        <v>172</v>
      </c>
      <c r="H8" s="127"/>
      <c r="I8" s="150" t="s">
        <v>173</v>
      </c>
      <c r="J8" s="131"/>
      <c r="K8" s="151"/>
      <c r="L8" s="152"/>
      <c r="M8" s="134"/>
      <c r="N8" s="883" t="s">
        <v>8</v>
      </c>
      <c r="O8" s="884"/>
      <c r="P8" s="885"/>
      <c r="Q8" s="851" t="s">
        <v>174</v>
      </c>
      <c r="R8" s="851"/>
      <c r="S8" s="851"/>
      <c r="T8" s="879"/>
      <c r="U8" s="880"/>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86"/>
      <c r="CB8" s="86"/>
      <c r="CC8" s="86"/>
      <c r="CD8" s="86"/>
      <c r="CE8" s="86"/>
      <c r="CF8" s="86"/>
      <c r="CG8" s="86"/>
      <c r="CH8" s="86"/>
      <c r="CI8" s="86"/>
      <c r="CJ8" s="86"/>
      <c r="CK8" s="86"/>
      <c r="CL8" s="86"/>
      <c r="CM8" s="86"/>
    </row>
    <row r="9" spans="1:91" s="69" customFormat="1" ht="21.75" customHeight="1" thickBot="1" x14ac:dyDescent="0.25">
      <c r="A9" s="806"/>
      <c r="B9" s="806"/>
      <c r="C9" s="132" t="s">
        <v>175</v>
      </c>
      <c r="D9" s="133"/>
      <c r="E9" s="130" t="s">
        <v>176</v>
      </c>
      <c r="F9" s="127"/>
      <c r="G9" s="130" t="s">
        <v>177</v>
      </c>
      <c r="H9" s="133"/>
      <c r="I9" s="150" t="s">
        <v>178</v>
      </c>
      <c r="J9" s="131"/>
      <c r="K9" s="151"/>
      <c r="L9" s="152"/>
      <c r="M9" s="134"/>
      <c r="N9" s="886"/>
      <c r="O9" s="887"/>
      <c r="P9" s="888"/>
      <c r="Q9" s="851" t="s">
        <v>179</v>
      </c>
      <c r="R9" s="851"/>
      <c r="S9" s="851"/>
      <c r="T9" s="879"/>
      <c r="U9" s="880"/>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86"/>
      <c r="CB9" s="86"/>
      <c r="CC9" s="86"/>
      <c r="CD9" s="86"/>
      <c r="CE9" s="86"/>
      <c r="CF9" s="86"/>
      <c r="CG9" s="86"/>
      <c r="CH9" s="86"/>
      <c r="CI9" s="86"/>
      <c r="CJ9" s="86"/>
      <c r="CK9" s="86"/>
      <c r="CL9" s="86"/>
      <c r="CM9" s="86"/>
    </row>
    <row r="10" spans="1:91" s="69" customFormat="1" ht="21.75" customHeight="1" thickBot="1" x14ac:dyDescent="0.25">
      <c r="A10" s="806"/>
      <c r="B10" s="806"/>
      <c r="C10" s="130" t="s">
        <v>180</v>
      </c>
      <c r="D10" s="127"/>
      <c r="E10" s="130" t="s">
        <v>182</v>
      </c>
      <c r="F10" s="127"/>
      <c r="G10" s="130" t="s">
        <v>183</v>
      </c>
      <c r="H10" s="133"/>
      <c r="I10" s="150" t="s">
        <v>184</v>
      </c>
      <c r="J10" s="131"/>
      <c r="K10" s="151"/>
      <c r="L10" s="152"/>
      <c r="M10" s="134"/>
      <c r="N10" s="889"/>
      <c r="O10" s="890"/>
      <c r="P10" s="891"/>
      <c r="Q10" s="851" t="s">
        <v>185</v>
      </c>
      <c r="R10" s="851"/>
      <c r="S10" s="851"/>
      <c r="T10" s="881"/>
      <c r="U10" s="882"/>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86"/>
      <c r="CB10" s="86"/>
      <c r="CC10" s="86"/>
      <c r="CD10" s="86"/>
      <c r="CE10" s="86"/>
      <c r="CF10" s="86"/>
      <c r="CG10" s="86"/>
      <c r="CH10" s="86"/>
      <c r="CI10" s="86"/>
      <c r="CJ10" s="86"/>
      <c r="CK10" s="86"/>
      <c r="CL10" s="86"/>
      <c r="CM10" s="86"/>
    </row>
    <row r="11" spans="1:91" s="86" customFormat="1" ht="18" customHeight="1" thickBot="1" x14ac:dyDescent="0.3">
      <c r="I11" s="153"/>
      <c r="J11" s="153"/>
      <c r="K11" s="153"/>
      <c r="L11" s="153"/>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row>
    <row r="12" spans="1:91" ht="23.65" customHeight="1" x14ac:dyDescent="0.25">
      <c r="A12" s="906" t="s">
        <v>123</v>
      </c>
      <c r="B12" s="895" t="s">
        <v>125</v>
      </c>
      <c r="C12" s="908" t="s">
        <v>547</v>
      </c>
      <c r="D12" s="908" t="s">
        <v>129</v>
      </c>
      <c r="E12" s="908" t="s">
        <v>131</v>
      </c>
      <c r="F12" s="908" t="s">
        <v>133</v>
      </c>
      <c r="G12" s="895" t="s">
        <v>135</v>
      </c>
      <c r="H12" s="895" t="s">
        <v>137</v>
      </c>
      <c r="I12" s="910" t="s">
        <v>548</v>
      </c>
      <c r="J12" s="910" t="s">
        <v>549</v>
      </c>
      <c r="K12" s="897" t="s">
        <v>143</v>
      </c>
      <c r="L12" s="912" t="s">
        <v>170</v>
      </c>
      <c r="M12" s="893"/>
      <c r="N12" s="894"/>
      <c r="O12" s="892" t="s">
        <v>171</v>
      </c>
      <c r="P12" s="893"/>
      <c r="Q12" s="894"/>
      <c r="R12" s="892" t="s">
        <v>172</v>
      </c>
      <c r="S12" s="893"/>
      <c r="T12" s="894"/>
      <c r="U12" s="892" t="s">
        <v>173</v>
      </c>
      <c r="V12" s="893"/>
      <c r="W12" s="894"/>
      <c r="X12" s="892" t="s">
        <v>175</v>
      </c>
      <c r="Y12" s="893"/>
      <c r="Z12" s="894"/>
      <c r="AA12" s="892" t="s">
        <v>176</v>
      </c>
      <c r="AB12" s="893"/>
      <c r="AC12" s="894"/>
      <c r="AD12" s="892" t="s">
        <v>177</v>
      </c>
      <c r="AE12" s="893"/>
      <c r="AF12" s="894"/>
      <c r="AG12" s="892" t="s">
        <v>178</v>
      </c>
      <c r="AH12" s="893"/>
      <c r="AI12" s="894"/>
      <c r="AJ12" s="892" t="s">
        <v>180</v>
      </c>
      <c r="AK12" s="893"/>
      <c r="AL12" s="894"/>
      <c r="AM12" s="892" t="s">
        <v>182</v>
      </c>
      <c r="AN12" s="893"/>
      <c r="AO12" s="894"/>
      <c r="AP12" s="892" t="s">
        <v>183</v>
      </c>
      <c r="AQ12" s="893"/>
      <c r="AR12" s="894"/>
      <c r="AS12" s="892" t="s">
        <v>184</v>
      </c>
      <c r="AT12" s="893"/>
      <c r="AU12" s="894"/>
      <c r="AV12" s="901" t="s">
        <v>550</v>
      </c>
      <c r="AW12" s="904" t="s">
        <v>551</v>
      </c>
      <c r="AX12" s="900"/>
      <c r="AY12" s="899"/>
      <c r="AZ12" s="899"/>
      <c r="BA12" s="899"/>
      <c r="BB12" s="899"/>
      <c r="BC12" s="899"/>
      <c r="BD12" s="899"/>
      <c r="BE12" s="899"/>
      <c r="BF12" s="899"/>
      <c r="BG12" s="899"/>
    </row>
    <row r="13" spans="1:91" s="91" customFormat="1" ht="36.75" customHeight="1" thickBot="1" x14ac:dyDescent="0.3">
      <c r="A13" s="907"/>
      <c r="B13" s="896"/>
      <c r="C13" s="909"/>
      <c r="D13" s="909"/>
      <c r="E13" s="909"/>
      <c r="F13" s="909"/>
      <c r="G13" s="896"/>
      <c r="H13" s="896"/>
      <c r="I13" s="911"/>
      <c r="J13" s="911"/>
      <c r="K13" s="898"/>
      <c r="L13" s="135" t="s">
        <v>552</v>
      </c>
      <c r="M13" s="128" t="s">
        <v>553</v>
      </c>
      <c r="N13" s="128" t="s">
        <v>148</v>
      </c>
      <c r="O13" s="135" t="s">
        <v>552</v>
      </c>
      <c r="P13" s="128" t="s">
        <v>553</v>
      </c>
      <c r="Q13" s="128" t="s">
        <v>148</v>
      </c>
      <c r="R13" s="135" t="s">
        <v>552</v>
      </c>
      <c r="S13" s="128" t="s">
        <v>553</v>
      </c>
      <c r="T13" s="128" t="s">
        <v>148</v>
      </c>
      <c r="U13" s="135" t="s">
        <v>552</v>
      </c>
      <c r="V13" s="128" t="s">
        <v>553</v>
      </c>
      <c r="W13" s="128" t="s">
        <v>148</v>
      </c>
      <c r="X13" s="135" t="s">
        <v>552</v>
      </c>
      <c r="Y13" s="128" t="s">
        <v>553</v>
      </c>
      <c r="Z13" s="128" t="s">
        <v>148</v>
      </c>
      <c r="AA13" s="135" t="s">
        <v>552</v>
      </c>
      <c r="AB13" s="128" t="s">
        <v>553</v>
      </c>
      <c r="AC13" s="128" t="s">
        <v>148</v>
      </c>
      <c r="AD13" s="135" t="s">
        <v>552</v>
      </c>
      <c r="AE13" s="128" t="s">
        <v>553</v>
      </c>
      <c r="AF13" s="128" t="s">
        <v>148</v>
      </c>
      <c r="AG13" s="135" t="s">
        <v>552</v>
      </c>
      <c r="AH13" s="128" t="s">
        <v>553</v>
      </c>
      <c r="AI13" s="128" t="s">
        <v>148</v>
      </c>
      <c r="AJ13" s="135" t="s">
        <v>552</v>
      </c>
      <c r="AK13" s="128" t="s">
        <v>553</v>
      </c>
      <c r="AL13" s="128" t="s">
        <v>148</v>
      </c>
      <c r="AM13" s="135" t="s">
        <v>552</v>
      </c>
      <c r="AN13" s="128" t="s">
        <v>553</v>
      </c>
      <c r="AO13" s="128" t="s">
        <v>148</v>
      </c>
      <c r="AP13" s="135" t="s">
        <v>552</v>
      </c>
      <c r="AQ13" s="128" t="s">
        <v>553</v>
      </c>
      <c r="AR13" s="128" t="s">
        <v>148</v>
      </c>
      <c r="AS13" s="135" t="s">
        <v>552</v>
      </c>
      <c r="AT13" s="128" t="s">
        <v>553</v>
      </c>
      <c r="AU13" s="128" t="s">
        <v>148</v>
      </c>
      <c r="AV13" s="902"/>
      <c r="AW13" s="905"/>
      <c r="AX13" s="900"/>
      <c r="AY13" s="899"/>
      <c r="AZ13" s="899"/>
      <c r="BA13" s="899"/>
      <c r="BB13" s="899"/>
      <c r="BC13" s="899"/>
      <c r="BD13" s="899"/>
      <c r="BE13" s="899"/>
      <c r="BF13" s="899"/>
      <c r="BG13" s="899"/>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row>
    <row r="14" spans="1:91" ht="44.65" customHeight="1" x14ac:dyDescent="0.25">
      <c r="A14" s="171"/>
      <c r="B14" s="172"/>
      <c r="C14" s="172"/>
      <c r="D14" s="173"/>
      <c r="E14" s="172"/>
      <c r="F14" s="184"/>
      <c r="G14" s="173"/>
      <c r="H14" s="173"/>
      <c r="I14" s="174"/>
      <c r="J14" s="174"/>
      <c r="K14" s="175"/>
      <c r="L14" s="176"/>
      <c r="M14" s="177"/>
      <c r="N14" s="177"/>
      <c r="O14" s="178"/>
      <c r="P14" s="179"/>
      <c r="Q14" s="198"/>
      <c r="R14" s="178"/>
      <c r="S14" s="179"/>
      <c r="T14" s="198"/>
      <c r="U14" s="178"/>
      <c r="V14" s="179"/>
      <c r="W14" s="179"/>
      <c r="X14" s="178"/>
      <c r="Y14" s="179"/>
      <c r="Z14" s="179"/>
      <c r="AA14" s="178"/>
      <c r="AB14" s="179"/>
      <c r="AC14" s="179"/>
      <c r="AD14" s="178"/>
      <c r="AE14" s="179"/>
      <c r="AF14" s="179"/>
      <c r="AG14" s="178"/>
      <c r="AH14" s="179"/>
      <c r="AI14" s="179"/>
      <c r="AJ14" s="178"/>
      <c r="AK14" s="179"/>
      <c r="AL14" s="179"/>
      <c r="AM14" s="178"/>
      <c r="AN14" s="179"/>
      <c r="AO14" s="179"/>
      <c r="AP14" s="178"/>
      <c r="AQ14" s="179"/>
      <c r="AR14" s="179"/>
      <c r="AS14" s="178"/>
      <c r="AT14" s="179"/>
      <c r="AU14" s="179"/>
      <c r="AV14" s="92"/>
      <c r="AW14" s="129"/>
      <c r="AX14" s="200"/>
    </row>
    <row r="15" spans="1:91" ht="46.15" customHeight="1" x14ac:dyDescent="0.25">
      <c r="A15" s="171"/>
      <c r="B15" s="172"/>
      <c r="C15" s="172"/>
      <c r="D15" s="173"/>
      <c r="E15" s="172"/>
      <c r="F15" s="184"/>
      <c r="G15" s="173"/>
      <c r="H15" s="173"/>
      <c r="I15" s="174"/>
      <c r="J15" s="174"/>
      <c r="K15" s="180"/>
      <c r="L15" s="176"/>
      <c r="M15" s="177"/>
      <c r="N15" s="177"/>
      <c r="O15" s="178"/>
      <c r="P15" s="179"/>
      <c r="Q15" s="198"/>
      <c r="R15" s="178"/>
      <c r="S15" s="179"/>
      <c r="T15" s="179"/>
      <c r="U15" s="178"/>
      <c r="V15" s="179"/>
      <c r="W15" s="179"/>
      <c r="X15" s="178"/>
      <c r="Y15" s="179"/>
      <c r="Z15" s="179"/>
      <c r="AA15" s="178"/>
      <c r="AB15" s="179"/>
      <c r="AC15" s="179"/>
      <c r="AD15" s="178"/>
      <c r="AE15" s="179"/>
      <c r="AF15" s="179"/>
      <c r="AG15" s="178"/>
      <c r="AH15" s="179"/>
      <c r="AI15" s="179"/>
      <c r="AJ15" s="178"/>
      <c r="AK15" s="179"/>
      <c r="AL15" s="179"/>
      <c r="AM15" s="178"/>
      <c r="AN15" s="179"/>
      <c r="AO15" s="179"/>
      <c r="AP15" s="178"/>
      <c r="AQ15" s="179"/>
      <c r="AR15" s="179"/>
      <c r="AS15" s="178"/>
      <c r="AT15" s="179"/>
      <c r="AU15" s="179"/>
      <c r="AV15" s="92"/>
      <c r="AW15" s="129"/>
      <c r="AX15" s="200"/>
    </row>
  </sheetData>
  <mergeCells count="55">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 ref="AX12:AX13"/>
    <mergeCell ref="AY12:AY13"/>
    <mergeCell ref="AZ12:AZ13"/>
    <mergeCell ref="X12:Z12"/>
    <mergeCell ref="AJ12:AL12"/>
    <mergeCell ref="AM12:AO12"/>
    <mergeCell ref="AV12:AV13"/>
    <mergeCell ref="AS12:AU12"/>
    <mergeCell ref="AP12:AR12"/>
    <mergeCell ref="AD12:AF12"/>
    <mergeCell ref="AG12:AI12"/>
    <mergeCell ref="BG12:BG13"/>
    <mergeCell ref="BA12:BA13"/>
    <mergeCell ref="BB12:BB13"/>
    <mergeCell ref="BC12:BC13"/>
    <mergeCell ref="BD12:BD13"/>
    <mergeCell ref="BE12:BE13"/>
    <mergeCell ref="BF12:BF13"/>
    <mergeCell ref="R12:T12"/>
    <mergeCell ref="U12:W12"/>
    <mergeCell ref="G12:G13"/>
    <mergeCell ref="K12:K13"/>
    <mergeCell ref="AA12:AC12"/>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s>
  <pageMargins left="0.7" right="0.7" top="0.75" bottom="0.75" header="0.3" footer="0.3"/>
  <pageSetup paperSize="9" scale="17" fitToHeight="0"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CD20"/>
  <sheetViews>
    <sheetView zoomScale="70" zoomScaleNormal="70" workbookViewId="0">
      <selection activeCell="D11" sqref="D11:E11"/>
    </sheetView>
  </sheetViews>
  <sheetFormatPr baseColWidth="10" defaultColWidth="11.42578125" defaultRowHeight="15" customHeight="1" x14ac:dyDescent="0.25"/>
  <cols>
    <col min="1" max="1" width="17.42578125" customWidth="1"/>
    <col min="2" max="2" width="15.42578125" customWidth="1"/>
    <col min="3" max="3" width="25.42578125" customWidth="1"/>
    <col min="4" max="4" width="56.42578125" customWidth="1"/>
    <col min="5" max="5" width="34" customWidth="1"/>
  </cols>
  <sheetData>
    <row r="1" spans="1:82" ht="22.5" customHeight="1" thickBot="1" x14ac:dyDescent="0.3">
      <c r="A1" s="915"/>
      <c r="B1" s="916" t="s">
        <v>160</v>
      </c>
      <c r="C1" s="916"/>
      <c r="D1" s="916"/>
      <c r="E1" s="228" t="s">
        <v>161</v>
      </c>
    </row>
    <row r="2" spans="1:82" ht="22.5" customHeight="1" thickBot="1" x14ac:dyDescent="0.3">
      <c r="A2" s="915"/>
      <c r="B2" s="917" t="s">
        <v>162</v>
      </c>
      <c r="C2" s="917"/>
      <c r="D2" s="917"/>
      <c r="E2" s="228" t="s">
        <v>163</v>
      </c>
    </row>
    <row r="3" spans="1:82" ht="31.5" customHeight="1" thickBot="1" x14ac:dyDescent="0.3">
      <c r="A3" s="915"/>
      <c r="B3" s="750" t="s">
        <v>0</v>
      </c>
      <c r="C3" s="751"/>
      <c r="D3" s="752"/>
      <c r="E3" s="228" t="s">
        <v>164</v>
      </c>
    </row>
    <row r="4" spans="1:82" ht="22.5" customHeight="1" thickBot="1" x14ac:dyDescent="0.3">
      <c r="A4" s="915"/>
      <c r="B4" s="753" t="s">
        <v>554</v>
      </c>
      <c r="C4" s="754"/>
      <c r="D4" s="755"/>
      <c r="E4" s="228" t="s">
        <v>555</v>
      </c>
    </row>
    <row r="5" spans="1:82" ht="15.75" thickBot="1" x14ac:dyDescent="0.3">
      <c r="A5" s="50"/>
      <c r="B5" s="50"/>
      <c r="C5" s="207"/>
      <c r="D5" s="207"/>
      <c r="E5" s="207"/>
      <c r="F5" s="208"/>
      <c r="G5" s="208"/>
      <c r="H5" s="208"/>
      <c r="I5" s="208"/>
    </row>
    <row r="6" spans="1:82" ht="27.75" customHeight="1" thickBot="1" x14ac:dyDescent="0.3">
      <c r="A6" s="403" t="s">
        <v>167</v>
      </c>
      <c r="B6" s="404"/>
      <c r="C6" s="920" t="s">
        <v>168</v>
      </c>
      <c r="D6" s="921"/>
      <c r="E6" s="922"/>
      <c r="F6" s="7"/>
      <c r="G6" s="7"/>
      <c r="H6" s="7"/>
      <c r="I6" s="7"/>
      <c r="J6" s="1"/>
      <c r="K6" s="154"/>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20.25" customHeight="1" x14ac:dyDescent="0.25">
      <c r="A7" s="781" t="s">
        <v>556</v>
      </c>
      <c r="B7" s="782"/>
      <c r="C7" s="918"/>
      <c r="D7" s="918"/>
      <c r="E7" s="919"/>
      <c r="F7" s="208"/>
      <c r="G7" s="208"/>
      <c r="H7" s="208"/>
      <c r="I7" s="208"/>
    </row>
    <row r="8" spans="1:82" ht="45.75" customHeight="1" thickBot="1" x14ac:dyDescent="0.3">
      <c r="A8" s="51" t="s">
        <v>151</v>
      </c>
      <c r="B8" s="51" t="s">
        <v>153</v>
      </c>
      <c r="C8" s="52" t="s">
        <v>155</v>
      </c>
      <c r="D8" s="913" t="s">
        <v>157</v>
      </c>
      <c r="E8" s="914"/>
    </row>
    <row r="9" spans="1:82" ht="35.65" customHeight="1" x14ac:dyDescent="0.25">
      <c r="A9" s="328">
        <v>46081</v>
      </c>
      <c r="B9" s="261">
        <v>46085</v>
      </c>
      <c r="C9" s="262" t="s">
        <v>557</v>
      </c>
      <c r="D9" s="925" t="s">
        <v>558</v>
      </c>
      <c r="E9" s="926"/>
    </row>
    <row r="10" spans="1:82" ht="40.15" customHeight="1" x14ac:dyDescent="0.25">
      <c r="A10" s="331">
        <v>46129</v>
      </c>
      <c r="B10" s="331">
        <v>46129</v>
      </c>
      <c r="C10" s="60" t="s">
        <v>559</v>
      </c>
      <c r="D10" s="927" t="s">
        <v>560</v>
      </c>
      <c r="E10" s="928"/>
      <c r="F10" s="208"/>
    </row>
    <row r="11" spans="1:82" ht="55.9" customHeight="1" x14ac:dyDescent="0.25">
      <c r="A11" s="331">
        <v>46162</v>
      </c>
      <c r="B11" s="331">
        <v>46164</v>
      </c>
      <c r="C11" s="60" t="s">
        <v>561</v>
      </c>
      <c r="D11" s="927" t="s">
        <v>562</v>
      </c>
      <c r="E11" s="928"/>
    </row>
    <row r="12" spans="1:82" x14ac:dyDescent="0.25">
      <c r="A12" s="53"/>
      <c r="B12" s="329"/>
      <c r="C12" s="330"/>
      <c r="D12" s="929"/>
      <c r="E12" s="930"/>
    </row>
    <row r="13" spans="1:82" x14ac:dyDescent="0.25">
      <c r="A13" s="55"/>
      <c r="B13" s="54"/>
      <c r="C13" s="60"/>
      <c r="D13" s="923"/>
      <c r="E13" s="924"/>
    </row>
    <row r="14" spans="1:82" x14ac:dyDescent="0.25">
      <c r="A14" s="55"/>
      <c r="B14" s="54"/>
      <c r="C14" s="61"/>
      <c r="D14" s="923"/>
      <c r="E14" s="924"/>
    </row>
    <row r="15" spans="1:82" x14ac:dyDescent="0.25">
      <c r="A15" s="55"/>
      <c r="B15" s="54"/>
      <c r="C15" s="61"/>
      <c r="D15" s="923"/>
      <c r="E15" s="924"/>
    </row>
    <row r="16" spans="1:82" x14ac:dyDescent="0.25">
      <c r="A16" s="56"/>
      <c r="B16" s="57"/>
      <c r="C16" s="57"/>
      <c r="D16" s="923"/>
      <c r="E16" s="924"/>
    </row>
    <row r="17" spans="1:5" x14ac:dyDescent="0.25">
      <c r="A17" s="56"/>
      <c r="B17" s="57"/>
      <c r="C17" s="57"/>
      <c r="D17" s="923"/>
      <c r="E17" s="924"/>
    </row>
    <row r="18" spans="1:5" x14ac:dyDescent="0.25">
      <c r="A18" s="56"/>
      <c r="B18" s="57"/>
      <c r="C18" s="57"/>
      <c r="D18" s="923"/>
      <c r="E18" s="924"/>
    </row>
    <row r="19" spans="1:5" x14ac:dyDescent="0.25">
      <c r="A19" s="56"/>
      <c r="B19" s="57"/>
      <c r="C19" s="57"/>
      <c r="D19" s="923"/>
      <c r="E19" s="924"/>
    </row>
    <row r="20" spans="1:5" ht="15.75" thickBot="1" x14ac:dyDescent="0.3">
      <c r="A20" s="58"/>
      <c r="B20" s="59"/>
      <c r="C20" s="59"/>
      <c r="D20" s="931"/>
      <c r="E20" s="932"/>
    </row>
  </sheetData>
  <mergeCells count="21">
    <mergeCell ref="D18:E18"/>
    <mergeCell ref="D19:E19"/>
    <mergeCell ref="D20:E20"/>
    <mergeCell ref="D16:E16"/>
    <mergeCell ref="D17:E17"/>
    <mergeCell ref="D14:E14"/>
    <mergeCell ref="D15:E15"/>
    <mergeCell ref="D9:E9"/>
    <mergeCell ref="D10:E10"/>
    <mergeCell ref="D11:E11"/>
    <mergeCell ref="D12:E12"/>
    <mergeCell ref="D13:E13"/>
    <mergeCell ref="D8:E8"/>
    <mergeCell ref="A1:A4"/>
    <mergeCell ref="B1:D1"/>
    <mergeCell ref="B2:D2"/>
    <mergeCell ref="A7:E7"/>
    <mergeCell ref="B3:D3"/>
    <mergeCell ref="B4:D4"/>
    <mergeCell ref="A6:B6"/>
    <mergeCell ref="C6:E6"/>
  </mergeCells>
  <pageMargins left="0.7" right="0.7" top="0.75" bottom="0.75" header="0.3" footer="0.3"/>
  <pageSetup paperSize="5" scale="6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7D6A09-F190-4208-8465-EBF8A4192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10132-39d2-45f9-a9e7-d4e20b014621"/>
    <ds:schemaRef ds:uri="e4214a98-8106-43c1-876b-0a623317a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1fcf0e58-9022-4bc7-be7a-1c8b6101d314"/>
    <ds:schemaRef ds:uri="079fc11b-ce74-4613-9e4d-e7599b75c66f"/>
    <ds:schemaRef ds:uri="http://schemas.microsoft.com/sharepoint/v3"/>
    <ds:schemaRef ds:uri="e4214a98-8106-43c1-876b-0a623317a76f"/>
    <ds:schemaRef ds:uri="8a310132-39d2-45f9-a9e7-d4e20b014621"/>
  </ds:schemaRefs>
</ds:datastoreItem>
</file>

<file path=customXml/itemProps3.xml><?xml version="1.0" encoding="utf-8"?>
<ds:datastoreItem xmlns:ds="http://schemas.openxmlformats.org/officeDocument/2006/customXml" ds:itemID="{B8CB741A-7D85-4CE2-B139-98A37B65E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Instructivo</vt:lpstr>
      <vt:lpstr>ACTIVIDAD_1 </vt:lpstr>
      <vt:lpstr>Hoja de vida (1)</vt:lpstr>
      <vt:lpstr>ACTIVIDAD 2</vt:lpstr>
      <vt:lpstr>Hoja de vida  (2)</vt:lpstr>
      <vt:lpstr>ACTIVIDAD_3</vt:lpstr>
      <vt:lpstr>Hoja de vida  (3)</vt:lpstr>
      <vt:lpstr>META_PDD</vt:lpstr>
      <vt:lpstr>PRODUCTO_MGA</vt:lpstr>
      <vt:lpstr>TERRITORIALIZACIÓN</vt:lpstr>
      <vt:lpstr>PMR</vt:lpstr>
      <vt:lpstr>CONTROL DE CAMBIOS</vt:lpstr>
      <vt:lpstr>'ACTIVIDAD 2'!Área_de_impresión</vt:lpstr>
      <vt:lpstr>'ACTIVIDAD_1 '!Área_de_impresión</vt:lpstr>
      <vt:lpstr>ACTIVIDAD_3!Área_de_impresión</vt:lpstr>
      <vt:lpstr>'CONTROL DE CAMBIOS'!Área_de_impresión</vt:lpstr>
      <vt:lpstr>META_PDD!Área_de_impresión</vt:lpstr>
      <vt:lpstr>PMR!Área_de_impresión</vt:lpstr>
      <vt:lpstr>PRODUCTO_MGA!Área_de_impresión</vt:lpstr>
      <vt:lpstr>TERRITORIALIZACIÓN!Área_de_impresión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Liliana Milena Parada Prieto</cp:lastModifiedBy>
  <cp:revision/>
  <dcterms:created xsi:type="dcterms:W3CDTF">2016-04-29T15:11:54Z</dcterms:created>
  <dcterms:modified xsi:type="dcterms:W3CDTF">2026-10-21T16:36:50Z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