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4" documentId="8_{673AC08C-9148-486C-8F43-6631389FE0B5}" xr6:coauthVersionLast="47" xr6:coauthVersionMax="47" xr10:uidLastSave="{B18E1E6B-6BA0-45BB-87C4-78CF4D6767BF}"/>
  <bookViews>
    <workbookView xWindow="-120" yWindow="-120" windowWidth="29040" windowHeight="15720" tabRatio="731" firstSheet="1" activeTab="5"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ACTIVIDAD_3!$A$1:$O$117</definedName>
    <definedName name="_xlnm.Print_Area" localSheetId="11">'CONTROL DE CAMBIOS'!$A$1:$E$20</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62" i="20" l="1"/>
  <c r="F33" i="47"/>
  <c r="E33" i="47"/>
  <c r="D33" i="47"/>
  <c r="F31" i="47"/>
  <c r="E31" i="47"/>
  <c r="D31" i="47"/>
  <c r="L25" i="47"/>
  <c r="K25" i="47"/>
  <c r="J25" i="47"/>
  <c r="L23" i="47"/>
  <c r="K23" i="47"/>
  <c r="J23" i="47"/>
  <c r="I25" i="47"/>
  <c r="H25" i="47"/>
  <c r="G25" i="47"/>
  <c r="I23" i="47"/>
  <c r="H23" i="47"/>
  <c r="G23" i="47"/>
  <c r="F25" i="47"/>
  <c r="E25" i="47"/>
  <c r="D25" i="47"/>
  <c r="F23" i="47"/>
  <c r="E23" i="47"/>
  <c r="D23" i="47"/>
  <c r="K17" i="47"/>
  <c r="J17" i="47"/>
  <c r="K15" i="47"/>
  <c r="J15" i="47"/>
  <c r="C62" i="49"/>
  <c r="H17" i="47"/>
  <c r="H15" i="47"/>
  <c r="G17" i="47"/>
  <c r="G15" i="47"/>
  <c r="E17" i="47"/>
  <c r="E15" i="47"/>
  <c r="D17" i="47"/>
  <c r="D15" i="47"/>
  <c r="N27" i="49"/>
  <c r="B62" i="49"/>
  <c r="N24" i="49"/>
  <c r="G25" i="38"/>
  <c r="D16" i="53" l="1"/>
  <c r="E11" i="53"/>
  <c r="D16" i="52"/>
  <c r="D16" i="51"/>
  <c r="E11" i="51"/>
  <c r="E10" i="51"/>
  <c r="M54" i="38" l="1"/>
  <c r="L54" i="38"/>
  <c r="K54" i="38"/>
  <c r="J54" i="38"/>
  <c r="I54" i="38"/>
  <c r="H54" i="38"/>
  <c r="G54" i="38"/>
  <c r="F54" i="38"/>
  <c r="E54" i="38"/>
  <c r="D54" i="38"/>
  <c r="C54" i="38"/>
  <c r="B54" i="38"/>
  <c r="C51" i="38"/>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7" i="20" l="1"/>
  <c r="D117" i="20"/>
  <c r="E117" i="20"/>
  <c r="F117" i="20"/>
  <c r="G117" i="20"/>
  <c r="H117" i="20"/>
  <c r="I117" i="20"/>
  <c r="B11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<sst xmlns="http://schemas.openxmlformats.org/spreadsheetml/2006/main" count="2007" uniqueCount="522">
  <si>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</si>
  <si>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</si>
  <si>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</si>
  <si>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</si>
  <si>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</si>
  <si>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</si>
  <si>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</si>
  <si>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</si>
  <si>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</si>
  <si>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</si>
  <si>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</si>
  <si>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</si>
  <si>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</si>
  <si>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</si>
  <si>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</si>
  <si>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</si>
  <si>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</si>
  <si>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</si>
  <si>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</si>
  <si>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</si>
  <si>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</si>
  <si>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</si>
  <si>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</si>
  <si>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</si>
  <si>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</si>
  <si>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</si>
  <si>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</si>
  <si>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</si>
  <si>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</si>
  <si>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</si>
  <si>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</si>
  <si>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</si>
  <si>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</si>
  <si>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</si>
  <si>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</si>
  <si>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</si>
  <si>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</si>
  <si>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</si>
  <si>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</si>
  <si>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</si>
  <si>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</si>
  <si>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</si>
  <si>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</si>
  <si>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</si>
  <si>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</si>
  <si>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</si>
  <si>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</si>
  <si>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</si>
  <si>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</si>
  <si>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</si>
  <si>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</si>
  <si>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</si>
  <si>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</si>
  <si>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</si>
  <si>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</si>
  <si>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</si>
  <si>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</si>
  <si>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</si>
  <si>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</si>
  <si>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</si>
  <si>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</si>
  <si>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</si>
  <si>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</si>
  <si>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</si>
  <si>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</si>
  <si>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</si>
  <si>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</si>
  <si>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</si>
  <si>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</si>
  <si>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</si>
  <si>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</si>
  <si>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</si>
  <si>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</si>
  <si>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</si>
  <si>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</si>
  <si>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</si>
  <si>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</si>
  <si>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</si>
  <si>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</si>
  <si>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</si>
  <si>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</si>
  <si>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</si>
  <si>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</si>
  <si>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</si>
  <si>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</si>
  <si>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</si>
  <si>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</si>
  <si>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</si>
  <si>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</si>
  <si>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</si>
  <si>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</si>
  <si>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</si>
  <si>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</si>
  <si>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</si>
  <si>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</si>
  <si>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</si>
  <si>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</si>
  <si>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</si>
  <si>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</si>
  <si>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</si>
  <si>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</si>
  <si>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</si>
  <si>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</si>
  <si>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</si>
  <si>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</si>
  <si>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</si>
  <si>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</si>
  <si>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</si>
  <si>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</si>
  <si>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</si>
  <si>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</si>
  <si>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</si>
  <si>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</si>
  <si>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</si>
  <si>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</si>
  <si>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</si>
  <si>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</si>
  <si>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</si>
  <si>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</si>
  <si>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</si>
  <si>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</si>
  <si>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</si>
  <si>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</si>
  <si>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</si>
  <si>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</si>
  <si>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</si>
  <si>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</si>
  <si>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</si>
  <si>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</si>
  <si>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</si>
  <si>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</si>
  <si>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</si>
  <si>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</si>
  <si>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</si>
  <si>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</si>
  <si>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</si>
  <si>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</si>
  <si>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</si>
  <si>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</si>
  <si>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</si>
  <si>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</si>
  <si>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</si>
  <si>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</si>
  <si>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</si>
  <si>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</si>
  <si>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</si>
  <si>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</si>
  <si>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</si>
  <si>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</si>
  <si>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</si>
  <si>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</si>
  <si>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</si>
  <si>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</si>
  <si>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</si>
  <si>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</si>
  <si>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</si>
  <si>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</si>
  <si>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</si>
  <si>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</si>
  <si>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</si>
  <si>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</si>
  <si>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</si>
  <si>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</si>
  <si>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</si>
  <si>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</si>
  <si>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</si>
  <si>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</si>
  <si>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</si>
  <si>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</si>
  <si>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</si>
  <si>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</si>
  <si>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Febrero</t>
  </si>
  <si>
    <t>Marzo</t>
  </si>
  <si>
    <t>Abril</t>
  </si>
  <si>
    <t>FORMULACION</t>
  </si>
  <si>
    <t>Mayo</t>
  </si>
  <si>
    <t>Junio</t>
  </si>
  <si>
    <t>Julio</t>
  </si>
  <si>
    <t>X</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</si>
  <si>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</si>
  <si>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</si>
  <si>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</si>
  <si>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</si>
  <si>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</si>
  <si>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</si>
  <si>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</si>
  <si>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</si>
  <si>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</si>
  <si>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</si>
  <si>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</si>
  <si>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</si>
  <si>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</si>
  <si>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</si>
  <si>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</si>
  <si>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</si>
  <si>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</si>
  <si>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</si>
  <si>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</si>
  <si>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</si>
  <si>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</si>
  <si>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</si>
  <si>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</si>
  <si>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</si>
  <si>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</si>
  <si>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</si>
  <si>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No se programaron actividades para este periodo</t>
  </si>
  <si>
    <t>FEBRERO</t>
  </si>
  <si>
    <t>Con el fin de fortalecer la incorporación del enfoque de género en los procesos de gestión financiera desarrollados por los aliados público-privados de la Estrategia de Autonomía Económica de las Mujeres, en el mes de febrero se avanzó en el  diseño de dos contenidos de sensibilización y cualificación dirigidos a estos actores. Los contenidos abordan, por una parte, las brechas que enfrentan las mujeres para alcanzar la autonomía económica y, por otra, conceptos clave de género y lenguaje incluyente.
Como acción orientada a disminuir barreras de acceso tecnológico, se elaboró un instructivo con orientaciones para que las mujeres participantes puedan conectarse a los procesos de cualificación virtual a través de la plataforma Teams, desde dispositivos móviles o computadores.</t>
  </si>
  <si>
    <t xml:space="preserve">A febrero el cumplimiento de la actividad  va en un 0,03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t>
  </si>
  <si>
    <t>N/A</t>
  </si>
  <si>
    <t>El desarrollo de esta actividad, contribuye a que las mujeres participantes de la Ruta de Autonomía Económica accedan a procesos de formación, acompañamiento y ofertas de empleo más pertinentes e inclusivos, al promover que los aliados público-privados incorporen el enfoque de género en los contenidos, metodologías y convocatorias. Esto favorece el reconocimiento de las brechas que enfrentan las mujeres en el ámbito económico y fortalece las herramientas y conocimientos que apoyan su empoderamiento y el avance hacia su autonomía económica.</t>
  </si>
  <si>
    <t>MARZO</t>
  </si>
  <si>
    <t>Durante este periodo se avanzó en la construcción de la propuesta del Documento de Sistematización del proceso de cualificación de la Estrategia, alcanzando el desarrollo de sus componentes clave, entre ellos la introducción, los objetivos general y específicos, la metodología y los indicadores de seguimiento. Este avance es relevante en tanto el documento permitirá recoger y analizar la percepción de las mujeres participantes sobre los aportes del proceso de cualificación en el fortalecimiento de sus habilidades socioemocionales, el conocimiento de sus derechos y el manejo de herramientas financieras y laborales; constituyéndose así en un insumo fundamental para identificar logros, valorar impactos y orientar ajustes que fortalezcan de manera continua la Estrategia para la Autonomía Económica de las Mujeres.</t>
  </si>
  <si>
    <t>A marzo el cumplimiento de la actividad  va en un 0,11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t>
  </si>
  <si>
    <t>El principal beneficio para las mujeres de la ciudad radica en que este proceso  de recolección de datos y análisis, permite visibilizar y valorar sus experiencias y percepciones, asegurando que sus voces sean tenidas en cuenta en la mejora continua de la Estrategia para la Autonomía Económica de las Mujeres. A partir de ello, se podrán fortalecer de manera más pertinente los contenidos sobre habilidades socioemocionales, ampliar su conocimiento sobre derechos y mejorar sus capacidades en gestión financiera y laboral, lo que contribuye directamente a incrementar sus oportunidades de generación de ingresos, toma de decisiones autónomas y, en general, aporta a un mayor nivel de bienestar y autonomía económica.</t>
  </si>
  <si>
    <t>ABRIL</t>
  </si>
  <si>
    <t>Como avance de la actividad, durante este periodo se ajustaron dos contenidos de cualificación —Proyecto de Vida y Política Pública Mujer y Equidad de Género— incorporando un enfoque diferencial indígena y armonizando sus componentes conceptuales y metodológicos con la cosmovisión de los pueblos indígenas. Esta actualización fortalecerá la pertinencia y accesibilidad de los procesos formativos dirigidos a mujeres indígenas, cuya implementación iniciará en mayo en Casa Refugio Rural.</t>
  </si>
  <si>
    <t xml:space="preserve">En abril el cumplimiento de la actividad  va en un 0,19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
Asimismo, el ajuste de dos contenidos, uno socioemocional (Proyecto de Vida) y uno de Derechos Humanos (Política Pública Mujer y Equidad de Género) desde un enfoque diferencial indígena, en donde  se tuvo en cuenta un ajuste conceptual y metodológico armonizado con la cosmovisión de los pueblos indígenas. 
</t>
  </si>
  <si>
    <t>La incorporación del enfoque diferencial indígena en los contenidos de cualificación permitirá a las mujeres indígenas acceder a procesos formativos más pertinentes, inclusivos y acordes con sus contextos culturales, fortaleciendo el reconocimiento de sus derechos y su participación en espacios de formación desde una perspectiva respetuosa de su identidad y cosmovisión.</t>
  </si>
  <si>
    <t>MAYO</t>
  </si>
  <si>
    <r>
      <t>Durante este periodo, se d</t>
    </r>
    <r>
      <rPr>
        <b/>
        <sz val="13"/>
        <color theme="1"/>
        <rFont val="Arial"/>
        <family val="2"/>
      </rPr>
      <t>iseñaron dos mecanismos de recolección de información</t>
    </r>
    <r>
      <rPr>
        <sz val="13"/>
        <color theme="1"/>
        <rFont val="Arial"/>
        <family val="2"/>
      </rPr>
      <t xml:space="preserve"> para la elaboración del documento orientador de la Estrategia:
* Uno es el </t>
    </r>
    <r>
      <rPr>
        <b/>
        <sz val="13"/>
        <color theme="1"/>
        <rFont val="Arial"/>
        <family val="2"/>
      </rPr>
      <t>instrumento de recolección de información</t>
    </r>
    <r>
      <rPr>
        <sz val="13"/>
        <color theme="1"/>
        <rFont val="Arial"/>
        <family val="2"/>
      </rPr>
      <t xml:space="preserve">,  orientado a identificar los aportes que los procesos de cualificación han tenido para la vida de las mujeres participantes en la ruta de cualificación.
* Y dos es el </t>
    </r>
    <r>
      <rPr>
        <b/>
        <sz val="13"/>
        <color theme="1"/>
        <rFont val="Arial"/>
        <family val="2"/>
      </rPr>
      <t>guion metodológico</t>
    </r>
    <r>
      <rPr>
        <sz val="13"/>
        <color theme="1"/>
        <rFont val="Arial"/>
        <family val="2"/>
      </rPr>
      <t>, diseñado para desarrollar grupos focales, con el fin de recoger información cualitativa, analizar los hallazgos y promover la reflexión conjunta con las participantes</t>
    </r>
  </si>
  <si>
    <t xml:space="preserve">En mayo el cumplimiento de la actividad va en un 0,27 sobre el  (1) uno programado para la vigencia 2026. Avanzando en:
*Elaboración de (2) dos contenidos dirigidos a los aliados público privados de la Estartegia para la Autonomia Economica.
*Elaboración de(1) un instructivo para el manejo de la plataforma TEAMS dirigido a las mujeres participantes  de los espcios de cualificación de la Estrategia.
* Ajuste de dos (2) contenidos, socioemocional (Proyecto de Vida) y de Derechos Humanos (Política Pública Mujer y Equidad de Género) desde un enfoque diferencial indígena.
*Elaboración Instrumentos recoleccion de información, para la sistematizacion de experiencias de las mujeres.
*Se construyó un guion metodológico para aplicar en sesiones de grupos focales en donde se recogerá información de tipo cualitativa. </t>
  </si>
  <si>
    <t>La construcción de estos mecanismos de recolección de información beneficia a las mujeres participantes al generar espacios para que compartan sus experiencias y percepciones sobre los procesos de cualificación recibidos. Esto permite identificar los aportes y transformaciones que la Estrategia para la Autonomía Económica ha tenido en sus vidas, fortalecer las acciones desarrolladas a partir de sus necesidades y expectativas, y promover procesos de reflexión y reconocimiento de los aprendizajes alcanzados mediante la socialización y análisis conjunto de los resultados obtenidos.</t>
  </si>
  <si>
    <t>JUNIO</t>
  </si>
  <si>
    <r>
      <rPr>
        <sz val="13"/>
        <color rgb="FF000000"/>
        <rFont val="Arial"/>
        <family val="2"/>
      </rPr>
      <t>Durante el mes de junio se avanzó en la e</t>
    </r>
    <r>
      <rPr>
        <b/>
        <sz val="13"/>
        <color rgb="FF000000"/>
        <rFont val="Arial"/>
        <family val="2"/>
      </rPr>
      <t>laboración de los contenidos "Proyecto de Vida" y "Derecho al Cuidado"</t>
    </r>
    <r>
      <rPr>
        <sz val="13"/>
        <color rgb="FF000000"/>
        <rFont val="Arial"/>
        <family val="2"/>
      </rPr>
      <t xml:space="preserve"> con enfoque diferencial para mujeres negras y afrodescendientes. En articulación con el Consejo Consultivo de Mujeres Negras y Afrodescendientes, se revisaron las propuestas metodológicas, se incorporaron los aportes recibidos y se consolidaron las versiones preliminares de ambos contenidos, las cuales servirán como base para su implementación mediante con un grupo piloto.</t>
    </r>
  </si>
  <si>
    <t>En junio el cumplimiento de la actividad va en un 0,35  sobre el  (1) uno programado para la vigencia 2026. Avanzando en:
*Elaboración de (2) dos contenidos dirigidos a los aliados público privados de la Estrategia para la Autonomía Económica: Uno de sensibilización sobre las brechas que tienen las mujeres para alcanzar la Autonomía Económica y el segundo sobre conceptos clave de género y lenguaje incluyente.
*Elaboración de(1) un instructivo para el manejo de la plataforma TEAMS dirigido a las mujeres participantes  de los espcios de cualificación de la Estrategia.
* Ajuste de dos (2) contenidos, socioemocional (Proyecto de Vida) y de Derechos Humanos (Política Pública Mujer y Equidad de Género) desde un enfoque diferencial indígena.
*Elaboración Instrumentos recoleccion de información, para la sistematizacion de experiencias de las mujeres.
*Se construyó un guion metodológico para aplicar en sesiones de grupos focales en donde se recogerá información de tipo cualitativa. 
*Elaboración de los contenidos "Proyecto de Vida" y "Derecho al Cuidado" con enfoque diferencial para mujeres negras y afrodescendientes.</t>
  </si>
  <si>
    <t>El avance en elaboración de estos contenidos contribuye a fortalecer la pertinencia y el enfoque diferencial de la Ruta de Cualificación, al incorporar los aportes del Consejo Consultivo de Mujeres Negras y Afrodescendientes en su construcción. De esta manera, se promueve una oferta formativa acorde con las realidades, experiencias y necesidades de las mujeres negras y afrodescendientes, favoreciendo procesos de aprendizaje más inclusivos y pertinentes.</t>
  </si>
  <si>
    <t>JULIO</t>
  </si>
  <si>
    <t>En el mes de julio se avanzó en la elaboración y consolidación del informe de gestión de la Estrategia para la Autonomía Económica de las Mujeres correspondiente a la vigencia 2026. Este documento integra y organiza la información reportada por los equipos de Alianzas, Cualificación y Territorial, permitiendo evidenciar de manera articulada los principales avances en la implementación de la ruta de cualificación. Asimismo, consolida los resultados relacionados con la gestión de alianzas, el desarrollo y actualización de los procesos de cualificación, las acciones implementadas en los territorios y en las Casas Refugio, así como los principales logros, retos y recomendaciones identificados durante el periodo. Este ejercicio fortalece el seguimiento a la gestión de la Estrategia y aporta información clave para la toma de decisiones, la mejora continua y los procesos de rendición de cuentas.</t>
  </si>
  <si>
    <t>En julio el cumplimiento de la actividad va en un 0,43  sobre el  (1) uno programado para la vigencia 2026. Avanzando en:
*Elaboración de (2) dos contenidos dirigidos a los aliados público privados de la Estrategia para la Autonomía Económica: Uno de sensibilización sobre las brechas que tienen las mujeres para alcanzar la Autonomía Económica y el segundo sobre conceptos clave de género y lenguaje incluyente.
*Elaboración de(1) un instructivo para el manejo de la plataforma TEAMS dirigido a las mujeres participantes  de los espcios de cualificación de la Estrategia.
* Ajuste de dos (2) contenidos, socioemocional (Proyecto de Vida) y de Derechos Humanos (Política Pública Mujer y Equidad de Género) desde un enfoque diferencial indígena.
*Elaboración Instrumentos recoleccion de información, para la sistematizacion de experiencias de las mujeres.
*Se construyó un guion metodológico para aplicar en sesiones de grupos focales en donde se recogerá información de tipo cualitativa. 
*Elaboración de los contenidos "Proyecto de Vida" y "Derecho al Cuidado" con enfoque diferencial para mujeres negras y afrodescendientes.
*Elboración del I Informe de Gestión e Implementación de la Ruta de Cualificación de la Estrategia para la Autonomía Económica de las Mujeres</t>
  </si>
  <si>
    <t>La elaboración de este informe contribuye a fortalecer el seguimiento y la evaluación de la Estrategia para la Autonomía Económica de las Mujeres, al consolidar información confiable sobre los avances, resultados y oportunidades de mejora en la implementación de la ruta de cualificación. Este ejercicio permite orientar la toma de decisiones para optimizar la oferta institucional y responder de manera más pertinente a las necesidades de las mujeres, favoreciendo el acceso a procesos de formación, orientación y acompañamiento que fortalezcan sus capacidades para el empleo, el emprendimiento y la generación de ingresos, promoviendo así su autonomía económica y el ejercicio efectivo de sus derechos.</t>
  </si>
  <si>
    <t>AGOSTO</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</si>
  <si>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</si>
  <si>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</si>
  <si>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</si>
  <si>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</si>
  <si>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</si>
  <si>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</si>
  <si>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</si>
  <si>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</si>
  <si>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</si>
  <si>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</si>
  <si>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</si>
  <si>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r>
      <t xml:space="preserve">Teniendo en cuenta la importancia de que los Aliados público privados de la Estrategia para la Autonomía Económica de las Mujeres puedan realizar una oferta adecuada según las necesidades de las mujeres que se encuentran dentro de la Ruta y de igual forma puedan transversalizar el enfoque de género en los contenidos de gestión financiera que implementan con las mujeres de la Ruta AE, se vio la necesidad de llevar a cabo un proceso de sensibilización. </t>
    </r>
    <r>
      <rPr>
        <b/>
        <sz val="13"/>
        <color theme="1"/>
        <rFont val="Arial"/>
        <family val="2"/>
      </rPr>
      <t>Es así como el equipo de cualificación, construyó dos contenidos, uno de sensibilización sobre las brechas que tienen las mujeres para alcanzar la Autonomía Económica y el segundo sobre conceptos clave de género y lenguaje incluyente</t>
    </r>
    <r>
      <rPr>
        <sz val="13"/>
        <color theme="1"/>
        <rFont val="Arial"/>
        <family val="2"/>
      </rPr>
      <t xml:space="preserve">, los cuáles serán implementados en el mes de marzo 2026. 
De otro lado, como estrategia para disminuir la brecha tecnológica para que las mujeres puedan acceder a las cualificaciones virtuales a través de la plataforma Teams, se llevó a cabo la </t>
    </r>
    <r>
      <rPr>
        <b/>
        <sz val="13"/>
        <color theme="1"/>
        <rFont val="Arial"/>
        <family val="2"/>
      </rPr>
      <t>elaboración de un instructivo, en donde se les orienta sobre la manera en la que pueden conectarse a esta plataforma</t>
    </r>
    <r>
      <rPr>
        <sz val="13"/>
        <color theme="1"/>
        <rFont val="Arial"/>
        <family val="2"/>
      </rPr>
      <t xml:space="preserve">, sea desde el celular o desde el computador. </t>
    </r>
  </si>
  <si>
    <t>https://secretariadistritald.sharepoint.com/:f:/s/ContratacinSPI-2022/IgCCqGFsuSg7To866FqRrCQ6AR2BNNIVpVeCx7cKp6_dEoM?e=G7KUBJ</t>
  </si>
  <si>
    <t xml:space="preserve">Durante este periodo, se llevó a cabo la construcción de la propuesta del Documento de Sistematización, el cual es un anexo del Documento Orientador de la Estrategia. El avance del documento de sistematización, contiene la introducción, el objetivo general, específicos, la metodología y los indicadores. 
Dicho proceso tiene como objetivo Identificar la percepción de las mujeres que han hecho parte del proceso de cualificación con respecto a cómo los contenidos impartidos han aportado para el fortalecimiento de sus habilidades socioemocionales, para el conocimiento de sus derechos y de herramientas de gestión financiera y laboral; con el fin de generar acciones para un continuo fortalecimiento de la Estrategia para la Autonomía Económica de las Mujeres. 
Se considera importante este ejercicio en donde la voz de las mujeres es relevante para conocer los aportes e impacto de la EAE en la Autonomía Económica de las mujeres y así poder generar ajustes razonables a la misma, en pro de potenciar cada vez más su alcances. </t>
  </si>
  <si>
    <r>
      <rPr>
        <sz val="13"/>
        <color rgb="FF000000"/>
        <rFont val="Arial"/>
      </rPr>
      <t xml:space="preserve">Avance Documento de Sistematización: </t>
    </r>
    <r>
      <rPr>
        <sz val="13"/>
        <color rgb="FFFF0000"/>
        <rFont val="Arial"/>
      </rPr>
      <t xml:space="preserve"> </t>
    </r>
    <r>
      <rPr>
        <sz val="13"/>
        <color rgb="FF0070C0"/>
        <rFont val="Arial"/>
      </rPr>
      <t>https://secretariadistritald.sharepoint.com/:f:/s/ContratacinSPI-2022/IgCGHzQqDyeVTrQYVhRoGuw9AdITi1OerE4w6hG5ILMSYAk?e=k2kizr</t>
    </r>
  </si>
  <si>
    <t xml:space="preserve">Atendiendo a la importancia de contar con contenidos que puedan ser implementados con grupos de mujeres en sus diferencias y diversidad, se hace necesario ajustar dos contenidos, uno socioemocional (Proyecto de Vida) y uno de Derechos Humanos (Política Pública Mujer y Equidad de Género) desde un enfoque diferencial indígena. Es por esto que el equipo de cualificación llevo a cabo la construcción de estos dos contenidos, en donde se tuvo en cuenta un ajuste conceptual y metodológico armonizado con la cosmovisión de los pueblos indígenas. Dichos contenidos serán implementados en el mes de mayo, particularmente en Casa Refugio Rural lugar donde llegan mujeres indígenas de diferentes municipios. </t>
  </si>
  <si>
    <t xml:space="preserve">Contenidos actualizados desde un enfoque diferencial indígena
https://secretariadistritald.sharepoint.com/:f:/s/ContratacinSPI-2022/IgAa1OzTN2nDSISgZeyQOVzPAX5ZgBe5_OLk-OLoroiwPFM?e=gONImQ
</t>
  </si>
  <si>
    <r>
      <t xml:space="preserve">Durante el presente mes, se llevó a cabo la construcción de dos herramientas de recolección de información para el proceso de sistematización, que será insumo para el documento orientador, cuya finalidad es indagar acerca de los aportes de la Estrategia para la autonomía económica de las mujeres. Fue así como </t>
    </r>
    <r>
      <rPr>
        <b/>
        <sz val="13"/>
        <color theme="1"/>
        <rFont val="Arial"/>
        <family val="2"/>
      </rPr>
      <t xml:space="preserve">se construyó un instrumento de recolección que se diligenciará a través de llamadas telefónicas a las mujeres que participaron de cualificaciones de los 3 componentes, gestión financiera, Derechos Humanos para las mujeres y habilidades socioemocionales. Y de otro lado, se construyó un guion metodológico para el desarrollo de grupos focales en donde se recogerá información de tipo cualitativo. </t>
    </r>
  </si>
  <si>
    <t xml:space="preserve">1. Instrumento de Recolección.                                                                                        
 2.Guión metodológico Grupos Focales EAE
https://secretariadistritald.sharepoint.com/:f:/s/ContratacinSPI-2022/IgDEYRU9Cha6T73x9k0gW8jdAbowBECdO2HKayaJeYzxxjE?e=bndorP                      </t>
  </si>
  <si>
    <r>
      <rPr>
        <sz val="12"/>
        <color rgb="FF000000"/>
        <rFont val="Arial"/>
        <family val="2"/>
      </rPr>
      <t xml:space="preserve">Se avanzo en la </t>
    </r>
    <r>
      <rPr>
        <b/>
        <sz val="12"/>
        <color rgb="FF000000"/>
        <rFont val="Arial"/>
        <family val="2"/>
      </rPr>
      <t xml:space="preserve">elaboración de los contenidos socioemocional “Proyecto de Vida” y de Derechos humanos “Derecho al cuidado” </t>
    </r>
    <r>
      <rPr>
        <sz val="12"/>
        <color rgb="FF000000"/>
        <rFont val="Arial"/>
        <family val="2"/>
      </rPr>
      <t xml:space="preserve">desde un enfoque diferencial dirigido a mujeres afrodescendientes y negras, a través de espacios de trabajo con el Consejo Consultivo de mujeres negras y afrodescendientes. En estos Espacios se revisaron las propuestas hechas por el equipo de cualificación y se recogieron observaciones y aportes que fueron tenidos en cuenta para contar con las versiones preliminares de dichos contenidos y </t>
    </r>
    <r>
      <rPr>
        <b/>
        <sz val="12"/>
        <color rgb="FF000000"/>
        <rFont val="Arial"/>
        <family val="2"/>
      </rPr>
      <t xml:space="preserve">dar paso a su implementación con un grupo piloto de mujeres </t>
    </r>
    <r>
      <rPr>
        <sz val="12"/>
        <color rgb="FF000000"/>
        <rFont val="Arial"/>
        <family val="2"/>
      </rPr>
      <t xml:space="preserve">que se definió desde las Consultivas negras y afrodescendientes. </t>
    </r>
  </si>
  <si>
    <t>Documentos preliminar:
*Contenido Socioemocional Proyecto de Vida Presencial para Mujeres Afrocolombiana y Negras.
*Contenido Trabajo de Cuidado Enfoque Étnico Afro
https://secretariadistritald.sharepoint.com/:f:/s/ContratacinSPI-2022/IgCypwia3YSmRaY9JIard6BIAfPrR82ALUiAwIZNCldRfRs?e=ePHwhJ</t>
  </si>
  <si>
    <t>El equipo realizó la recopilación, revisión y consolidación de la información técnica y estadística generada durante el primer semestre de 2026 por los componentes de Alianzas, Cualificación y Territorial, verificando la consistencia de los datos, los soportes documentales y el cumplimiento de los avances reportados en la implementación de la Estrategia para la Autonomía Económica de las Mujeres.
Se estructuró y organizó el contenido del informe, definiendo la información correspondiente a cada capítulo y articulando los aportes de los diferentes equipos. Para ello, se integró el estado de las alianzas estratégicas, los resultados de las acciones de cualificación en las líneas de Derechos Humanos y Socioemocional, las intervenciones territoriales y las acciones desarrolladas en las Casas Refugio.
El equipo analizó y sistematizó la información cuantitativa y cualitativa de la Estrategia, consolidando resultados, avances metodológicos, contenidos actualizados y caracterizaciones de las mujeres participantes. Este ejercicio permitió evidenciar el alcance de la implementación de la ruta de cualificación y los resultados obtenidos durante el periodo de análisis.
Se elaboraron los apartados de resultados, logros, conclusiones y recomendaciones, incorporando un análisis integral de la gestión desarrollada durante el semestre. Asimismo, se adelantó la revisión técnica y la validación del documento con los equipos responsables, garantizando que el informe reflejara de manera clara, coherente y objetiva la gestión realizada y sirviera como insumo para el seguimiento institucional, la toma de decisiones y la rendición de cuentas.</t>
  </si>
  <si>
    <t>1. Documento I Informe semestral:INFORME DE GESTION E IMPLEMENETACION DE LA RUTA DE CUALIFICACIÓN 
https://secretariadistritald.sharepoint.com/:f:/s/ContratacinSPI-2022/IgDz3vnkzWuSR6qfHyy5VJDkAWLxIJQu9YJTRXL0iPap5HI?e=dPuSkK</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</si>
  <si>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</si>
  <si>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</si>
  <si>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</si>
  <si>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</si>
  <si>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</si>
  <si>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</si>
  <si>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</si>
  <si>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</si>
  <si>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</si>
  <si>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</si>
  <si>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</si>
  <si>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</si>
  <si>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</si>
  <si>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</si>
  <si>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</si>
  <si>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</si>
  <si>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</si>
  <si>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</si>
  <si>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</si>
  <si>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</si>
  <si>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</si>
  <si>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</si>
  <si>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</si>
  <si>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</si>
  <si>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</si>
  <si>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</si>
  <si>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</si>
  <si>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</si>
  <si>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</si>
  <si>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</si>
  <si>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</si>
  <si>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</si>
  <si>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</si>
  <si>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</si>
  <si>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</si>
  <si>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</si>
  <si>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</si>
  <si>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</si>
  <si>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</si>
  <si>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</si>
  <si>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</si>
  <si>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</si>
  <si>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</si>
  <si>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</si>
  <si>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</si>
  <si>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</si>
  <si>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</si>
  <si>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</si>
  <si>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</si>
  <si>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</si>
  <si>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</si>
  <si>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</si>
  <si>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</si>
  <si>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</si>
  <si>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</si>
  <si>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</si>
  <si>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</si>
  <si>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r>
      <t xml:space="preserve">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t>
    </r>
    <r>
      <rPr>
        <b/>
        <sz val="13"/>
        <color theme="1"/>
        <rFont val="Arial"/>
        <family val="2"/>
      </rPr>
      <t>promovieron espacios de cualificación en modalidades presenciales y virtuales</t>
    </r>
    <r>
      <rPr>
        <sz val="13"/>
        <color theme="1"/>
        <rFont val="Arial"/>
        <family val="2"/>
      </rPr>
      <t>, a través de los cuales varias mujeres culminaron su proceso de cualifcación  en herramientas orientadas al fortalecimiento de su autonomía económica, contribuyendo así a ampliar sus capacidades para el acceso a oportunidades de empleo, emprendimiento y generación de ingresos.</t>
    </r>
  </si>
  <si>
    <r>
      <rPr>
        <sz val="13"/>
        <color rgb="FF000000"/>
        <rFont val="Arial"/>
        <family val="2"/>
      </rPr>
      <t xml:space="preserve">*En febrero se cualificaron </t>
    </r>
    <r>
      <rPr>
        <b/>
        <sz val="13"/>
        <color rgb="FF000000"/>
        <rFont val="Arial"/>
        <family val="2"/>
      </rPr>
      <t>80</t>
    </r>
    <r>
      <rPr>
        <sz val="13"/>
        <color rgb="FF000000"/>
        <rFont val="Arial"/>
        <family val="2"/>
      </rPr>
      <t xml:space="preserve"> mujeres de las 2027 programadas para la vigencia 2026, en herramietas para la la autonomía económica.
*Se realizaron 652 orientaciones a mujeres en diversos escenarios de atención.
*Se realizaron 125 registros de mujeres en jornadas territoriales de difusión del portafolio de oportunidades para la generación de ingresos
*Se promovieron 13 espacios de cualificación, en los que registraron 325 asistencias en modalidades presenciales y virtuales.
</t>
    </r>
  </si>
  <si>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 mismo se va ampliar la articulación interinstitucional con otros actores locales, con el fin de llegar a  escenarios no abordados anteriormente para la difusión de la ruta de cualificación, los cuales pueden impactar en alcanzar los cumplimientos de meta programados.  </t>
  </si>
  <si>
    <t>Las acciones desarrolladas en esta actividad, contribuyen a que las mujeres de la ciudad conozcan y accedan a oportunidades reales para fortalecer su autonomía económica, mediante orientación, información y acompañamiento sobre alternativas de empleo, formación y generación de ingresos. Asimismo, los espacios de cualificación les permiten desarrollar habilidades y herramientas para mejorar su perfil ocupacional, fortalecer iniciativas productivas y ampliar sus posibilidades de inserción laboral o emprendimiento. De esta manera, se promueve el empoderamiento económico de las mujeres, el fortalecimiento de sus capacidades para la toma de decisiones sobre su vida económica y la reducción de barreras de acceso a oportunidades en el mercado laboral y productivo de la ciudad.</t>
  </si>
  <si>
    <r>
      <t xml:space="preserve">Durante marzo se logró cualificar a 256 mujeres, alcanzado el cumplimiento 100% respecto a la programación. Adicionalmente se supera el rezago del mes anterior esto dado a que en el marco de la </t>
    </r>
    <r>
      <rPr>
        <b/>
        <sz val="13"/>
        <color theme="1"/>
        <rFont val="Arial"/>
        <family val="2"/>
      </rPr>
      <t>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t>
    </r>
    <r>
      <rPr>
        <sz val="13"/>
        <color theme="1"/>
        <rFont val="Arial"/>
        <family val="2"/>
      </rPr>
      <t xml:space="preserve">.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r>
  </si>
  <si>
    <t>*A marzo se han cualificado 336 mujeres de las 2027 programadas para la vigencia 2026, en herramietas para la la autonomía económica.
*Se han realizado 1501 orientaciones a mujeres en diversos escenarios de atención.
*Se han realizado 332 registros de mujeres en jornadas territoriales de difusión del portafolio de oportunidades para la generación de ingresos
*Se han promovido 75 espacios de cualificación, en los que registraron 1185 asistencias en modalidades presenciales y virtuales.</t>
  </si>
  <si>
    <t>Los beneficios para las mujeres se evidencian en el fortalecimiento integral de sus capacidades personales, sociales y económicas, a través de procesos de cualificación que promueven el reconocimiento de sus derechos, el desarrollo de habilidades socioemocionales y el acceso a herramientas prácticas para la empleabilidad y el emprendimiento. Asimismo, la presencia territorial y la ampliación de espacios de participación facilitan un mayor acceso a información, orientación y oportunidades, lo que contribuye a mejorar su autonomía, potenciar sus iniciativas de generación de ingresos y favorecer su inclusión en escenarios económicos y sociales. Todo ello se traduce en un impacto positivo en su bienestar, en su capacidad de toma de decisiones y en el reconocimiento de su rol activo dentro de la comunidad.</t>
  </si>
  <si>
    <t>Durante el mes de abril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</si>
  <si>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 abril se han cualificado 589 mujeres de las 2027 programadas para la vigencia 2026, en herramietas para la la autonomía económica.
*Se han realizado 2214 orientaciones a mujeres en diversos escenarios de atención.
*Se han realizado 452 registros de mujeres en jornadas territoriales de difusión del portafolio de oportunidades para la generación de ingresos
*Se han promovido 149 espacios de cualificación, en los que registraron 2303 asistencias en modalidades presenciales y virtuales.</t>
  </si>
  <si>
    <t xml:space="preserve">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 yde sus habilidades socioemocionales. </t>
  </si>
  <si>
    <t>Durante el mes de mayo se logró la cualificación de 240 mujeres, alcanzando el 96 % de la meta programada para el periodo y presentando un rezago de 10 mujeres frente a lo previsto. Esta diferencia se asocia principalmente a factores relacionados con la disponibilidad de tiempo de las participantes y la asistencia efectiva a los espacios programados, situación que incidió en la culminación de algunos procesos de cualificación dentro del mes. No obstante, se mantuvo una alta ejecución de las actividades previstas y se continuó fortaleciendo la gestión y articulación territorial para la difusión de la ruta de cualificación y la vinculación de nuevas participantes.</t>
  </si>
  <si>
    <t>*A mayo se han cualificado 829 mujeres de las 2027 programadas para la vigencia 2026, en herramietas para la la autonomía económica.
*Se han realizado 2985 orientaciones a mujeres en diversos escenarios de atención.
*Se han realizado 552 registros de mujeres en jornadas territoriales de difusión del portafolio de oportunidades para la generación de ingresos
*Se han promovido 248 espacios de cualificación, en los que registraron 3943 asistencias en modalidades presenciales y virtuales.</t>
  </si>
  <si>
    <t>Con el fin de alcanzar el cumplimiento de la meta programada, se fortalecerán las estrategias de convocatoria, seguimiento y confirmación de asistencia de las participantes, mediante la articulación con actores territoriales y la ampliación de los canales de difusión de la oferta. Así mismo, se priorizará la vinculación de mujeres previamente orientadas e interesadas en los procesos de cualificación, promoviendo su participación en los espacios programados durante los meses siguientes para garantizar el cumplimiento de la meta anual.</t>
  </si>
  <si>
    <t>Las acciones desarrolladas durante el mes de mayo beneficiaron a las mujeres participantes al fortalecer sus conocimientos y capacidades en temas relacionados con derechos humanos, habilidades socioemocionales y herramientas para la empleabilidad y el emprendimiento, contribuyendo al fortalecimiento de su autonomía económica. Asimismo, la gestión y articulación territorial permitió ampliar el acceso a la oferta institucional, facilitando que un mayor número de mujeres conocieran y se vincularan a los procesos de cualificación, generando mayores oportunidades para el desarrollo de sus proyectos personales, laborales y productivos.</t>
  </si>
  <si>
    <t>Durante el mes de junio se logró la cualificación de 239 mujeres, superando la meta programada y el rezago de las 10 mujeres del mes inmediatamente anterior, esto se logro a través de la participación en espacios de cualificación presenciales y/o virtuales; en contenidos relacionados con derechos humanos, en habilidades socioemocionales, así como de gestión financiera en empleabilidad y emprendimiento.  Se continúan fortalecieron acciones de gestión y articulación local, para la difusión de la ruta de cualificación, los cuales impactan en alcanzar los cumplimientos de meta programados.</t>
  </si>
  <si>
    <t>*A junio se han cualificado 1.068 mujeres de las 2.027 programadas para la vigencia 2026, en herramietas para la la autonomía económica.
*Se han realizado 3569 orientaciones a mujeres en diversos escenarios de atención.
*Se han realizado 678 registros de mujeres en jornadas territoriales de difusión del portafolio de oportunidades para la generación de ingresos
*Se han promovido 316 espacios de cualificación, en los que registraron 4954 asistencias en modalidades presenciales y virtuales.</t>
  </si>
  <si>
    <t>El avance alcanzado durante el mes de junio permitió que un mayor número de mujeres fortaleciera sus capacidades para el ejercicio de sus derechos, la toma de decisiones, el desarrollo de habilidades socioemocionales y la adquisición de herramientas para la empleabilidad, el emprendimiento y la gestión financiera. Asimismo, las acciones de articulación y gestión territorial favorecieron una mayor difusión y acceso a la Ruta de Cualificación, ampliando las oportunidades para que más mujeres de Bogotá participen en procesos que contribuyen al fortalecimiento de su autonomía económica y al mejoramiento de sus condiciones de vida.</t>
  </si>
  <si>
    <t>Durante el mes de julio se cualificaron 262 mujeres, alcanzando un resultado de ocho (8) mujeres por debajo de la meta programada para el periodo. Es importante señalar que el cumplimiento de la meta mensual está condicionado por el tiempo que requiere el proceso de cualificación y, especialmente, por la permanencia y la participación voluntaria de las mujeres a lo largo de la ruta. En este contexto, el equipo mantuvo de manera permanente las acciones de convocatoria y seguimiento, promoviendo la participación de las mujeres en espacios de cualificación presenciales y virtuales, mediante el desarrollo de contenidos en derechos humanos, habilidades socioemocionales y herramientas para la gestión financiera orientadas al fortalecimiento de capacidades para la empleabilidad y el emprendimiento.
De igual manera, se fortalecieron las acciones de gestión y articulación con actores locales para ampliar la difusión de la ruta de cualificación y acercar la oferta institucional a un mayor número de mujeres. Estas acciones contribuyen a incrementar la participación, fortalecer la permanencia en el proceso de formación y avanzar de manera progresiva en el cumplimiento de las metas programadas por la Estrategia.
Es importante resaltar que, aunque en el mes de julio se presentó un rezago de ocho (8) mujeres frente a la meta mensual, el comportamiento acumulado de la vigencia continúa por encima de la meta programada, lo que evidencia un avance satisfactorio en la implementación de la Estrategia y permite prever el cumplimiento de la meta anual.</t>
  </si>
  <si>
    <r>
      <rPr>
        <sz val="13"/>
        <color rgb="FF000000"/>
        <rFont val="Arial"/>
      </rPr>
      <t>*A julio se han cualificado 1.330 mujeres de las 2.027 programadas para la vigencia 2026, en herramietas para la la autonomía económica.
*Se han realizado 4.263 orientaciones a mujeres en diversos escenarios de atención.
*Se han realizado 836</t>
    </r>
    <r>
      <rPr>
        <sz val="13"/>
        <color rgb="FFFF0000"/>
        <rFont val="Arial"/>
      </rPr>
      <t xml:space="preserve"> </t>
    </r>
    <r>
      <rPr>
        <sz val="13"/>
        <color rgb="FF000000"/>
        <rFont val="Arial"/>
      </rPr>
      <t>registros de mujeres en jornadas territoriales de difusión del portafolio de oportunidades para la generación de ingresos
*Se han promovido 390 espacios de cualificación, en los que registraron 6.022 asistencias en modalidades presenciales y virtuales.</t>
    </r>
  </si>
  <si>
    <t xml:space="preserve">Se van a continuar desarrollando acciones para mantener el cumplimiento de las metas establecidas, fortaleciendo la convocatoria y el seguimiento a las mujeres interesadas en la ruta de cualificación, promoviendo su permanencia y culminación del proceso formativo. Asimismo, se reforzará la articulación con aliados estratégicos y actores territoriales para ampliar la difusión de la oferta institucional y facilitar el acceso de más mujeres a los espacios de formación. De igual manera, se mantendrá el monitoreo permanente de las metas e indicadores de ejecución, realizando los ajustes operativos que sean necesarios para garantizar el cumplimiento de la programación. </t>
  </si>
  <si>
    <t>Las acciones desarrolladas durante el mes de julio fortalecieron el acceso y la permanencia de las mujeres en la ruta de cualificación, permitiéndoles adquirir herramientas en derechos humanos, habilidades socioemocionales y gestión financiera que fortalecen sus capacidades para la empleabilidad, el emprendimiento y la generación de ingresos. Asimismo, el fortalecimiento de la convocatoria, el seguimiento y la articulación con actores territoriales facilitó que un mayor número de mujeres conociera y accediera a la oferta institucional de la Estrategia, promoviendo procesos formativos más oportunos e incluyentes que contribuyen al fortalecimiento de su autonomía económica, la ampliación de sus oportunidades y el ejercicio efectivo de sus derechos.</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</si>
  <si>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</si>
  <si>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</si>
  <si>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</si>
  <si>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r>
      <t xml:space="preserve">Para febrero se lograron </t>
    </r>
    <r>
      <rPr>
        <b/>
        <sz val="13"/>
        <color theme="1"/>
        <rFont val="Arial"/>
        <family val="2"/>
      </rPr>
      <t>cualificar a 80 mujeres</t>
    </r>
    <r>
      <rPr>
        <sz val="13"/>
        <color theme="1"/>
        <rFont val="Arial"/>
        <family val="2"/>
      </rPr>
      <t xml:space="preserve">. Esto obedece principalmente a que si bien se ha logrado llegar a un número significativo de ciudadanas, el tiempo para la culminación de la cualificación puede variar según la disponibilidad de tiempo de las mujeres. Adicionalmente se han fortalecido acciones de gestión para los espacios conmemorativos de marzo y se avanza en el impulso de la gestión de nuevos escenarios locales no abordados anteriormente para la difusión de la ruta de cualificación, los cuales pueden impactar en alcanzar los cumplimientos de meta programados.  
Por otra parte, realizaron 125 registros de mujeres en jornadas territoriales de difusión masiva del portafolio de oportunidades para la generación de ingresos en los diferentes espacios de relevancia para las mujeres.  Así mismo se han realizado 13 espacios de cualificación logrando 325 asistencias presenciales y virtuales, garantizando así, diferentes mecanismos para realizar la cualificación en herramientas para la autonomía económica con las mujeres de Bogotá. </t>
    </r>
  </si>
  <si>
    <t>Para el mes de febrero se realizaron 652 orientaciones dirigidas a mujeres en diferentes escenarios institucionales y territoriales de la ciudad, priorizando espacios de alta concurrencia y relevancia para las mujeres en sus diferencias y diversidad. A través de estos procesos de orientación se brindó información sobre la ruta de acceso a la Estrategia para la Autonomía Económica de las Mujeres, el portafolio de oportunidades disponibles y las alternativas de formación, empleo y generación de ingresos, facilitando así que las participantes conozcan y accedan a los servicios y mecanismos de acompañamiento que promueven el fortalecimiento de su autonomía económica. Asimismo, estas acciones permitieron ampliar la visibilización de la Estrategia y fortalecer el acercamiento con las mujeres en los territorios, promoviendo su vinculación a los diferentes procesos ofrecidos.</t>
  </si>
  <si>
    <t>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En el mismo periodo se implementaron 62 espacios de cualificación en derechos humanos de las mujeres, habilidades socioemocionales para el empleo y emprendimiento y herramientas de gestión financiera y laboral, logrando 860 asistencias en modalidades presenciales y/o virtuales.
Así mismo, se realizaron 207 registros de mujeres en jornadas territoriales de difusión masiva y atención a las ciudadanas por medio de canales presenciales y virtuales. Igualmente, a través de la gestión local.</t>
  </si>
  <si>
    <t>Se realizaron 849 orientaciones en diversos escenarios de impacto, dirigidas a mujeres en su diversidad, contextos socioeconómicos y trayectorias de vida. Estas acciones permitieron acercar información clara y oportuna sobre los servicios y la oferta de la Estrategia a espacios clave y de alta relevancia para ellas, tales como encuentros comunitarios, jornadas institucionales, ferias de servicios y actividades territoriales.                                                                                           A través de estas orientaciones, no solo se promovió el acceso a oportunidades para la autonomía económica, sino que también se fortaleció el reconocimiento de derechos, la toma de decisiones informadas y la vinculación de las mujeres a procesos de formación, empleabilidad y emprendimiento. Asimismo, se contribuyó a la consolidación de redes de apoyo y al posicionamiento de la Estrategia como una herramienta cercana, accesible y pertinente para el desarrollo integral de las mujeres.</t>
  </si>
  <si>
    <r>
      <rPr>
        <sz val="13"/>
        <color rgb="FF000000"/>
        <rFont val="Arial"/>
        <family val="2"/>
      </rPr>
      <t xml:space="preserve">Hoja de ruta mujeres cualificadas marzo 2026: </t>
    </r>
    <r>
      <rPr>
        <sz val="13"/>
        <color rgb="FF0070C0"/>
        <rFont val="Arial"/>
        <family val="2"/>
      </rPr>
      <t>https://secretariadistritald.sharepoint.com/:f:/s/ContratacinSPI-2022/IgCGHzQqDyeVTrQYVhRoGuw9AdITi1OerE4w6hG5ILMSYAk?e=k2kizr</t>
    </r>
  </si>
  <si>
    <r>
      <rPr>
        <sz val="13"/>
        <color rgb="FF000000"/>
        <rFont val="Arial"/>
        <family val="2"/>
      </rPr>
      <t xml:space="preserve">Listado de mujeres orientadas marzo 2026: </t>
    </r>
    <r>
      <rPr>
        <sz val="13"/>
        <color rgb="FF0070C0"/>
        <rFont val="Arial"/>
        <family val="2"/>
      </rPr>
      <t>https://secretariadistritald.sharepoint.com/:f:/s/ContratacinSPI-2022/IgCGHzQqDyeVTrQYVhRoGuw9AdITi1OerE4w6hG5ILMSYAk?e=k2kizr</t>
    </r>
  </si>
  <si>
    <t>Durante el mes de abril se logró cualificar a 253 mujeres, superando la meta programada para abril, lo que representa un cumplimiento del 168% frente a la programación prevista.
Este resultado obedece al fortalecimiento de la Estrategia mediante la apertura de espacios de cualificación en articulación con la Cámara de Comercio de Bogotá, dirigidos a mujeres emprendedoras, permitiéndoles adquirir herramientas para fortalecer sus ideas de negocio y/o consolidar sus emprendimientos.
Asimismo, durante este periodo, las mujeres emprendedoras participaron en la jornada de “Lidertesas”, en la cual fortalecieron habilidades comerciales, estratégicas y digitales. De igual manera, se promovió su participación en ferias locales, generando escenarios de comercialización para sus productos y posibilitando el reconocimiento y fortalecimiento de sus estrategias de generación de ingresos.
Paralelamente, se fortalecieron las acciones de gestión territorial, la articulación interinstitucional y la apertura de nuevos escenarios locales previamente no abordados para la difusión de la ruta de cualificación, aspectos que contribuyeron significativamente al cumplimiento y superación de las metas programadas.
Igualmente, el equipo territorial continuará fortaleciendo en las mujeres ya cualificadas, las acciones de direccionamiento a oportunidades y el acompañamiento individual, con el propósito de favorecer la permanencia y culminación efectiva de la ruta de cualificación.
De otra parte, en el mismo periodo se implementaron 74 espacios de cualificación en derechos humanos de las mujeres, habilidades socioemocionales para el empleo y emprendimiento y herramientas de gestión financiera y laboral, logrando 1118 asistencias en modalidades presenciales y/o virtuales.
Así mismo, se realizaron 120 registros de mujeres en jornadas territoriales de difusión masiva y atención a las ciudadanas por medio de canales presenciales y virtuales. Igualmente, a través de la gestión local.</t>
  </si>
  <si>
    <t>Se realizaron 713 orientaciones dirigidas a mujeres en su diversidad, en diferentes escenarios de impacto territorial, facilitando el acceso a información sobre los servicios, oportunidades y oferta institucional de la Estrategia. Estas acciones permitieron ampliar el alcance de la implementación, fortalecer los procesos de difusión y acercar la oferta a espacios estratégicos de interés y participación para las mujeres.</t>
  </si>
  <si>
    <t>Matriz mujeres cualificadas abril de 2026: https://secretariadistritald.sharepoint.com/:f:/s/ContratacinSPI-2022/IgAa1OzTN2nDSISgZeyQOVzPAX5ZgBe5_OLk-OLoroiwPFM?e=gONImQ</t>
  </si>
  <si>
    <t>Base de datos mujeres orientadas abril de 2026:   https://secretariadistritald.sharepoint.com/:f:/s/ContratacinSPI-2022/IgAa1OzTN2nDSISgZeyQOVzPAX5ZgBe5_OLk-OLoroiwPFM?e=gONImQ</t>
  </si>
  <si>
    <r>
      <rPr>
        <sz val="13"/>
        <color rgb="FF000000"/>
        <rFont val="Arial"/>
      </rPr>
      <t xml:space="preserve">Durante el mes de mayo se logró </t>
    </r>
    <r>
      <rPr>
        <b/>
        <sz val="13"/>
        <color rgb="FF000000"/>
        <rFont val="Arial"/>
      </rPr>
      <t>cualificar a 240 mujeres</t>
    </r>
    <r>
      <rPr>
        <sz val="13"/>
        <color rgb="FF000000"/>
        <rFont val="Arial"/>
      </rPr>
      <t xml:space="preserve"> en contenidos relacionados con derechos humanos, habilidades socioemocionales y gestión financiera para el empleo y el emprendimiento, alcanzando un cumplimiento del 96 % de la meta programada para el periodo. Este resultado fue posible gracias al fortalecimiento de las acciones de gestión y articulación territorial orientadas a la difusión de la ruta de cualificación y a la vinculación efectiva de las participantes a los procesos formativos.
Como parte de la implementación de la Estrategia, se desarrollaron 99 espacios de cualificación en modalidades presencial y virtual, generando un total de 1.640 asistencias. Estos espacios contribuyeron al fortalecimiento de capacidades y competencias de las mujeres participantes, favoreciendo el acceso a herramientas para el ejercicio de sus derechos, el desarrollo de habilidades socioemocionales y la gestión de oportunidades de empleo y emprendimiento.
Adicionalmente, se consolidaron acciones de divulgación y orientación que permitieron ampliar el alcance de la oferta institucional. En este marco, se realizaron 100 registros de mujeres a través de jornadas territoriales de difusión y atención ciudadana.</t>
    </r>
  </si>
  <si>
    <t xml:space="preserve"> Durante este periodo se lograron 771 orientaciones individuales y grupales dirigidas a mujeres en su diversidad. Estas acciones facilitaron el acceso a información oportuna sobre los servicios de la Estrategia y fortalecieron la conexión con escenarios territoriales de alto impacto para la promoción de la autonomía económica de las mujeres.</t>
  </si>
  <si>
    <t>1, Base de datos muejres cualificadas en mayo 2026
https://secretariadistritald.sharepoint.com/:f:/s/ContratacinSPI-2022/IgAZ7pShzolHRJa6zL3ou7qOAU1Gu_mHED69Oayj3YQ3zrA?e=br5bgu</t>
  </si>
  <si>
    <t>1, Base de datos mujeres orientadas mayo 2026
https://secretariadistritald.sharepoint.com/:f:/s/ContratacinSPI-2022/IgBsGf-A72j8R6c3kzwdZB2jATC1Y1b9199Jw7RWFDz0pZw?e=u8eVYO</t>
  </si>
  <si>
    <t>Durante el mes de junio se logró la cualificación de 239 mujeres, superando la meta programada y el rezago de las 10 mujeres del mes inmediatamente anterior, esto se logro a través de la participación en espacios de cualificación presenciales y/o virtuales; en contenidos relacionados con derechos humanos, en habilidades socioemocionales, así como de gestión financiera en empleabilidad y emprendimiento. Así mismo, se mantuvo una alta ejecución de las actividades previstas y se continúa fortaleciendo acciones de gestión y articulación local, para la difusión de la ruta de cualificación, los cuales impactan en alcanzar los cumplimientos de meta programados. 
En el mismo periodo se implementaron 68 espacios de cualificación en derechos humanos de las mujeres, habilidades socioemocionales para el empleo y emprendimiento y herramientas de gestión financiera y laboral, logrando 1011 asistencias en modalidades presenciales y/o virtuales.
Así mismo, se realizaron 126 registros de mujeres en jornadas territoriales de difusión masiva y atención a las ciudadanas por medio de canales presenciales y virtuales. Igualmente, a través de la gestión local.</t>
  </si>
  <si>
    <t xml:space="preserve">Durante el mes de junio se realizaron 584 orientaciones en diversos escenarios de impacto, dirigidas a mujeres en su diversidad. Estas acciones permitieron socializar la oferta institucional y los servicios de la Estrategia para la Autonomía Económica, facilitando el acceso a información sobre la ruta de cualificación, oportunidades de empleo, generación de ingresos y formación. De esta manera, se fortaleció la difusión de la oferta y se promovió el acceso de las mujeres a herramientas que contribuyen al fortalecimiento de su autonomía económica.
</t>
  </si>
  <si>
    <t xml:space="preserve">Reporte mujeres cualificadas junio 2026:
https://secretariadistritald.sharepoint.com/:f:/s/ContratacinSPI-2022/IgAnMRIcRxD2Qbc6UlerKp-YAYiBwuCCKX-JoMGnfG2yJnI?e=XOrFDl
</t>
  </si>
  <si>
    <t>Reporte orientaciones junio 2026:
https://secretariadistritald.sharepoint.com/:f:/s/ContratacinSPI-2022/IgCK6CVIrX7wQrIfl7qQH7VuARit4tMwo6iTGvEYq9ys1nU?e=XkbQ7b</t>
  </si>
  <si>
    <r>
      <rPr>
        <sz val="12"/>
        <color rgb="FF000000"/>
        <rFont val="Arial"/>
      </rPr>
      <t xml:space="preserve">Durante el mes de julio se logró la </t>
    </r>
    <r>
      <rPr>
        <b/>
        <sz val="12"/>
        <color rgb="FF000000"/>
        <rFont val="Arial"/>
      </rPr>
      <t>cualificación de 262 mujeres</t>
    </r>
    <r>
      <rPr>
        <sz val="12"/>
        <color rgb="FF000000"/>
        <rFont val="Arial"/>
      </rPr>
      <t xml:space="preserve"> en contenidos relacionados con derechos humanos, habilidades socioemocionales y gestión financiera para el empleo y el emprendimiento, avanzando de manera significativa en el cumplimiento de la meta programada para el periodo y registrando un rezago de ocho (8) mujeres. Este resultado responde a que el proceso de cualificación requiere un tiempo de participación y permanencia por parte de las mujeres, cuya continuidad depende de su decisión voluntaria y de las dinámicas propias de cada proceso formativo. No obstante, es importante resaltar que, aunque en julio se presentó esta diferencia frente a la meta mensual, el avance acumulado de la vigencia se mantiene por encima de la programación establecida, lo que evidencia un desempeño favorable de la Estrategia y permite proyectar el cumplimiento de la meta anual.
Este avance fue posible gracias al fortalecimiento de las acciones de gestión y articulación territorial, orientadas a ampliar la difusión de la ruta de cualificación, acercar la oferta institucional a más mujeres y promover su vinculación efectiva a los procesos formativos. Estas acciones permitieron consolidar alianzas y espacios de coordinación que favorecieron una mayor cobertura y participación en los diferentes escenarios de intervención.
Como parte de la implementación de la Estrategia, durante el periodo se desarrollaron</t>
    </r>
    <r>
      <rPr>
        <b/>
        <sz val="12"/>
        <color rgb="FF000000"/>
        <rFont val="Arial"/>
      </rPr>
      <t xml:space="preserve"> 74 espacios de cualificación</t>
    </r>
    <r>
      <rPr>
        <sz val="12"/>
        <color rgb="FF000000"/>
        <rFont val="Arial"/>
      </rPr>
      <t xml:space="preserve"> en modalidades presencial y virtual, que registraron un total de </t>
    </r>
    <r>
      <rPr>
        <b/>
        <sz val="12"/>
        <color rgb="FF000000"/>
        <rFont val="Arial"/>
      </rPr>
      <t xml:space="preserve">1.068 asistencias. </t>
    </r>
    <r>
      <rPr>
        <sz val="12"/>
        <color rgb="FF000000"/>
        <rFont val="Arial"/>
      </rPr>
      <t xml:space="preserve">A través de estos espacios, las participantes fortalecieron conocimientos y competencias para el ejercicio de sus derechos, el desarrollo de habilidades socioemocionales y la adquisición de herramientas que favorecen su empleabilidad, el emprendimiento y la generación de ingresos, aportando al fortalecimiento de su autonomía económica.
De manera complementaria, se consolidaron acciones de divulgación y acercamiento a la ciudadanía, ampliando el alcance de la oferta institucional en los territorios. Como resultado, se realizaron </t>
    </r>
    <r>
      <rPr>
        <b/>
        <sz val="12"/>
        <color rgb="FF000000"/>
        <rFont val="Arial"/>
      </rPr>
      <t xml:space="preserve">158 registros </t>
    </r>
    <r>
      <rPr>
        <sz val="12"/>
        <color rgb="FF000000"/>
        <rFont val="Arial"/>
      </rPr>
      <t>de mujeres interesadas en vincularse a la ruta de cualificación mediante jornadas de difusión y atención ciudadana, fortaleciendo la identificación de potenciales participantes y promoviendo un mayor acceso a los servicios que ofrece la Estrategia</t>
    </r>
  </si>
  <si>
    <r>
      <rPr>
        <sz val="12"/>
        <color rgb="FF000000"/>
        <rFont val="Arial"/>
      </rPr>
      <t xml:space="preserve">En el mes de julio se brindaron </t>
    </r>
    <r>
      <rPr>
        <b/>
        <sz val="12"/>
        <color rgb="FF000000"/>
        <rFont val="Arial"/>
      </rPr>
      <t>694 orientaciones</t>
    </r>
    <r>
      <rPr>
        <sz val="12"/>
        <color rgb="FF000000"/>
        <rFont val="Arial"/>
      </rPr>
      <t xml:space="preserve"> a mujeres en diversos espacios de atención y articulación territorial. A través de estos encuentros se proporcionó información sobre la oferta de la Estrategia para la Autonomía Económica de las Mujeres, incluyendo la ruta de cualificación y el portafolio de alianzas, disponibles para fortalecer las oportunidades de empleo, emprendimiento y generación de ingresos. Estas acciones favorecieron el acercamiento de un mayor número de mujeres a los servicios institucionales, promoviendo su vinculación a los procesos de acompañamiento y formación orientados al fortalecimiento de su autonomía económica.
</t>
    </r>
  </si>
  <si>
    <t>1. Base de datos mujeres cualificadas en julio 2026
https://secretariadistritald.sharepoint.com/:f:/s/ContratacinSPI-2022/IgACNZ9jJgc4QpJ4W6F-1-o5ATLDMMtaI0GApKqdkykLHqs?e=bcWlih</t>
  </si>
  <si>
    <t>1. Base de datos orientaciones julio 2026
https://secretariadistritald.sharepoint.com/:f:/s/ContratacinSPI-2022/IgAbRIiBUhpyQbs94TkeQ5kBATt4gpaSq4QeCF-PKjaasXo?e=HtYb89</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</si>
  <si>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</si>
  <si>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</si>
  <si>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</si>
  <si>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</si>
  <si>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</si>
  <si>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</si>
  <si>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</si>
  <si>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</si>
  <si>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</si>
  <si>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</si>
  <si>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</si>
  <si>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</si>
  <si>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Durante los meses de enero y febrero de 2026 se adelantó la gestión para la continuidad de las alianzas estratégicas de la Estrategia para la Autonomía Económica de las Mujeres con el propósito de consolidar el portafolio de oportunidades disponible para las mujeres de Bogotá. Como resultado de este proceso de articulación con aliados públicos y privados, se consolidaron 51 alianzas activas, orientadas a ampliar las oportunidades de acceso a empleo, formación y generación de ingresos.
El portafolio se compone de 27 empresas con oportunidades de empleo, 5 empresas para generación de ingresos, 14 aliados de formación y 5 gremios empresariales,de los cuales la ANDI, comparte de manera permanente ofertas de empleo,  lo que fortalece la articulación con el sector productivo y contribuye a promover mayores oportunidades para el empoderamiento y la autonomía económica de las mujeres en la ciudad.</t>
  </si>
  <si>
    <t>A febrero el cumplimiento de la actividad  va en un 0,05 sobre el  (1) uno programado para la vigencia 2026, a traves de la consolidación de 51 alianzas con el sector privado, que permitirán ampliar y fortalecer la oferta de oportunidades en materia de empleo, generación de ingresos, formación y articulación con gremios empresariales.</t>
  </si>
  <si>
    <t>Actualmente se cuenta con 51 aliados del sector privado, consolidando un portafolio de ofertas a través del cual se lleva a las mujeres de Bogotá de manera permanente los programas de empleo y emprendimiento del distrito, generación de ingresos desde casa y programas de formación, que benefician a las mujeres en todas sus diferencias y diversidad, facilitando el acceso oportuno a la información y a herramientas de cualificación, contribuyendo así a su autonomía económica.</t>
  </si>
  <si>
    <r>
      <t xml:space="preserve">Durante el mes de marzo de 2026, se avanzó en la gestión y fortalecimiento de las alianzas estratégicas establecidas con corte a 2025, priorizando su continuidad y consolidación. Como resultado de este proceso, se logró la permanencia de dos alianzas adicionales Xuss y WOK, alcanzando un total de </t>
    </r>
    <r>
      <rPr>
        <b/>
        <sz val="13"/>
        <color theme="1"/>
        <rFont val="Arial"/>
        <family val="2"/>
      </rPr>
      <t>53 alianzas activas</t>
    </r>
    <r>
      <rPr>
        <sz val="13"/>
        <color theme="1"/>
        <rFont val="Arial"/>
        <family val="2"/>
      </rPr>
      <t xml:space="preserve">, lo que evidencia un crecimiento sostenido en la articulación interinstitucional para el desarrollo de acciones en favor de la autonomía económica de las mujeres en Bogotá.
Estas alianzas se distribuyen de manera estratégica en diferentes líneas de intervención, permitiendo ampliar las oportunidades para las mujeres en diversos ámbitos. En el componente de empleo, se cuenta con la participación de </t>
    </r>
    <r>
      <rPr>
        <b/>
        <sz val="13"/>
        <color theme="1"/>
        <rFont val="Arial"/>
        <family val="2"/>
      </rPr>
      <t>29 empresas que facilitan procesos de vinculación laboral</t>
    </r>
    <r>
      <rPr>
        <sz val="13"/>
        <color theme="1"/>
        <rFont val="Arial"/>
        <family val="2"/>
      </rPr>
      <t>; en generación de ingresos, 5 empresas apoyan el fortalecimiento de iniciativas productivas y emprendimientos; en formación, 14 empresas contribuyen al desarrollo de habilidades y competencias; y, finalmente, 5 gremios se articulan para potenciar el alcance y la sostenibilidad de estas acciones.</t>
    </r>
  </si>
  <si>
    <t>A marzo el cumplimiento de la actividad  va en un 0,2 sobre el  (1) uno programado para la vigencia 2026, a traves de la consolidación de 53 alianzas con el sector privado, que permitirán ampliar y fortalecer la oferta de oportunidades en materia de empleo, generación de ingresos, formación y articulación con gremios empresariales. 
En marzo se avanzó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En marzo se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</si>
  <si>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</si>
  <si>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EJECUCION</t>
  </si>
  <si>
    <t>Durante este periodo se continuó fortaleciendo la gestión y sostenibilidad de alianzas estratégicas, así como la consolidación de nuevas articulaciones que actualmente se encuentran en proceso. Como resultado, a la fecha se cuenta con un total de 53 alianzas orientadas a promover oportunidades de empleo, generación de ingresos y formación para las mujeres de Bogotá, contribuyendo al fortalecimiento de su autonomía económica.
Actualmente 29 de las alianzas corresponden a empresas que promueven oportunidades de empleo, 5 orientadas a la generación de ingresos, 14 enfocadas en procesos de formación y fortalecimiento de capacidades, y 5 articuladas con gremios. Estas alianzas han permitido ampliar las oportunidades para las mujeres de Bogotá, fortaleciendo su acceso a procesos de empleabilidad, emprendimiento y autonomía económica.</t>
  </si>
  <si>
    <t>A abril el cumplimiento de la actividad  va en un 0,25 sobre el  (1) uno programado para la vigencia 2026, a traves de la consolidación y mantenimiento de 53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(2) ferias de  generación de ingresos 1 feria con el aliado Hornitos y 1 propia realizada en el parque de los novios, en el marco del 8M dia internacional de la Mujer.</t>
  </si>
  <si>
    <t xml:space="preserve">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</si>
  <si>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Durante el mes de mayo de 2026 se dio continuidad a la gestión de alianzas estratégicas orientadas a fortalecer la autonomía económica de las mujeres de Bogotá, mediante el seguimiento a las alianzas activas con cierre a 2025 y la consolidación de nuevas articulaciones. Como resultado, se logró la continuidad de una alianza adicional y la formalización de dos nuevas alianzas, alcanzando un total de 56 alianzas vigentes. Estas alianzas se distribuyen en 31 empresas vinculadas a procesos de empleo, 5 empresas para generación de ingresos, 15 entidades de formación y 5 gremios, ampliando las oportunidades de acceso de las mujeres a procesos de vinculación laboral, fortalecimiento de capacidades y desarrollo de iniciativas productivas.</t>
  </si>
  <si>
    <t>A mayo el cumplimiento de la actividad  va en un 0,3 sobre el  (1) uno programado para la vigencia 2026, a traves de la consolidación y mantenimiento de 56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(3) ferias de  generación de ingresos 1 feria con el aliado Hornitos 1 propia realizada en el Parque de los Novios, en el marco del 8M Dia Internacional de la Mujer y 1 feria con el aliando WOM.</t>
  </si>
  <si>
    <t>Actualmente se cuenta con 56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</si>
  <si>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r>
      <rPr>
        <sz val="13"/>
        <color rgb="FF000000"/>
        <rFont val="Arial"/>
        <family val="2"/>
      </rPr>
      <t xml:space="preserve">Durante el mes de junio se dio continuidad a la gestión y fortalecimiento de las alianzas con el sector privado, mediante el seguimiento a las alianzas activas y la consolidación de nuevas articulaciones, de las cuales se espera obtener nuevas alianzas. Como resultado, se alcanzó un total de </t>
    </r>
    <r>
      <rPr>
        <b/>
        <sz val="13"/>
        <color rgb="FF000000"/>
        <rFont val="Arial"/>
        <family val="2"/>
      </rPr>
      <t>56 alianzas, distribuidas en 31 para empleo, 5 para generación de ingresos, 15 para formación y 5 con gremios,</t>
    </r>
    <r>
      <rPr>
        <sz val="13"/>
        <color rgb="FF000000"/>
        <rFont val="Arial"/>
        <family val="2"/>
      </rPr>
      <t xml:space="preserve"> ampliando el portafolio de oportunidades para que las mujeres de Bogotá, que les permita acceder a procesos de empleabilidad y fortalecimiento de emprendimientos, en el marco de su autonomía económica.</t>
    </r>
  </si>
  <si>
    <t>A junio el cumplimiento de la actividad  va en un 0,45 sobre el  (1) uno programado para la vigencia 2026, a traves de la consolidación y mantenimiento de 56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8 espacios de seguimiento con actores clave, así como la gestión de nuevas oportunidades con el sector privado a traves del desarrollo de 9 reuniones con posibles nuevos aliados. 
A la fecha se han realizaron tres (3) ferias territoriales de empleo en tres localiades de la ciudad y (4) ferias de  generación de ingresos: (1) feria propia realizada en el Parque de los Novios, en el marco del 8M Dia Internacional de la Mujer y (3) ferias o espacios de comercialización para emprendedoras de la EAE, mediante la articulación con aliados del sector privado Hornitos y 2 con WOM.</t>
  </si>
  <si>
    <t>A julio el cumplimiento de la actividad  va en un 0,5 sobre el  (1) uno programado para la vigencia 2026, a traves de la consolidación y mantenimiento de 58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8 espacios de seguimiento con actores clave, así como la gestión de nuevas oportunidades con el sector privado a traves del desarrollo de 9 reuniones con posibles nuevos aliados. 
A la fecha se han realizaron tres (3) ferias territoriales de empleo en tres localiades de la ciudad y (8) ferias de  generación de ingresos: (1) feria propia realizada en el Parque de los Novios, en el marco del 8M Dia Internacional de la Mujer y (7) ferias o espacios de comercialización para emprendedoras de la EAE, mediante la articulación con aliados del sector privado Hornitos, 2 con WOM, Camara de Comercio de Bogotá (We Trade y Mas Talante), MUEVE USME y MUEVE FONTIBON.</t>
  </si>
  <si>
    <t xml:space="preserve">Actualmente se cuenta con 58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</si>
  <si>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</si>
  <si>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</si>
  <si>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Durante los meses de enero y febrero de 2026 se consolidaron un total de 51 alianzas. A continuación, se presenta la distribución de las alianzas de empleo, generación de ingresos y formación para las mujeres de Bogotá, contribuyendo así con su autonomía económica.  Empleo: 27 empresas.
Generación de ingresos: 5 empresas.                                        Formación: 14 empresas.Gremios: 5 gremios,  de los cuales la ANDI, comparte de manera permanente ofertas de empleo, por lo cual la difución de la oferta se hace a traves de la ficha de caracterizción.
Se adelantó el proceso de revisión, seguimiento y gestión de continuidad de las alianzas establecidas por la Estrategia con corte a 2025. Este proceso implicó el contacto y articulación con los aliados institucionales y empresariales, con el propósito de ratificar su participación durante la vigencia 2026, esto permitió actualizar las modalidades de vinculación y consolidar las oportunidades disponibles para las mujeres participantes de la Estrategia. 
Este avance fortalece la red de cooperación público-privada de la Estrategia permitiendo diversificar las oportunidades disponibles para las mujeres de Bogotá y mejorar sus posibilidades de acceso a empleo, formación y alternativas de generación de ingresos, contribuyendo de manera directa en su empoderamiento y autonomía económica.</t>
  </si>
  <si>
    <t>2. Seguimiento Plan de Acción 8232_Febrero 2026</t>
  </si>
  <si>
    <r>
      <rPr>
        <sz val="13"/>
        <color rgb="FF000000"/>
        <rFont val="Arial"/>
        <family val="2"/>
      </rPr>
      <t>Durante el mes de marzo de 2026, se continuó la gestión de las alianzas con cierre a 2025, para establecer su continuidad logrando la continuidad de dos alianzas adicionales, alcanzando así un</t>
    </r>
    <r>
      <rPr>
        <b/>
        <sz val="13"/>
        <color rgb="FF000000"/>
        <rFont val="Arial"/>
        <family val="2"/>
      </rPr>
      <t xml:space="preserve"> total de 53 alianzas</t>
    </r>
    <r>
      <rPr>
        <sz val="13"/>
        <color rgb="FF000000"/>
        <rFont val="Arial"/>
        <family val="2"/>
      </rPr>
      <t>.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la ANDI si bien es un gremio, la ficha se encuentra en empleo,</t>
    </r>
    <r>
      <rPr>
        <sz val="13"/>
        <color rgb="FFFF0000"/>
        <rFont val="Arial"/>
        <family val="2"/>
      </rPr>
      <t xml:space="preserve"> </t>
    </r>
    <r>
      <rPr>
        <sz val="13"/>
        <color rgb="FF000000"/>
        <rFont val="Arial"/>
        <family val="2"/>
      </rPr>
      <t xml:space="preserve">dado que sus ofertas se divulgan directamente bajo esta modalidad
* Se precisa que la Cámara de Comercio de Bogotá no cuenta con una ficha de caracterización, porque se está formalizando un memorando de entendimiento. Su oferta va dirijida a una ruta de emprendimiento, establecida por cliclos de formación de 8 talleres, implementados de manera periodica en la diferentes localidades de Bogotá. </t>
    </r>
  </si>
  <si>
    <t>Durante el mes de marzo se realizaron cuatro (4) reuniones de seguimiento con aliados de la Estrategia: 
1.	COLSUBSIDIO 06/03/2026
2.	WOM 19/03/2026
3.	DIAGEO 30/03/2026
4.	MIBANCO 30/03/2026
Se llevaron a cabo siete (7) reuniones para posibles nuevas oportunidades para la autonomía económica de las mujeres durante el mes de marzo con las siguientes empresas:
1.	VISUAL CORE GLOBAL 05/03/2026
2.	NEQUI 11/03/2026
3.	EQUIRENT 11/03/2026
4.	SUPERRICAS 11/03/2026
5.	COLVATEL 16/03/2026
6.	SAINT GOBAIN 24/03/2026
7.	GHL 27/03/2026
Durante el mes de marzo se realizaron tres (3) ferias territoriales de empleo y generación de ingresos en las localidades de:
1.	USME con la participación del aliado MUEVE USME 6/03/2026
2.	USAQUEN con la participación de los aliados OXXO y ARA 12/03/2026
3.	SAN CRISTOBAL con la participación del aliado DICO.20/03/2026
Finalmente, en el mes de marzo se gestionó un (1) espacio de comercialización y/o ferias para emprendedoras de la EAE, mediante articulación con aliados del sector privado a través de los cuales se beneficiaron 4 mujeres con un valor de ventas totales de $431.000:
-	DICO 20/03/2026</t>
  </si>
  <si>
    <t xml:space="preserve">1.	Fichas de caracterización de las ofertas (Excel) 
2.	Piezas gremios
3.	Cuadro alianzas Fichas y Orfeos (Excel)
https://secretariadistritald.sharepoint.com/:f:/s/ContratacinSPI-2022/IgCGHzQqDyeVTrQYVhRoGuw9AdITi1OerE4w6hG5ILMSYAk?e=tkau0y
</t>
  </si>
  <si>
    <t xml:space="preserve">1.	Actas reuniones de seguimiento.
2.	Actas reuniones con posibles empresas aliadas
3.	Prechequeo eventos presenciales (excel).
4.	Seguimiento direccionamiento de oportunidades emprendimiento (Excel)
https://secretariadistritald.sharepoint.com/:f:/s/ContratacinSPI-2022/IgCGHzQqDyeVTrQYVhRoGuw9AdITi1OerE4w6hG5ILMSYAk?e=tkau0y
</t>
  </si>
  <si>
    <t xml:space="preserve">Durante el mes de abril de 2026, se continuó la gestión de nuevas alianzas que aún no se han concretado por lo cual, se cuenta con un total de 53 alianzas.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si bien la ANDI es un gremio, la ficha se encuentra en empleo dado que sus ofertas se divulgan directamente bajo esta modalidad. 
*Se precisa que la Cámara de Comercio de Bogotá, no cuenta con una ficha de caracterización porque se está formalizando un memorando de entendimiento. Su oferta va dirigida a una ruta de emprendimiento, establecida por ciclos de formación de 8 talleres, implementados de manera periódica en las diferentes localidades de Bogotá. Actualmente se inició con 7 localidades (Ciudad Bolívar, Engativá, Suba, Fontibón, Kennedy, San Cristóbal, Usaquén). 
</t>
  </si>
  <si>
    <t>1.	Fichas de caracterización de las ofertas (Excel) 
2.	Piezas gremios
3.	Cuadro alianzas Fichas y Orfeos (Excel)
https://secretariadistritald.sharepoint.com/:f:/s/ContratacinSPI-2022/IgAa1OzTN2nDSISgZeyQOVzPAX5ZgBe5_OLk-OLoroiwPFM?e=gONImQ</t>
  </si>
  <si>
    <t>Durante el mes de mayo de 2026, se continuó la gestión de alianzas activas con cierre a 2025 y de nuevas alianzas, logrando la continuidad de una alianza adicional y la concreción de dos nuevas alianzas, alcanzando un total de 56 alianzas. A continuación, se presenta la distribución de las alianzas de empleo, generación de ingresos y formación para las mujeres de Bogotá, contribuyendo así con su autonomía económica.  
Empleo: 31 empresas
Generación de ingresos: 5 empresas
Formación: 15 empresas
Gremios: 5 gremios
*Es importante aclarar que, si bien la ANDI es un gremio, la ficha se encuentra en empleo dado que sus ofertas se divulgan directamente bajo esta modalidad. **También se precisa que la Cámara de Comercio de Bogotá, no cuenta con una ficha de caracterización porque se formalizó mediante un memorando de entendimiento. Su oferta va dirigida a una ruta de emprendimiento, establecida por ciclos de formación de 8 talleres, implementados de manera periódica en las diferentes localidades de Bogotá.</t>
  </si>
  <si>
    <r>
      <t>1</t>
    </r>
    <r>
      <rPr>
        <sz val="11"/>
        <rFont val="Calibri"/>
        <family val="2"/>
        <scheme val="minor"/>
      </rPr>
      <t xml:space="preserve">.	Fichas de caracterización de las ofertas (Excel) 
2.	Piezas gremios
3.	Cuadro alianzas Fichas y Orfeos (Excel)
</t>
    </r>
    <r>
      <rPr>
        <u/>
        <sz val="11"/>
        <color theme="10"/>
        <rFont val="Calibri"/>
        <family val="2"/>
        <scheme val="minor"/>
      </rPr>
      <t>https://secretariadistritald.sharepoint.com/:f:/s/ContratacinSPI-2022/IgCKjCDGY3NKTKg5VwDBE4dbAYVeNolbotlratcPYGWxk7o?e=xrkxJN</t>
    </r>
  </si>
  <si>
    <t xml:space="preserve">Durante el mes de junio de 2026, se continuó la gestión de alianzas activas con cierre a la vigencia anterior y de nuevas alianzas, alcanzando un total de 56 alianzas. A continuación, se presenta la distribución de las alianzas de empleo, generación de ingresos y formación para las mujeres de Bogotá, contribuyendo así con su autonomía económica.  
Empleo: 31 empresas
Generación de ingresos: 5 empresas
Formación: 15 empresas
Gremios: 5 gremios
Es importante aclarar que, si bien la ANDI es un gremio, la ficha se encuentra en empleo dado que sus ofertas se divulgan directamente bajo esta modalidad. También se precisa que la Cámara de Comercio de Bogotá, no cuenta con una ficha de caracterización porque se formalizó mediante un memorando de entendimiento. Su oferta va dirigida a una ruta de emprendimiento, establecida por ciclos de formación de 8 talleres, implementados de manera periódica en las diferentes localidades de Bogotá. 
</t>
  </si>
  <si>
    <t>Durante el mes de junio se realizaron cuatro (4) reuniones de seguimiento con aliados de la Estrategia: 
1.	ELEMPLEO.COM 20260602
2.	SENA 20260616
3.	ELEMPLEO.COM 20260617
4.	IMPACTHUB 30/06/2026
Se llevaron a cabo dos (2) reuniones para posibles nuevas oportunidades para la autonomía económica de las mujeres durante el mes de junio con las siguientes entidades y empresas:
1.	CONSORCIO 2AC 20260602
2.	FUNDACION WWB 20260623
Durante el mes de junio se gestionó un (1) espacio de comercialización y/o ferias para emprendedoras de la EAE, mediante articulación con aliados del sector privado a través de los cuales se beneficiaron 5 mujeres con un valor de ventas totales de $445.600:
-	WOM 2026/06/16 – 2026/06/17</t>
  </si>
  <si>
    <t>1.	Fichas de caracterización de las ofertas (Excel) 
2.	Piezas gremios
3.	Cuadro alianzas Fichas y Orfeos (Excel)
https://secretariadistritald.sharepoint.com/:f:/s/ContratacinSPI-2022/IgAgYTMPb7gVT6io_63_gz3xAYSoGXqIexiMkFp877rpuJ8?e=ULAvpX</t>
  </si>
  <si>
    <t>1.	Actas reuniones de seguimiento.
2.	Actas reuniones con posibles empresas aliadas
3.	Seguimiento direccionamiento de oportunidades emprendimiento (Excel)
https://secretariadistritald.sharepoint.com/:f:/s/ContratacinSPI-2022/IgBkZBCjtAw2R6MMEUaA95SfAYi0C3MURXkS7yTjd4dYh84?e=YLyRTw</t>
  </si>
  <si>
    <t>1.	Fichas de caracterización de las ofertas (Excel) 
2.	Piezas gremios
3.	Cuadro alianzas Fichas y Orfeos (Excel)
https://secretariadistritald.sharepoint.com/:f:/s/ContratacinSPI-2022/IgAdcAi-lkGqR5sA946UkgbiAcghq0TsLb5yzXWLw0BC4zE?e=cLspQu</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</si>
  <si>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</si>
  <si>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</si>
  <si>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</si>
  <si>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</si>
  <si>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</si>
  <si>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</si>
  <si>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</si>
  <si>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</si>
  <si>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</si>
  <si>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</si>
  <si>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</si>
  <si>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</si>
  <si>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</si>
  <si>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</si>
  <si>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</si>
  <si>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</si>
  <si>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</si>
  <si>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</si>
  <si>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promovieron espacios de cualificación en modalidades presenciales y virtuales, a través de los cuales 80 mujeres culminaron su proceso de cualifcación  en herramientas orientadas al fortalecimiento de su autonomía económica, contribuyendo así a ampliar sus capacidades para el acceso a oportunidades de empleo, emprendimiento y generación de ingresos.</t>
  </si>
  <si>
    <t>En febrero se cualificaron 80 mujeres de las 2027 programadas para la vigencia 2026, en herramietas para la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</si>
  <si>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asimismo se va ampliar la articulación interinstitucional con otros actores locales, con el fin de llegar a  escenarios no abordados anteriormente para la difusión de la ruta de cualificación, los cuales pueden impactar en alcanzar los cumplimientos de meta programados.  </t>
  </si>
  <si>
    <t xml:space="preserve">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</si>
  <si>
    <t>A marzo de 2026, se han cualificado 336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
Desde la Estrategia, se fortalecen las capacidades de las mujeres para acceder y mantenerse en oportunidades de empleo, generación de ingresos y formación, promoviendo su autonomía económica. Asimismo, se impulsa la transformación de roles de género que han limitado su desarrollo, especialmente aquellos relacionados con el trabajo de cuidado no remunerado. A través de la ruta de cualificación, se brindan herramientas para el reconocimiento de sus derechos, el fortalecimiento de habilidades socioemocionales y financieras, y el acceso efectivo a oportunidades acordes con sus intereses y necesidades.</t>
  </si>
  <si>
    <t>https://secretariadistritald.sharepoint.com/:f:/s/ContratacinSPI-2022/IgCGHzQqDyeVTrQYVhRoGuw9AdITi1OerE4w6hG5ILMSYAk?e=k2kizr</t>
  </si>
  <si>
    <t>Durante el mes de marzo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</si>
  <si>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Al mes de abril de 2026, se han cualificado 589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</si>
  <si>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t>
  </si>
  <si>
    <t>https://secretariadistritald.sharepoint.com/:f:/s/ContratacinSPI-2022/IgAa1OzTN2nDSISgZeyQOVzPAX5ZgBe5_OLk-OLoroiwPFM?e=gONImQ</t>
  </si>
  <si>
    <t>Al mes de mayo de 2026, se han cualificado 829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</si>
  <si>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Con el fin de alcanzar el cumplimiento de la meta programada, se fortalecerán las estrategias de convocatoria, seguimiento y confirmación de asistencia de las participantes, mediante la articulación con actores territoriales y la ampliación de los canales de difusión de la oferta. Así mismo, se priorizará la vinculación de mujeres previamente orientadas e interesadas en los procesos de cualificación, promoviendo su participación en los espacios programados durante los meses siguientes, con el propósito de recuperar el rezago presentado y garantizar el cumplimiento de la meta anual.</t>
  </si>
  <si>
    <t xml:space="preserve">https://secretariadistritald.sharepoint.com/:f:/s/ContratacinSPI-2022/IgAZ7pShzolHRJa6zL3ou7qOAU1Gu_mHED69Oayj3YQ3zrA?e=br5bgu
</t>
  </si>
  <si>
    <t xml:space="preserve">Durante el mes de junio se logró la cualificación de 239 mujeres, superando la meta programada y el rezago de las 10 mujeres del mes inmediatamente anterior, esto se logro a través de la participación en espacios de cualificación presenciales y/o virtuales; en contenidos relacionados con derechos humanos, en habilidades socioemocionales, así como de gestión financiera en empleabilidad y emprendimiento.  Se continúan fortalecieron acciones de gestión y articulación local, para la difusión de la ruta de cualificación, los cuales impactan en alcanzar los cumplimientos de meta programados. </t>
  </si>
  <si>
    <t>Con corte al mes de junio de 2026, se ha logrado la cualificación de 1.068 mujeres, equivalente al avance en la meta de 2.027 mujeres programadas para la vigencia, mediante la implementación de la Ruta de Cualificación de la Estrategia. Este proceso se ha desarrollado a través de modalidades presencial y virtual, con contenidos orientados al fortalecimiento de capacidades en derechos laborales de las mujeres, habilidades socioemocionales como autorreconocimiento, toma de decisiones y comunicación asertiva, así como herramientas para la empleabilidad, el emprendimiento y la gestión financiera, incluyendo temas como facturación electrónica, elaboración de hoja de vida, preparación para entrevistas laborales y endeudamiento responsable, entre otros.</t>
  </si>
  <si>
    <t>https://secretariadistritald.sharepoint.com/:f:/s/ContratacinSPI-2022/IgAnMRIcRxD2Qbc6UlerKp-YAYiBwuCCKX-JoMGnfG2yJnI?e=XOrFDl</t>
  </si>
  <si>
    <r>
      <rPr>
        <sz val="11"/>
        <color rgb="FF000000"/>
        <rFont val="Arial"/>
      </rPr>
      <t>A corte julio de 2026, la Estrategia para la Autonomía Económica r</t>
    </r>
    <r>
      <rPr>
        <b/>
        <sz val="11"/>
        <color rgb="FF000000"/>
        <rFont val="Arial"/>
      </rPr>
      <t>egistra la cualificación de 1.330 mujeres</t>
    </r>
    <r>
      <rPr>
        <sz val="11"/>
        <color rgb="FF000000"/>
        <rFont val="Arial"/>
      </rPr>
      <t>, lo que representa un avance significativo frente a la meta anual de 2.027 mujeres programadas para la vigencia. Este resultado es producto de la implementación continua de la Ruta de Cualificación, la cual ha permitido fortalecer las capacidades de las participantes mediante procesos formativos desarrollados en modalidades presencial y virtual, adaptados a las diferentes necesidades y contextos de las mujeres en su diversidad. Durante este periodo se consolidó la oferta de contenidos orientados al fortalecimiento de competencias para la autonomía económica, integrando herramientas para el ejercicio de los derechos laborales, el desarrollo de habilidades socioemocionales, la empleabilidad, el emprendimiento y la gestión financiera. De esta manera, la Estrategia continúa aportando al fortalecimiento de las capacidades de las mujeres para mejorar sus posibilidades de acceso al mercado laboral, impulsar iniciativas de generación de ingresos y avanzar hacia una mayor autonomía económica, en coherencia con los objetivos establecidos para la vigencia.</t>
    </r>
  </si>
  <si>
    <t>https://secretariadistritald.sharepoint.com/:f:/s/ContratacinSPI-2022/IgACNZ9jJgc4QpJ4W6F-1-o5ATLDMMtaI0GApKqdkykLHqs?e=bcWlih</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</si>
  <si>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</si>
  <si>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</si>
  <si>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</si>
  <si>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</si>
  <si>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</si>
  <si>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</si>
  <si>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</si>
  <si>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</si>
  <si>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</si>
  <si>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</si>
  <si>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</si>
  <si>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</si>
  <si>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</si>
  <si>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</si>
  <si>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</si>
  <si>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</si>
  <si>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</si>
  <si>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</si>
  <si>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</si>
  <si>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</si>
  <si>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</si>
  <si>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</si>
  <si>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</si>
  <si>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</si>
  <si>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</si>
  <si>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</si>
  <si>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0.05</t>
  </si>
  <si>
    <t>0.15</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</si>
  <si>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</si>
  <si>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</si>
  <si>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</si>
  <si>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</si>
  <si>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</si>
  <si>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</si>
  <si>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</si>
  <si>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</si>
  <si>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</si>
  <si>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</si>
  <si>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</si>
  <si>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</si>
  <si>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</si>
  <si>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</si>
  <si>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</si>
  <si>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</si>
  <si>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</si>
  <si>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</si>
  <si>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</si>
  <si>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</si>
  <si>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</si>
  <si>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</si>
  <si>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</si>
  <si>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</si>
  <si>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</si>
  <si>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</si>
  <si>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</si>
  <si>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</si>
  <si>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</si>
  <si>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</si>
  <si>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</si>
  <si>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</si>
  <si>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</si>
  <si>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</si>
  <si>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</si>
  <si>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</si>
  <si>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</si>
  <si>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</si>
  <si>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</si>
  <si>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</si>
  <si>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</si>
  <si>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</si>
  <si>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</si>
  <si>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</si>
  <si>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</si>
  <si>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</si>
  <si>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Ajuste giro de reservas por actividad - enero</t>
  </si>
  <si>
    <t>Se realizó el ajuste en los giros de reservas por actividad para el mes de enero, dado que aunque el valor total era el correcto, la asociación por actividad no se ajustaba a la realidad.</t>
  </si>
  <si>
    <t>Ajuste techo presupuestal en actividades 1 y 2</t>
  </si>
  <si>
    <t>Se realizó ajuste a los techos presupuestales de las actividades 1 y 2 debido a la modificación del PAABS para la adición del contrato de comunicaciones convergentes.</t>
  </si>
  <si>
    <t>Ajuste techo presupuestal en las actividades</t>
  </si>
  <si>
    <t>Se realizó actualización los techos presupuestales de todas las actividades del proyecto, debido a la modificación del PAABS para la creación de las líneas de la contratación con la comunidad afrocolombiana y de reorientación de recursos</t>
  </si>
  <si>
    <r>
      <t xml:space="preserve">Durante el mes de julio de 2026 se continuó fortaleciendo el trabajo articulado con el sector público, privado y gremial, mediante el seguimiento a las alianzas activas provenientes del cierre de la vigencia 2025 y la consolidación de nuevas oportunidades de cooperación. Gracias a esta gestión, la Estrategia para la Autonomía Económica alcanzó un total de </t>
    </r>
    <r>
      <rPr>
        <b/>
        <sz val="13"/>
        <color rgb="FF000000"/>
        <rFont val="Arial"/>
      </rPr>
      <t>58 alianzas vigentes</t>
    </r>
    <r>
      <rPr>
        <sz val="13"/>
        <color rgb="FF000000"/>
        <rFont val="Arial"/>
      </rPr>
      <t>, las cuales amplían las oportunidades para que las mujeres de Bogotá accedan a procesos de formación, oportunidades laborales y alternativas para fortalecer sus iniciativas de generación de ingresos. 
Del total de alianzas, 32 corresponden a empresas que promueven oportunidades de empleo, 5 a empresas que impulsan la generación de ingresos, 16 a organizaciones que ofrecen procesos de cualificación, y 5 a gremios que contribuyen a fortalecer la articulación con el sector productivo. Este avance refleja el compromiso permanente de la Estrategia por construir relaciones de cooperación que permitan acercar una oferta más amplia y pertinente a las mujeres en su diversidad, contribuyendo al fortalecimiento de su autonomía económica y a la generación de mayores oportunidades para el ejercicio de sus proyectos de vida.</t>
    </r>
  </si>
  <si>
    <t>Durante el mes de julio de 2026, se continuó la gestión de alianzas activas con cierre a 2025 y de nuevas alianzas, alcanzando un total de 58 alianzas. A continuación, se presenta la distribución de las alianzas de empleo, generación de ingresos y formación para las mujeres de Bogotá, contribuyendo así con su autonomía económica.  
Empleo: 32 empresas - 33
Generación de ingresos: 5 empresas
Formación: 16 empresas 
Gremios: 5 gremios
Es importante aclarar que, si bien la ANDI es un gremio, la ficha se encuentra en empleo dado que sus ofertas se divulgan directamente bajo esta modalidad. También se precisa que la Cámara de Comercio de Bogotá, no cuenta con una ficha de caracterización porque se formalizó mediante un memorando de entendimiento. Su oferta va dirigida a una ruta de emprendimiento, establecida por ciclos de formación de 8 talleres, implementados de manera periódica en las diferentes localidades de Bogotá
Asi mismo, duranrte este periodo se llevaron a cabo 4 ferias / espacios de comercialización, mediante la articulación con aliados del sector privado como son: Camara de Comercio de Bogotá (We Trade y Mas Talante), MUEVE USME y MUEVE FONTIBON, logrando beneficiar  a 18 mujeres, registrando una ventas de $ 8.122.400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</si>
</sst>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quot;$&quot;\ * #,##0.00_-;\-&quot;$&quot;\ * #,##0.00_-;_-&quot;$&quot;\ *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8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10"/>
      <color rgb="FF000000"/>
      <name val="Arial"/>
      <family val="2"/>
    </font>
    <font>
      <sz val="10"/>
      <color theme="1"/>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
      <sz val="13"/>
      <color rgb="FF0070C0"/>
      <name val="Arial"/>
      <family val="2"/>
    </font>
    <font>
      <sz val="14"/>
      <color theme="1"/>
      <name val="Arial"/>
      <family val="2"/>
    </font>
    <font>
      <sz val="12"/>
      <name val="Arial"/>
      <family val="2"/>
    </font>
    <font>
      <sz val="11"/>
      <name val="Calibri"/>
      <family val="2"/>
      <scheme val="minor"/>
    </font>
    <font>
      <b/>
      <sz val="12"/>
      <color rgb="FF000000"/>
      <name val="Arial"/>
      <family val="2"/>
    </font>
    <font>
      <sz val="13"/>
      <color rgb="FF000000"/>
      <name val="Arial"/>
    </font>
    <font>
      <sz val="13"/>
      <color rgb="FFFF0000"/>
      <name val="Arial"/>
    </font>
    <font>
      <sz val="13"/>
      <color theme="1"/>
      <name val="Arial"/>
    </font>
    <font>
      <b/>
      <sz val="13"/>
      <color rgb="FF000000"/>
      <name val="Arial"/>
    </font>
    <font>
      <sz val="12"/>
      <color rgb="FF000000"/>
      <name val="Arial"/>
    </font>
    <font>
      <b/>
      <sz val="12"/>
      <color rgb="FF000000"/>
      <name val="Arial"/>
    </font>
    <font>
      <sz val="11"/>
      <color rgb="FF000000"/>
      <name val="Arial"/>
    </font>
    <font>
      <b/>
      <sz val="11"/>
      <color rgb="FF000000"/>
      <name val="Arial"/>
    </font>
    <font>
      <sz val="13"/>
      <color rgb="FF0070C0"/>
      <name val="Arial"/>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5"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4"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6" fontId="2" fillId="0" borderId="1" applyFont="0" applyFill="0" applyBorder="0" applyAlignment="0" applyProtection="0"/>
    <xf numFmtId="167"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907">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 fontId="18" fillId="4" borderId="11" xfId="3" applyNumberFormat="1" applyFont="1" applyFill="1" applyBorder="1" applyAlignment="1">
      <alignment horizontal="center"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171" fontId="19" fillId="5" borderId="11" xfId="1" applyNumberFormat="1" applyFont="1" applyFill="1" applyBorder="1" applyAlignment="1">
      <alignment horizontal="center" vertical="center"/>
    </xf>
    <xf numFmtId="0" fontId="10" fillId="0" borderId="19" xfId="3" applyFont="1" applyBorder="1" applyAlignment="1">
      <alignment horizontal="left" vertical="center" wrapText="1"/>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12" fillId="0" borderId="19" xfId="3" applyFont="1" applyBorder="1" applyAlignment="1">
      <alignment horizontal="left" vertical="center" wrapText="1"/>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4" fontId="12" fillId="0" borderId="79" xfId="0" applyNumberFormat="1" applyFont="1" applyBorder="1" applyAlignment="1">
      <alignment horizontal="center" vertical="center" wrapText="1"/>
    </xf>
    <xf numFmtId="0" fontId="12" fillId="0" borderId="33"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6"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6" xfId="18" applyFont="1" applyFill="1" applyBorder="1" applyAlignment="1">
      <alignment horizontal="center" vertical="center" wrapText="1"/>
    </xf>
    <xf numFmtId="43" fontId="40" fillId="5" borderId="87" xfId="18" applyFont="1" applyFill="1" applyBorder="1" applyAlignment="1">
      <alignment horizontal="center" vertical="center" wrapText="1"/>
    </xf>
    <xf numFmtId="169" fontId="12" fillId="0" borderId="92" xfId="5" applyNumberFormat="1" applyFont="1" applyBorder="1" applyAlignment="1">
      <alignment vertical="center"/>
    </xf>
    <xf numFmtId="169" fontId="12" fillId="0" borderId="93" xfId="5" applyNumberFormat="1" applyFont="1" applyBorder="1" applyAlignment="1">
      <alignment vertical="center"/>
    </xf>
    <xf numFmtId="176" fontId="12" fillId="0" borderId="94" xfId="5" applyNumberFormat="1" applyFont="1" applyBorder="1" applyAlignment="1">
      <alignment vertical="center"/>
    </xf>
    <xf numFmtId="0" fontId="11" fillId="0" borderId="45" xfId="2" applyFont="1" applyBorder="1" applyAlignment="1">
      <alignment horizontal="center" vertical="center" wrapText="1"/>
    </xf>
    <xf numFmtId="43" fontId="40" fillId="5" borderId="96"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5" xfId="18" applyFont="1" applyFill="1" applyBorder="1" applyAlignment="1">
      <alignment horizontal="center" vertical="center" wrapText="1"/>
    </xf>
    <xf numFmtId="176" fontId="12" fillId="0" borderId="98" xfId="5" applyNumberFormat="1" applyFont="1" applyBorder="1" applyAlignment="1">
      <alignment vertic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0"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1" fillId="0" borderId="1" xfId="20" applyFont="1" applyAlignment="1">
      <alignment horizontal="left" vertical="top"/>
    </xf>
    <xf numFmtId="0" fontId="62" fillId="3" borderId="78" xfId="20" applyFont="1" applyFill="1" applyBorder="1" applyAlignment="1">
      <alignment horizontal="center" vertical="center" wrapText="1"/>
    </xf>
    <xf numFmtId="1" fontId="61"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7" xfId="20" applyFont="1" applyBorder="1" applyAlignment="1">
      <alignment horizontal="center" vertical="center" wrapText="1"/>
    </xf>
    <xf numFmtId="0" fontId="16" fillId="0" borderId="22" xfId="20" applyFont="1" applyBorder="1" applyAlignment="1">
      <alignment vertical="center" wrapText="1"/>
    </xf>
    <xf numFmtId="0" fontId="16" fillId="0" borderId="107"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2" fontId="18" fillId="0" borderId="26" xfId="1" applyNumberFormat="1" applyFont="1" applyFill="1" applyBorder="1" applyAlignment="1">
      <alignment horizontal="center" vertical="center"/>
    </xf>
    <xf numFmtId="0" fontId="30" fillId="5" borderId="23" xfId="2" applyFont="1" applyFill="1" applyBorder="1" applyAlignment="1">
      <alignment horizontal="center" vertical="center" wrapText="1"/>
    </xf>
    <xf numFmtId="9" fontId="30" fillId="5" borderId="51" xfId="3" applyNumberFormat="1" applyFont="1" applyFill="1" applyBorder="1" applyAlignment="1">
      <alignment horizontal="center" vertical="center"/>
    </xf>
    <xf numFmtId="0" fontId="17" fillId="0" borderId="19" xfId="16" applyBorder="1" applyAlignment="1">
      <alignment horizontal="center" vertical="center" wrapText="1"/>
    </xf>
    <xf numFmtId="169" fontId="12" fillId="0" borderId="22" xfId="5" applyNumberFormat="1" applyFont="1" applyFill="1" applyBorder="1" applyAlignment="1">
      <alignment vertical="center"/>
    </xf>
    <xf numFmtId="169" fontId="12" fillId="0" borderId="13" xfId="5" applyNumberFormat="1" applyFont="1" applyFill="1" applyBorder="1" applyAlignment="1">
      <alignment vertical="center"/>
    </xf>
    <xf numFmtId="176" fontId="12" fillId="0" borderId="14" xfId="5" applyNumberFormat="1" applyFont="1" applyBorder="1" applyAlignment="1">
      <alignment horizontal="right" vertical="center"/>
    </xf>
    <xf numFmtId="169" fontId="12" fillId="0" borderId="12" xfId="5" applyNumberFormat="1" applyFont="1" applyFill="1" applyBorder="1" applyAlignment="1">
      <alignment vertical="center"/>
    </xf>
    <xf numFmtId="176" fontId="12" fillId="0" borderId="14" xfId="5" applyNumberFormat="1" applyFont="1" applyFill="1" applyBorder="1" applyAlignment="1">
      <alignment horizontal="right" vertical="center"/>
    </xf>
    <xf numFmtId="175" fontId="0" fillId="0" borderId="22" xfId="22" applyNumberFormat="1" applyFont="1" applyFill="1" applyBorder="1" applyAlignment="1">
      <alignment horizontal="center" vertical="center"/>
    </xf>
    <xf numFmtId="175" fontId="12" fillId="0" borderId="13" xfId="22" applyNumberFormat="1" applyFont="1" applyFill="1" applyBorder="1" applyAlignment="1">
      <alignment vertical="center"/>
    </xf>
    <xf numFmtId="0" fontId="68" fillId="0" borderId="19" xfId="3" applyFont="1" applyBorder="1" applyAlignment="1">
      <alignment horizontal="left" vertical="top" wrapText="1"/>
    </xf>
    <xf numFmtId="0" fontId="21" fillId="0" borderId="26" xfId="3" applyFont="1" applyBorder="1" applyAlignment="1">
      <alignment horizontal="center" vertical="center" wrapText="1"/>
    </xf>
    <xf numFmtId="0" fontId="17" fillId="0" borderId="19" xfId="16" applyBorder="1" applyAlignment="1">
      <alignment horizontal="left" vertical="center" wrapText="1"/>
    </xf>
    <xf numFmtId="0" fontId="68" fillId="0" borderId="26" xfId="3" applyFont="1" applyBorder="1" applyAlignment="1">
      <alignment horizontal="center" vertical="center" wrapText="1"/>
    </xf>
    <xf numFmtId="168" fontId="12" fillId="0" borderId="14" xfId="5" applyFont="1" applyBorder="1" applyAlignment="1">
      <alignment vertical="center"/>
    </xf>
    <xf numFmtId="9" fontId="12" fillId="0" borderId="10" xfId="1" applyFont="1" applyFill="1" applyBorder="1" applyAlignment="1">
      <alignment horizontal="center" vertical="center"/>
    </xf>
    <xf numFmtId="9" fontId="12" fillId="0" borderId="24" xfId="1" applyFont="1" applyFill="1" applyBorder="1" applyAlignment="1">
      <alignment horizontal="center" vertical="center"/>
    </xf>
    <xf numFmtId="9" fontId="12" fillId="0" borderId="14" xfId="1" applyFont="1" applyFill="1" applyBorder="1" applyAlignment="1">
      <alignment horizontal="center" vertical="center"/>
    </xf>
    <xf numFmtId="0" fontId="17" fillId="0" borderId="7" xfId="23" applyBorder="1" applyAlignment="1">
      <alignment horizontal="center" vertical="center" wrapText="1"/>
    </xf>
    <xf numFmtId="0" fontId="45" fillId="0" borderId="26" xfId="3" applyFont="1" applyBorder="1" applyAlignment="1">
      <alignment horizontal="left" vertical="center" wrapText="1"/>
    </xf>
    <xf numFmtId="15" fontId="12" fillId="0" borderId="34" xfId="0" applyNumberFormat="1" applyFont="1" applyBorder="1" applyAlignment="1">
      <alignment horizontal="center" vertical="center" wrapText="1"/>
    </xf>
    <xf numFmtId="0" fontId="12" fillId="0" borderId="48" xfId="0" applyFont="1" applyBorder="1" applyAlignment="1">
      <alignment horizontal="center" vertical="center" wrapText="1"/>
    </xf>
    <xf numFmtId="0" fontId="12" fillId="0" borderId="104" xfId="0" applyFont="1" applyBorder="1" applyAlignment="1">
      <alignment vertical="center" wrapText="1"/>
    </xf>
    <xf numFmtId="15" fontId="12" fillId="0" borderId="22" xfId="0" applyNumberFormat="1" applyFont="1" applyBorder="1" applyAlignment="1">
      <alignment horizontal="center" vertical="center" wrapText="1"/>
    </xf>
    <xf numFmtId="176" fontId="12" fillId="0" borderId="14" xfId="5" applyNumberFormat="1" applyFont="1" applyFill="1" applyBorder="1" applyAlignment="1">
      <alignment vertical="center"/>
    </xf>
    <xf numFmtId="0" fontId="26" fillId="0" borderId="22" xfId="3" applyFont="1" applyBorder="1" applyAlignment="1">
      <alignment horizontal="center" vertical="center"/>
    </xf>
    <xf numFmtId="0" fontId="18" fillId="0" borderId="7" xfId="3" applyFont="1" applyBorder="1" applyAlignment="1">
      <alignment horizontal="left" vertical="top" wrapText="1"/>
    </xf>
    <xf numFmtId="43" fontId="18" fillId="0" borderId="28" xfId="3" applyNumberFormat="1" applyFont="1" applyBorder="1" applyAlignment="1">
      <alignment vertical="center"/>
    </xf>
    <xf numFmtId="0" fontId="12" fillId="0" borderId="7" xfId="3" applyFont="1" applyBorder="1" applyAlignment="1">
      <alignment horizontal="left" vertical="top" wrapText="1"/>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169" fontId="12" fillId="0" borderId="77" xfId="5" applyNumberFormat="1" applyFont="1" applyFill="1" applyBorder="1" applyAlignment="1">
      <alignment vertical="center"/>
    </xf>
    <xf numFmtId="168" fontId="12" fillId="0" borderId="14" xfId="5" applyFont="1" applyFill="1" applyBorder="1" applyAlignment="1">
      <alignment vertical="center"/>
    </xf>
    <xf numFmtId="169" fontId="12" fillId="0" borderId="21" xfId="5" applyNumberFormat="1" applyFont="1" applyFill="1" applyBorder="1" applyAlignment="1">
      <alignment vertical="center"/>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1" xfId="0" applyFont="1" applyBorder="1" applyAlignment="1">
      <alignment horizontal="left" vertical="center" wrapText="1"/>
    </xf>
    <xf numFmtId="0" fontId="12" fillId="0" borderId="82"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7" xfId="2" applyFont="1" applyFill="1" applyBorder="1" applyAlignment="1">
      <alignment horizontal="center" vertical="center" wrapText="1"/>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wrapText="1"/>
    </xf>
    <xf numFmtId="0" fontId="24" fillId="0" borderId="5" xfId="3" applyFont="1" applyBorder="1" applyAlignment="1">
      <alignment horizontal="left" vertical="top" wrapText="1"/>
    </xf>
    <xf numFmtId="0" fontId="24" fillId="0" borderId="7" xfId="3" applyFont="1" applyBorder="1" applyAlignment="1">
      <alignment horizontal="left" vertical="top"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0" borderId="7" xfId="3" applyFont="1" applyBorder="1" applyAlignment="1">
      <alignment horizontal="left" vertical="center"/>
    </xf>
    <xf numFmtId="0" fontId="45" fillId="0" borderId="5" xfId="3" applyFont="1" applyBorder="1" applyAlignment="1">
      <alignment horizontal="left" vertical="center" wrapText="1"/>
    </xf>
    <xf numFmtId="0" fontId="24" fillId="0" borderId="7" xfId="3" applyFont="1" applyBorder="1" applyAlignment="1">
      <alignment horizontal="left" vertical="center"/>
    </xf>
    <xf numFmtId="0" fontId="53" fillId="0" borderId="5" xfId="3" applyFont="1" applyBorder="1" applyAlignment="1">
      <alignment horizontal="left" vertical="top" wrapText="1"/>
    </xf>
    <xf numFmtId="0" fontId="53" fillId="0" borderId="6" xfId="3" applyFont="1" applyBorder="1" applyAlignment="1">
      <alignment horizontal="left" vertical="top" wrapText="1"/>
    </xf>
    <xf numFmtId="0" fontId="53" fillId="0" borderId="7" xfId="3" applyFont="1" applyBorder="1" applyAlignment="1">
      <alignment horizontal="left" vertical="top" wrapText="1"/>
    </xf>
    <xf numFmtId="0" fontId="18" fillId="0" borderId="5" xfId="3" applyFont="1" applyBorder="1" applyAlignment="1">
      <alignment horizontal="center" vertical="center"/>
    </xf>
    <xf numFmtId="0" fontId="18" fillId="0" borderId="6" xfId="3" applyFont="1" applyBorder="1" applyAlignment="1">
      <alignment horizontal="center" vertical="center"/>
    </xf>
    <xf numFmtId="0" fontId="18" fillId="0" borderId="7" xfId="3" applyFont="1" applyBorder="1" applyAlignment="1">
      <alignment horizontal="center" vertical="center"/>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2" xfId="2" applyFont="1" applyFill="1" applyBorder="1" applyAlignment="1">
      <alignment horizontal="center"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45" fillId="0" borderId="23" xfId="3" applyFont="1"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7" fillId="0" borderId="23" xfId="16" applyBorder="1" applyAlignment="1">
      <alignment horizontal="center" vertical="center" wrapText="1"/>
    </xf>
    <xf numFmtId="0" fontId="17" fillId="0" borderId="25" xfId="16" applyBorder="1" applyAlignment="1">
      <alignment horizontal="center"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73" fillId="0" borderId="23" xfId="3" applyFont="1" applyBorder="1" applyAlignment="1">
      <alignment horizontal="center" vertical="center" wrapText="1"/>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18" fillId="0" borderId="22" xfId="3" applyFont="1" applyBorder="1" applyAlignment="1">
      <alignment horizontal="left" vertical="center" wrapText="1"/>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8" fillId="0" borderId="22" xfId="3" applyFont="1" applyBorder="1" applyAlignment="1">
      <alignment horizontal="center" vertical="center"/>
    </xf>
    <xf numFmtId="0" fontId="12" fillId="0" borderId="25" xfId="3" applyFont="1" applyBorder="1" applyAlignment="1">
      <alignment horizontal="left" vertic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2" fillId="0" borderId="22" xfId="0" applyFont="1" applyBorder="1" applyAlignment="1">
      <alignment horizontal="center" vertical="center"/>
    </xf>
    <xf numFmtId="0" fontId="52"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8" fillId="0" borderId="22" xfId="0" applyFont="1" applyBorder="1" applyAlignment="1">
      <alignment horizontal="center"/>
    </xf>
    <xf numFmtId="0" fontId="53" fillId="0" borderId="22" xfId="0" applyFont="1" applyBorder="1" applyAlignment="1">
      <alignment horizontal="center" vertical="center" wrapText="1"/>
    </xf>
    <xf numFmtId="0" fontId="18" fillId="0" borderId="22" xfId="0" applyFont="1" applyBorder="1" applyAlignment="1">
      <alignment horizontal="center" vertical="center"/>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5" xfId="3" applyFont="1" applyBorder="1" applyAlignment="1">
      <alignment horizontal="left" vertical="center"/>
    </xf>
    <xf numFmtId="0" fontId="18" fillId="0" borderId="22" xfId="0" applyFont="1" applyBorder="1" applyAlignment="1">
      <alignment horizontal="left" wrapText="1"/>
    </xf>
    <xf numFmtId="0" fontId="18" fillId="0" borderId="22" xfId="0" applyFont="1" applyBorder="1" applyAlignment="1">
      <alignment horizontal="left"/>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7" fillId="0" borderId="23" xfId="23" applyBorder="1" applyAlignment="1">
      <alignment horizontal="center" vertical="center" wrapText="1"/>
    </xf>
    <xf numFmtId="0" fontId="62" fillId="3" borderId="80" xfId="20" applyFont="1" applyFill="1" applyBorder="1" applyAlignment="1">
      <alignment horizontal="center" vertical="center" wrapText="1"/>
    </xf>
    <xf numFmtId="0" fontId="62" fillId="3" borderId="107" xfId="20" applyFont="1" applyFill="1" applyBorder="1" applyAlignment="1">
      <alignment horizontal="center" vertical="center" wrapText="1"/>
    </xf>
    <xf numFmtId="0" fontId="62" fillId="3" borderId="108" xfId="20" applyFont="1" applyFill="1" applyBorder="1" applyAlignment="1">
      <alignment horizontal="center" vertical="center" wrapText="1"/>
    </xf>
    <xf numFmtId="0" fontId="16" fillId="0" borderId="80" xfId="20" applyFont="1" applyBorder="1" applyAlignment="1">
      <alignment horizontal="center" vertical="center" wrapText="1"/>
    </xf>
    <xf numFmtId="0" fontId="16" fillId="0" borderId="107" xfId="20" applyFont="1" applyBorder="1" applyAlignment="1">
      <alignment horizontal="center" vertical="center" wrapText="1"/>
    </xf>
    <xf numFmtId="0" fontId="16" fillId="0" borderId="105" xfId="20" applyFont="1" applyBorder="1" applyAlignment="1">
      <alignment horizontal="center" vertical="center" wrapText="1"/>
    </xf>
    <xf numFmtId="0" fontId="16" fillId="0" borderId="106" xfId="20" applyFont="1" applyBorder="1" applyAlignment="1">
      <alignment horizontal="center" vertical="center" wrapText="1"/>
    </xf>
    <xf numFmtId="0" fontId="61" fillId="0" borderId="80" xfId="20" applyFont="1" applyBorder="1" applyAlignment="1">
      <alignment horizontal="center" vertical="center" wrapText="1"/>
    </xf>
    <xf numFmtId="0" fontId="61" fillId="0" borderId="107" xfId="20" applyFont="1" applyBorder="1" applyAlignment="1">
      <alignment horizontal="center" vertical="center" wrapText="1"/>
    </xf>
    <xf numFmtId="0" fontId="61" fillId="0" borderId="108" xfId="20" applyFont="1" applyBorder="1" applyAlignment="1">
      <alignment horizontal="center" vertical="center" wrapText="1"/>
    </xf>
    <xf numFmtId="0" fontId="16" fillId="0" borderId="108" xfId="20" applyFont="1" applyBorder="1" applyAlignment="1">
      <alignment horizontal="center" vertical="center" wrapText="1"/>
    </xf>
    <xf numFmtId="0" fontId="62" fillId="3" borderId="100" xfId="20" applyFont="1" applyFill="1" applyBorder="1" applyAlignment="1">
      <alignment horizontal="center" vertical="center" wrapText="1"/>
    </xf>
    <xf numFmtId="0" fontId="62" fillId="3" borderId="101" xfId="20" applyFont="1" applyFill="1" applyBorder="1" applyAlignment="1">
      <alignment horizontal="center" vertical="center" wrapText="1"/>
    </xf>
    <xf numFmtId="0" fontId="62" fillId="3" borderId="22" xfId="20" applyFont="1" applyFill="1" applyBorder="1" applyAlignment="1">
      <alignment horizontal="center" vertical="center" wrapText="1"/>
    </xf>
    <xf numFmtId="0" fontId="16" fillId="0" borderId="80" xfId="20" applyFont="1" applyBorder="1" applyAlignment="1">
      <alignment horizontal="left" vertical="center" wrapText="1"/>
    </xf>
    <xf numFmtId="0" fontId="16" fillId="0" borderId="108" xfId="20" applyFont="1" applyBorder="1" applyAlignment="1">
      <alignment horizontal="left" vertical="center" wrapText="1"/>
    </xf>
    <xf numFmtId="1" fontId="61" fillId="0" borderId="80" xfId="24" applyNumberFormat="1" applyFont="1" applyBorder="1" applyAlignment="1">
      <alignment horizontal="center" vertical="center" shrinkToFit="1"/>
    </xf>
    <xf numFmtId="1" fontId="61" fillId="0" borderId="107" xfId="24" applyNumberFormat="1" applyFont="1" applyBorder="1" applyAlignment="1">
      <alignment horizontal="center" vertical="center" shrinkToFit="1"/>
    </xf>
    <xf numFmtId="1" fontId="61" fillId="0" borderId="108" xfId="24" applyNumberFormat="1" applyFont="1" applyBorder="1" applyAlignment="1">
      <alignment horizontal="center" vertical="center" shrinkToFit="1"/>
    </xf>
    <xf numFmtId="0" fontId="62" fillId="3" borderId="99" xfId="20" applyFont="1" applyFill="1" applyBorder="1" applyAlignment="1">
      <alignment horizontal="center" vertical="center" wrapText="1"/>
    </xf>
    <xf numFmtId="0" fontId="62" fillId="3" borderId="103" xfId="20" applyFont="1" applyFill="1" applyBorder="1" applyAlignment="1">
      <alignment horizontal="center" vertical="center" wrapText="1"/>
    </xf>
    <xf numFmtId="0" fontId="62"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2" fillId="3" borderId="104" xfId="20" applyFont="1" applyFill="1" applyBorder="1" applyAlignment="1">
      <alignment horizontal="center" vertical="center" wrapText="1"/>
    </xf>
    <xf numFmtId="0" fontId="62" fillId="3" borderId="105" xfId="20" applyFont="1" applyFill="1" applyBorder="1" applyAlignment="1">
      <alignment horizontal="center" vertical="center" wrapText="1"/>
    </xf>
    <xf numFmtId="0" fontId="62" fillId="3" borderId="106" xfId="20" applyFont="1" applyFill="1" applyBorder="1" applyAlignment="1">
      <alignment horizontal="center" vertical="center" wrapText="1"/>
    </xf>
    <xf numFmtId="0" fontId="16" fillId="0" borderId="104" xfId="20" applyFont="1" applyBorder="1" applyAlignment="1">
      <alignment horizontal="left"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61" fillId="0" borderId="80" xfId="20" applyFont="1" applyBorder="1" applyAlignment="1">
      <alignment horizontal="left" vertical="center" wrapText="1"/>
    </xf>
    <xf numFmtId="0" fontId="61" fillId="0" borderId="107" xfId="20" applyFont="1" applyBorder="1" applyAlignment="1">
      <alignment horizontal="left" vertical="center" wrapText="1"/>
    </xf>
    <xf numFmtId="0" fontId="61" fillId="0" borderId="108" xfId="20" applyFont="1" applyBorder="1" applyAlignment="1">
      <alignment horizontal="left" vertical="center" wrapText="1"/>
    </xf>
    <xf numFmtId="0" fontId="61" fillId="0" borderId="99" xfId="20" applyFont="1" applyBorder="1" applyAlignment="1">
      <alignment horizontal="center" vertical="center" wrapText="1"/>
    </xf>
    <xf numFmtId="0" fontId="61" fillId="0" borderId="100" xfId="20" applyFont="1" applyBorder="1" applyAlignment="1">
      <alignment horizontal="center" vertical="center" wrapText="1"/>
    </xf>
    <xf numFmtId="0" fontId="61" fillId="0" borderId="101" xfId="20" applyFont="1" applyBorder="1" applyAlignment="1">
      <alignment horizontal="center" vertical="center" wrapText="1"/>
    </xf>
    <xf numFmtId="0" fontId="61" fillId="0" borderId="102" xfId="20" applyFont="1" applyBorder="1" applyAlignment="1">
      <alignment horizontal="center" vertical="center" wrapText="1"/>
    </xf>
    <xf numFmtId="0" fontId="61" fillId="0" borderId="1" xfId="20" applyFont="1" applyAlignment="1">
      <alignment horizontal="center" vertical="center" wrapText="1"/>
    </xf>
    <xf numFmtId="0" fontId="61" fillId="0" borderId="103" xfId="20" applyFont="1" applyBorder="1" applyAlignment="1">
      <alignment horizontal="center" vertical="center" wrapText="1"/>
    </xf>
    <xf numFmtId="0" fontId="61" fillId="0" borderId="104" xfId="20" applyFont="1" applyBorder="1" applyAlignment="1">
      <alignment horizontal="center" vertical="center" wrapText="1"/>
    </xf>
    <xf numFmtId="0" fontId="61" fillId="0" borderId="105" xfId="20" applyFont="1" applyBorder="1" applyAlignment="1">
      <alignment horizontal="center" vertical="center" wrapText="1"/>
    </xf>
    <xf numFmtId="0" fontId="61" fillId="0" borderId="106" xfId="20" applyFont="1" applyBorder="1" applyAlignment="1">
      <alignment horizontal="center" vertical="center" wrapText="1"/>
    </xf>
    <xf numFmtId="0" fontId="62" fillId="0" borderId="99" xfId="20" applyFont="1" applyBorder="1" applyAlignment="1">
      <alignment horizontal="center" vertical="center" wrapText="1"/>
    </xf>
    <xf numFmtId="0" fontId="62" fillId="0" borderId="100" xfId="20" applyFont="1" applyBorder="1" applyAlignment="1">
      <alignment horizontal="center" vertical="center" wrapText="1"/>
    </xf>
    <xf numFmtId="0" fontId="62" fillId="0" borderId="104" xfId="20" applyFont="1" applyBorder="1" applyAlignment="1">
      <alignment horizontal="center" vertical="center" wrapText="1"/>
    </xf>
    <xf numFmtId="0" fontId="62" fillId="0" borderId="105" xfId="20" applyFont="1" applyBorder="1" applyAlignment="1">
      <alignment horizontal="center" vertical="center" wrapText="1"/>
    </xf>
    <xf numFmtId="0" fontId="7" fillId="0" borderId="26" xfId="3" applyFont="1" applyBorder="1" applyAlignment="1">
      <alignment horizontal="center"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8" fillId="0" borderId="6" xfId="3" applyFont="1" applyBorder="1" applyAlignment="1">
      <alignment horizontal="left" vertical="center" wrapText="1"/>
    </xf>
    <xf numFmtId="0" fontId="73" fillId="0" borderId="5" xfId="3" applyFont="1" applyBorder="1" applyAlignment="1">
      <alignment horizontal="left" vertical="top" wrapText="1"/>
    </xf>
    <xf numFmtId="0" fontId="18" fillId="0" borderId="7" xfId="3" applyFont="1" applyBorder="1" applyAlignment="1">
      <alignment horizontal="left" vertical="top"/>
    </xf>
    <xf numFmtId="0" fontId="18" fillId="4" borderId="7" xfId="3" applyFont="1" applyFill="1" applyBorder="1" applyAlignment="1">
      <alignment horizontal="left" vertical="center"/>
    </xf>
    <xf numFmtId="0" fontId="18" fillId="0" borderId="6" xfId="3" applyFont="1" applyBorder="1" applyAlignment="1">
      <alignment horizontal="left" vertical="center"/>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18" fillId="0" borderId="78" xfId="3" applyFont="1" applyBorder="1" applyAlignment="1">
      <alignment horizontal="left" vertical="center" wrapText="1"/>
    </xf>
    <xf numFmtId="0" fontId="18" fillId="2" borderId="43" xfId="0" applyFont="1" applyFill="1" applyBorder="1" applyAlignment="1">
      <alignment horizontal="left" vertical="center" wrapText="1"/>
    </xf>
    <xf numFmtId="0" fontId="17" fillId="0" borderId="54" xfId="23" applyBorder="1" applyAlignment="1">
      <alignment horizontal="center" vertical="center" wrapText="1"/>
    </xf>
    <xf numFmtId="0" fontId="17" fillId="0" borderId="57" xfId="16" applyBorder="1" applyAlignment="1">
      <alignment horizontal="center" vertical="center" wrapText="1"/>
    </xf>
    <xf numFmtId="0" fontId="17" fillId="0" borderId="23" xfId="23" applyFill="1" applyBorder="1" applyAlignment="1">
      <alignment horizontal="left" vertical="center" wrapText="1"/>
    </xf>
    <xf numFmtId="0" fontId="18" fillId="0" borderId="23" xfId="0" applyFont="1" applyBorder="1" applyAlignment="1">
      <alignment vertical="center" wrapText="1"/>
    </xf>
    <xf numFmtId="0" fontId="18" fillId="0" borderId="25" xfId="0" applyFont="1" applyBorder="1" applyAlignment="1">
      <alignment vertical="center" wrapText="1"/>
    </xf>
    <xf numFmtId="0" fontId="48" fillId="0" borderId="23" xfId="0" applyFont="1" applyBorder="1" applyAlignment="1">
      <alignment horizontal="left" vertical="center" wrapText="1"/>
    </xf>
    <xf numFmtId="0" fontId="12" fillId="0" borderId="25" xfId="0" applyFont="1" applyBorder="1" applyAlignment="1">
      <alignment horizontal="left" vertical="center" wrapText="1"/>
    </xf>
    <xf numFmtId="0" fontId="29" fillId="0" borderId="25" xfId="3" applyFont="1" applyBorder="1" applyAlignment="1">
      <alignment horizontal="left" vertical="center" wrapText="1"/>
    </xf>
    <xf numFmtId="0" fontId="71" fillId="0" borderId="22" xfId="3" applyFont="1" applyBorder="1" applyAlignment="1">
      <alignment horizontal="left" vertical="center" wrapText="1"/>
    </xf>
    <xf numFmtId="0" fontId="18" fillId="0" borderId="22" xfId="3" applyFont="1" applyBorder="1" applyAlignment="1">
      <alignment horizontal="left" vertical="center"/>
    </xf>
    <xf numFmtId="0" fontId="45" fillId="0" borderId="22" xfId="3" applyFont="1" applyBorder="1" applyAlignment="1">
      <alignment vertical="center" wrapText="1"/>
    </xf>
    <xf numFmtId="0" fontId="18" fillId="0" borderId="22" xfId="3" applyFont="1" applyBorder="1" applyAlignment="1">
      <alignment vertical="center" wrapText="1"/>
    </xf>
    <xf numFmtId="0" fontId="52" fillId="0" borderId="22" xfId="0" applyFont="1" applyBorder="1" applyAlignment="1">
      <alignment horizontal="left" vertical="center" wrapText="1"/>
    </xf>
    <xf numFmtId="0" fontId="45" fillId="0" borderId="22"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center"/>
    </xf>
    <xf numFmtId="0" fontId="18" fillId="0" borderId="25" xfId="0" applyFont="1" applyBorder="1" applyAlignment="1">
      <alignment horizontal="center"/>
    </xf>
    <xf numFmtId="0" fontId="75" fillId="0" borderId="23" xfId="0" applyFont="1" applyBorder="1" applyAlignment="1">
      <alignment horizontal="left" vertical="center" wrapText="1"/>
    </xf>
    <xf numFmtId="0" fontId="57" fillId="0" borderId="25" xfId="0" applyFont="1" applyBorder="1" applyAlignment="1">
      <alignment horizontal="left" vertical="center" wrapText="1"/>
    </xf>
    <xf numFmtId="0" fontId="75" fillId="0" borderId="22" xfId="0" applyFont="1" applyBorder="1" applyAlignment="1">
      <alignment horizontal="left" vertical="top" wrapText="1"/>
    </xf>
    <xf numFmtId="0" fontId="18" fillId="0" borderId="22" xfId="0" applyFont="1" applyBorder="1" applyAlignment="1">
      <alignment horizontal="left" vertical="top" wrapText="1"/>
    </xf>
    <xf numFmtId="0" fontId="55" fillId="0" borderId="23" xfId="0" applyFont="1" applyBorder="1" applyAlignment="1">
      <alignment horizontal="left" vertical="top" wrapText="1"/>
    </xf>
    <xf numFmtId="0" fontId="56" fillId="0" borderId="25" xfId="0" applyFont="1" applyBorder="1" applyAlignment="1">
      <alignment horizontal="left" vertical="top"/>
    </xf>
    <xf numFmtId="0" fontId="48" fillId="0" borderId="22" xfId="0" applyFont="1" applyBorder="1" applyAlignment="1">
      <alignment horizontal="left" vertical="top" wrapText="1"/>
    </xf>
    <xf numFmtId="0" fontId="12"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58" fillId="0" borderId="23" xfId="3" applyFont="1" applyBorder="1" applyAlignment="1">
      <alignment horizontal="center" vertical="center" wrapText="1"/>
    </xf>
    <xf numFmtId="0" fontId="59"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5" xfId="3" applyFont="1" applyBorder="1" applyAlignment="1">
      <alignment horizontal="center" vertical="center"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5" fillId="0" borderId="22" xfId="0" applyFont="1" applyBorder="1" applyAlignment="1">
      <alignment horizontal="left" vertical="top"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63" fillId="0" borderId="107" xfId="20" applyFont="1" applyBorder="1" applyAlignment="1">
      <alignment horizontal="left" vertical="center" wrapText="1"/>
    </xf>
    <xf numFmtId="0" fontId="63" fillId="0" borderId="108" xfId="20" applyFont="1" applyBorder="1" applyAlignment="1">
      <alignment horizontal="left" vertical="center" wrapTex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4" fillId="0" borderId="105" xfId="20" applyFont="1" applyBorder="1" applyAlignment="1">
      <alignment horizontal="left" vertical="center" wrapText="1"/>
    </xf>
    <xf numFmtId="0" fontId="64" fillId="0" borderId="106" xfId="20" applyFont="1" applyBorder="1" applyAlignment="1">
      <alignment horizontal="left" vertical="center" wrapText="1"/>
    </xf>
    <xf numFmtId="1" fontId="61" fillId="0" borderId="80" xfId="24" applyNumberFormat="1" applyFont="1" applyFill="1" applyBorder="1" applyAlignment="1">
      <alignment horizontal="center" vertical="center" shrinkToFit="1"/>
    </xf>
    <xf numFmtId="1" fontId="61" fillId="0" borderId="107" xfId="24" applyNumberFormat="1" applyFont="1" applyFill="1" applyBorder="1" applyAlignment="1">
      <alignment horizontal="center" vertical="center" shrinkToFit="1"/>
    </xf>
    <xf numFmtId="1" fontId="61" fillId="0" borderId="108" xfId="24" applyNumberFormat="1" applyFont="1" applyFill="1" applyBorder="1" applyAlignment="1">
      <alignment horizontal="center" vertical="center" shrinkToFi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52" fillId="0" borderId="23" xfId="0" applyFont="1" applyBorder="1" applyAlignment="1">
      <alignment horizontal="left" vertical="center" wrapText="1"/>
    </xf>
    <xf numFmtId="0" fontId="53" fillId="0" borderId="25" xfId="3" applyFont="1" applyBorder="1" applyAlignment="1">
      <alignment horizontal="left" vertical="center" wrapText="1"/>
    </xf>
    <xf numFmtId="0" fontId="12" fillId="0" borderId="23" xfId="3" applyFont="1" applyBorder="1" applyAlignment="1">
      <alignment horizontal="center" vertical="center" wrapText="1"/>
    </xf>
    <xf numFmtId="0" fontId="12" fillId="0" borderId="25" xfId="3" applyFont="1" applyBorder="1" applyAlignment="1">
      <alignment horizontal="center" vertical="center" wrapText="1"/>
    </xf>
    <xf numFmtId="0" fontId="56" fillId="0" borderId="22" xfId="0" applyFont="1" applyBorder="1" applyAlignment="1">
      <alignment horizontal="left" vertical="top" wrapText="1"/>
    </xf>
    <xf numFmtId="0" fontId="56" fillId="0" borderId="22" xfId="0" applyFont="1" applyBorder="1" applyAlignment="1">
      <alignment horizontal="left" vertical="top"/>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71" fillId="0" borderId="5" xfId="3" applyFont="1" applyBorder="1" applyAlignment="1">
      <alignment horizontal="left" vertical="center" wrapText="1"/>
    </xf>
    <xf numFmtId="0" fontId="53" fillId="0" borderId="6" xfId="3" applyFont="1" applyBorder="1" applyAlignment="1">
      <alignment horizontal="left"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1" fillId="0" borderId="109" xfId="2" applyFont="1" applyBorder="1" applyAlignment="1">
      <alignment horizontal="left"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7" fillId="0" borderId="23" xfId="16" applyFill="1" applyBorder="1" applyAlignment="1">
      <alignment horizontal="left" vertical="center" wrapText="1"/>
    </xf>
    <xf numFmtId="0" fontId="17" fillId="0" borderId="25" xfId="16" applyFill="1" applyBorder="1" applyAlignment="1">
      <alignment horizontal="left" vertical="center"/>
    </xf>
    <xf numFmtId="0" fontId="18" fillId="0" borderId="23" xfId="3" applyFont="1" applyBorder="1" applyAlignment="1">
      <alignment horizontal="left" vertical="top" wrapText="1"/>
    </xf>
    <xf numFmtId="0" fontId="18" fillId="0" borderId="25" xfId="3" applyFont="1" applyBorder="1" applyAlignment="1">
      <alignment horizontal="left"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30" fillId="5" borderId="51" xfId="2" applyFont="1" applyFill="1" applyBorder="1" applyAlignment="1">
      <alignment horizontal="center" vertical="center" wrapText="1"/>
    </xf>
    <xf numFmtId="0" fontId="30" fillId="5" borderId="48" xfId="2" applyFont="1" applyFill="1" applyBorder="1" applyAlignment="1">
      <alignment horizontal="center" vertical="center" wrapText="1"/>
    </xf>
    <xf numFmtId="0" fontId="18" fillId="0" borderId="79" xfId="0" applyFont="1" applyBorder="1" applyAlignment="1">
      <alignment horizontal="left" vertical="top" wrapText="1"/>
    </xf>
    <xf numFmtId="0" fontId="18" fillId="0" borderId="68" xfId="0" applyFont="1" applyBorder="1" applyAlignment="1">
      <alignment horizontal="left" vertical="top" wrapText="1"/>
    </xf>
    <xf numFmtId="0" fontId="18" fillId="0" borderId="54" xfId="0" applyFont="1" applyBorder="1" applyAlignment="1">
      <alignment horizontal="left" vertical="top" wrapText="1"/>
    </xf>
    <xf numFmtId="0" fontId="18" fillId="0" borderId="57" xfId="0" applyFont="1" applyBorder="1" applyAlignment="1">
      <alignment horizontal="left" vertical="top" wrapText="1"/>
    </xf>
    <xf numFmtId="0" fontId="67" fillId="0" borderId="79" xfId="0" applyFont="1" applyBorder="1" applyAlignment="1">
      <alignment horizontal="left" vertical="center" wrapText="1"/>
    </xf>
    <xf numFmtId="0" fontId="67" fillId="0" borderId="68" xfId="0" applyFont="1" applyBorder="1" applyAlignment="1">
      <alignment horizontal="left" vertical="center" wrapText="1"/>
    </xf>
    <xf numFmtId="0" fontId="67" fillId="0" borderId="54" xfId="0" applyFont="1" applyBorder="1" applyAlignment="1">
      <alignment horizontal="left" vertical="center" wrapText="1"/>
    </xf>
    <xf numFmtId="0" fontId="67" fillId="0" borderId="57" xfId="0" applyFont="1" applyBorder="1" applyAlignment="1">
      <alignment horizontal="left" vertical="center" wrapText="1"/>
    </xf>
    <xf numFmtId="0" fontId="18" fillId="0" borderId="79"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7" xfId="0" applyFont="1" applyBorder="1" applyAlignment="1">
      <alignment horizontal="center" vertical="center" wrapText="1"/>
    </xf>
    <xf numFmtId="0" fontId="31" fillId="0" borderId="79"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7" xfId="3" applyFont="1" applyBorder="1" applyAlignment="1">
      <alignment horizontal="center" vertical="center" wrapText="1"/>
    </xf>
    <xf numFmtId="0" fontId="53" fillId="2" borderId="23"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16" fillId="0" borderId="107" xfId="20" applyFont="1" applyBorder="1" applyAlignment="1">
      <alignment horizontal="left" vertical="center" wrapText="1"/>
    </xf>
    <xf numFmtId="0" fontId="65" fillId="0" borderId="80" xfId="20" applyFont="1" applyBorder="1" applyAlignment="1">
      <alignment horizontal="left" vertical="center" wrapText="1"/>
    </xf>
    <xf numFmtId="0" fontId="65" fillId="0" borderId="107" xfId="20" applyFont="1" applyBorder="1" applyAlignment="1">
      <alignment horizontal="left" vertical="center" wrapText="1"/>
    </xf>
    <xf numFmtId="0" fontId="65" fillId="0" borderId="108" xfId="20" applyFont="1" applyBorder="1" applyAlignment="1">
      <alignment horizontal="left" vertical="center" wrapText="1"/>
    </xf>
    <xf numFmtId="0" fontId="27"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6" xfId="3" applyFont="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0" fontId="77" fillId="0" borderId="5" xfId="3" applyFont="1" applyBorder="1" applyAlignment="1">
      <alignment horizontal="left" vertical="top" wrapText="1"/>
    </xf>
    <xf numFmtId="0" fontId="12" fillId="0" borderId="7" xfId="3" applyFont="1" applyBorder="1" applyAlignment="1">
      <alignment horizontal="left" vertical="top"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169" fontId="12" fillId="0" borderId="33" xfId="5" applyNumberFormat="1" applyFont="1" applyFill="1" applyBorder="1" applyAlignment="1">
      <alignment horizontal="center" vertical="center"/>
    </xf>
    <xf numFmtId="169" fontId="12" fillId="0" borderId="48" xfId="5" applyNumberFormat="1" applyFont="1" applyFill="1" applyBorder="1" applyAlignment="1">
      <alignment horizontal="center" vertical="center"/>
    </xf>
    <xf numFmtId="169" fontId="12" fillId="0" borderId="61" xfId="5" applyNumberFormat="1" applyFont="1" applyFill="1" applyBorder="1" applyAlignment="1">
      <alignment horizontal="center" vertical="center"/>
    </xf>
    <xf numFmtId="169" fontId="12" fillId="0" borderId="49" xfId="5" applyNumberFormat="1" applyFont="1" applyFill="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0" fontId="11" fillId="5" borderId="39" xfId="2" applyFont="1" applyFill="1" applyBorder="1" applyAlignment="1">
      <alignment horizontal="center" vertical="center" wrapText="1"/>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169" fontId="12" fillId="0" borderId="67" xfId="5" applyNumberFormat="1" applyFont="1" applyFill="1" applyBorder="1" applyAlignment="1">
      <alignment horizontal="center" vertical="center"/>
    </xf>
    <xf numFmtId="169" fontId="12" fillId="0" borderId="40" xfId="5" applyNumberFormat="1" applyFont="1" applyFill="1" applyBorder="1" applyAlignment="1">
      <alignment horizontal="center" vertical="center"/>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74"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65" xfId="2" applyFont="1" applyFill="1" applyBorder="1" applyAlignment="1">
      <alignment horizontal="center" vertical="center" wrapText="1"/>
    </xf>
    <xf numFmtId="0" fontId="11" fillId="5" borderId="95" xfId="2" applyFont="1" applyFill="1" applyBorder="1" applyAlignment="1">
      <alignment horizontal="center" vertical="center" wrapText="1"/>
    </xf>
    <xf numFmtId="0" fontId="11" fillId="5" borderId="83"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3" borderId="18" xfId="2" applyFont="1" applyFill="1" applyBorder="1" applyAlignment="1">
      <alignment horizontal="center" vertical="center"/>
    </xf>
    <xf numFmtId="169" fontId="12" fillId="0" borderId="88"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7"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41" fillId="5" borderId="59"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3" fillId="10" borderId="1" xfId="19" applyFill="1" applyAlignment="1">
      <alignment horizontal="center"/>
    </xf>
    <xf numFmtId="0" fontId="41" fillId="0" borderId="1" xfId="19" applyFont="1" applyAlignment="1">
      <alignment horizontal="center" vertical="center" wrapText="1"/>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3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ContratacinSPI-2022/IgCCqGFsuSg7To866FqRrCQ6AR2BNNIVpVeCx7cKp6_dEoM?e=G7KUBJ" TargetMode="External"/><Relationship Id="rId2" Type="http://schemas.openxmlformats.org/officeDocument/2006/relationships/hyperlink" Target="https://secretariadistritald.sharepoint.com/:f:/s/ContratacinSPI-2022/IgCCqGFsuSg7To866FqRrCQ6AR2BNNIVpVeCx7cKp6_dEoM?e=G7KUBJ" TargetMode="External"/><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ecretariadistritald.sharepoint.com/:f:/s/ContratacinSPI-2022/IgDY5A4zeIkqQJNdwBluCDuLAaxRVE1lhUeEovoBtvD1OaE?e=UYq2Zw" TargetMode="External"/><Relationship Id="rId1" Type="http://schemas.openxmlformats.org/officeDocument/2006/relationships/hyperlink" Target="https://secretariadistritald.sharepoint.com/:f:/s/ContratacinSPI-2022/IgCCqGFsuSg7To866FqRrCQ6AR2BNNIVpVeCx7cKp6_dEoM?e=G7KUBJ"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secretariadistritald.sharepoint.com/:f:/s/ContratacinSPI-2022/IgAa1OzTN2nDSISgZeyQOVzPAX5ZgBe5_OLk-OLoroiwPFM?e=gONImQ" TargetMode="External"/><Relationship Id="rId7" Type="http://schemas.openxmlformats.org/officeDocument/2006/relationships/printerSettings" Target="../printerSettings/printerSettings7.bin"/><Relationship Id="rId2" Type="http://schemas.openxmlformats.org/officeDocument/2006/relationships/hyperlink" Target="https://secretariadistritald.sharepoint.com/:f:/s/ContratacinSPI-2022/IgCGHzQqDyeVTrQYVhRoGuw9AdITi1OerE4w6hG5ILMSYAk?e=k2kizr" TargetMode="External"/><Relationship Id="rId1" Type="http://schemas.openxmlformats.org/officeDocument/2006/relationships/hyperlink" Target="https://secretariadistritald.sharepoint.com/:f:/s/ContratacinSPI-2022/IgCCqGFsuSg7To866FqRrCQ6AR2BNNIVpVeCx7cKp6_dEoM?e=G7KUBJ" TargetMode="External"/><Relationship Id="rId6" Type="http://schemas.openxmlformats.org/officeDocument/2006/relationships/hyperlink" Target="https://secretariadistritald.sharepoint.com/:f:/s/ContratacinSPI-2022/IgACNZ9jJgc4QpJ4W6F-1-o5ATLDMMtaI0GApKqdkykLHqs?e=bcWlih" TargetMode="External"/><Relationship Id="rId5" Type="http://schemas.openxmlformats.org/officeDocument/2006/relationships/hyperlink" Target="https://secretariadistritald.sharepoint.com/:f:/s/ContratacinSPI-2022/IgAnMRIcRxD2Qbc6UlerKp-YAYiBwuCCKX-JoMGnfG2yJnI?e=XOrFDl" TargetMode="External"/><Relationship Id="rId10" Type="http://schemas.openxmlformats.org/officeDocument/2006/relationships/comments" Target="../comments1.xml"/><Relationship Id="rId4" Type="http://schemas.openxmlformats.org/officeDocument/2006/relationships/hyperlink" Target="https://secretariadistritald.sharepoint.com/:f:/s/ContratacinSPI-2022/IgAZ7pShzolHRJa6zL3ou7qOAU1Gu_mHED69Oayj3YQ3zrA?e=br5bgu" TargetMode="External"/><Relationship Id="rId9"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205" customWidth="1"/>
    <col min="2" max="2" width="78.42578125" style="205" customWidth="1"/>
    <col min="3" max="3" width="36.42578125" style="205" customWidth="1"/>
    <col min="4" max="4" width="31.42578125" style="205" customWidth="1"/>
    <col min="5" max="5" width="70.42578125" style="205" customWidth="1"/>
    <col min="6" max="6" width="17.42578125" style="205" customWidth="1"/>
    <col min="7" max="8" width="21.42578125" style="205" customWidth="1"/>
    <col min="9" max="9" width="19.42578125" style="205" customWidth="1"/>
    <col min="10" max="10" width="42" style="205" customWidth="1"/>
    <col min="11" max="256" width="10.42578125" style="205"/>
    <col min="257" max="257" width="72" style="205" bestFit="1" customWidth="1"/>
    <col min="258" max="258" width="78.42578125" style="205" customWidth="1"/>
    <col min="259" max="259" width="10.42578125" style="205"/>
    <col min="260" max="260" width="31.42578125" style="205" customWidth="1"/>
    <col min="261" max="261" width="70.42578125" style="205" customWidth="1"/>
    <col min="262" max="262" width="17.42578125" style="205" customWidth="1"/>
    <col min="263" max="264" width="21.42578125" style="205" customWidth="1"/>
    <col min="265" max="265" width="19.42578125" style="205" customWidth="1"/>
    <col min="266" max="266" width="42" style="205" customWidth="1"/>
    <col min="267" max="512" width="10.42578125" style="205"/>
    <col min="513" max="513" width="72" style="205" bestFit="1" customWidth="1"/>
    <col min="514" max="514" width="78.42578125" style="205" customWidth="1"/>
    <col min="515" max="515" width="10.42578125" style="205"/>
    <col min="516" max="516" width="31.42578125" style="205" customWidth="1"/>
    <col min="517" max="517" width="70.42578125" style="205" customWidth="1"/>
    <col min="518" max="518" width="17.42578125" style="205" customWidth="1"/>
    <col min="519" max="520" width="21.42578125" style="205" customWidth="1"/>
    <col min="521" max="521" width="19.42578125" style="205" customWidth="1"/>
    <col min="522" max="522" width="42" style="205" customWidth="1"/>
    <col min="523" max="768" width="10.42578125" style="205"/>
    <col min="769" max="769" width="72" style="205" bestFit="1" customWidth="1"/>
    <col min="770" max="770" width="78.42578125" style="205" customWidth="1"/>
    <col min="771" max="771" width="10.42578125" style="205"/>
    <col min="772" max="772" width="31.42578125" style="205" customWidth="1"/>
    <col min="773" max="773" width="70.42578125" style="205" customWidth="1"/>
    <col min="774" max="774" width="17.42578125" style="205" customWidth="1"/>
    <col min="775" max="776" width="21.42578125" style="205" customWidth="1"/>
    <col min="777" max="777" width="19.42578125" style="205" customWidth="1"/>
    <col min="778" max="778" width="42" style="205" customWidth="1"/>
    <col min="779" max="1024" width="10.42578125" style="205"/>
    <col min="1025" max="1025" width="72" style="205" bestFit="1" customWidth="1"/>
    <col min="1026" max="1026" width="78.42578125" style="205" customWidth="1"/>
    <col min="1027" max="1027" width="10.42578125" style="205"/>
    <col min="1028" max="1028" width="31.42578125" style="205" customWidth="1"/>
    <col min="1029" max="1029" width="70.42578125" style="205" customWidth="1"/>
    <col min="1030" max="1030" width="17.42578125" style="205" customWidth="1"/>
    <col min="1031" max="1032" width="21.42578125" style="205" customWidth="1"/>
    <col min="1033" max="1033" width="19.42578125" style="205" customWidth="1"/>
    <col min="1034" max="1034" width="42" style="205" customWidth="1"/>
    <col min="1035" max="1280" width="10.42578125" style="205"/>
    <col min="1281" max="1281" width="72" style="205" bestFit="1" customWidth="1"/>
    <col min="1282" max="1282" width="78.42578125" style="205" customWidth="1"/>
    <col min="1283" max="1283" width="10.42578125" style="205"/>
    <col min="1284" max="1284" width="31.42578125" style="205" customWidth="1"/>
    <col min="1285" max="1285" width="70.42578125" style="205" customWidth="1"/>
    <col min="1286" max="1286" width="17.42578125" style="205" customWidth="1"/>
    <col min="1287" max="1288" width="21.42578125" style="205" customWidth="1"/>
    <col min="1289" max="1289" width="19.42578125" style="205" customWidth="1"/>
    <col min="1290" max="1290" width="42" style="205" customWidth="1"/>
    <col min="1291" max="1536" width="10.42578125" style="205"/>
    <col min="1537" max="1537" width="72" style="205" bestFit="1" customWidth="1"/>
    <col min="1538" max="1538" width="78.42578125" style="205" customWidth="1"/>
    <col min="1539" max="1539" width="10.42578125" style="205"/>
    <col min="1540" max="1540" width="31.42578125" style="205" customWidth="1"/>
    <col min="1541" max="1541" width="70.42578125" style="205" customWidth="1"/>
    <col min="1542" max="1542" width="17.42578125" style="205" customWidth="1"/>
    <col min="1543" max="1544" width="21.42578125" style="205" customWidth="1"/>
    <col min="1545" max="1545" width="19.42578125" style="205" customWidth="1"/>
    <col min="1546" max="1546" width="42" style="205" customWidth="1"/>
    <col min="1547" max="1792" width="10.42578125" style="205"/>
    <col min="1793" max="1793" width="72" style="205" bestFit="1" customWidth="1"/>
    <col min="1794" max="1794" width="78.42578125" style="205" customWidth="1"/>
    <col min="1795" max="1795" width="10.42578125" style="205"/>
    <col min="1796" max="1796" width="31.42578125" style="205" customWidth="1"/>
    <col min="1797" max="1797" width="70.42578125" style="205" customWidth="1"/>
    <col min="1798" max="1798" width="17.42578125" style="205" customWidth="1"/>
    <col min="1799" max="1800" width="21.42578125" style="205" customWidth="1"/>
    <col min="1801" max="1801" width="19.42578125" style="205" customWidth="1"/>
    <col min="1802" max="1802" width="42" style="205" customWidth="1"/>
    <col min="1803" max="2048" width="10.42578125" style="205"/>
    <col min="2049" max="2049" width="72" style="205" bestFit="1" customWidth="1"/>
    <col min="2050" max="2050" width="78.42578125" style="205" customWidth="1"/>
    <col min="2051" max="2051" width="10.42578125" style="205"/>
    <col min="2052" max="2052" width="31.42578125" style="205" customWidth="1"/>
    <col min="2053" max="2053" width="70.42578125" style="205" customWidth="1"/>
    <col min="2054" max="2054" width="17.42578125" style="205" customWidth="1"/>
    <col min="2055" max="2056" width="21.42578125" style="205" customWidth="1"/>
    <col min="2057" max="2057" width="19.42578125" style="205" customWidth="1"/>
    <col min="2058" max="2058" width="42" style="205" customWidth="1"/>
    <col min="2059" max="2304" width="10.42578125" style="205"/>
    <col min="2305" max="2305" width="72" style="205" bestFit="1" customWidth="1"/>
    <col min="2306" max="2306" width="78.42578125" style="205" customWidth="1"/>
    <col min="2307" max="2307" width="10.42578125" style="205"/>
    <col min="2308" max="2308" width="31.42578125" style="205" customWidth="1"/>
    <col min="2309" max="2309" width="70.42578125" style="205" customWidth="1"/>
    <col min="2310" max="2310" width="17.42578125" style="205" customWidth="1"/>
    <col min="2311" max="2312" width="21.42578125" style="205" customWidth="1"/>
    <col min="2313" max="2313" width="19.42578125" style="205" customWidth="1"/>
    <col min="2314" max="2314" width="42" style="205" customWidth="1"/>
    <col min="2315" max="2560" width="10.42578125" style="205"/>
    <col min="2561" max="2561" width="72" style="205" bestFit="1" customWidth="1"/>
    <col min="2562" max="2562" width="78.42578125" style="205" customWidth="1"/>
    <col min="2563" max="2563" width="10.42578125" style="205"/>
    <col min="2564" max="2564" width="31.42578125" style="205" customWidth="1"/>
    <col min="2565" max="2565" width="70.42578125" style="205" customWidth="1"/>
    <col min="2566" max="2566" width="17.42578125" style="205" customWidth="1"/>
    <col min="2567" max="2568" width="21.42578125" style="205" customWidth="1"/>
    <col min="2569" max="2569" width="19.42578125" style="205" customWidth="1"/>
    <col min="2570" max="2570" width="42" style="205" customWidth="1"/>
    <col min="2571" max="2816" width="10.42578125" style="205"/>
    <col min="2817" max="2817" width="72" style="205" bestFit="1" customWidth="1"/>
    <col min="2818" max="2818" width="78.42578125" style="205" customWidth="1"/>
    <col min="2819" max="2819" width="10.42578125" style="205"/>
    <col min="2820" max="2820" width="31.42578125" style="205" customWidth="1"/>
    <col min="2821" max="2821" width="70.42578125" style="205" customWidth="1"/>
    <col min="2822" max="2822" width="17.42578125" style="205" customWidth="1"/>
    <col min="2823" max="2824" width="21.42578125" style="205" customWidth="1"/>
    <col min="2825" max="2825" width="19.42578125" style="205" customWidth="1"/>
    <col min="2826" max="2826" width="42" style="205" customWidth="1"/>
    <col min="2827" max="3072" width="10.42578125" style="205"/>
    <col min="3073" max="3073" width="72" style="205" bestFit="1" customWidth="1"/>
    <col min="3074" max="3074" width="78.42578125" style="205" customWidth="1"/>
    <col min="3075" max="3075" width="10.42578125" style="205"/>
    <col min="3076" max="3076" width="31.42578125" style="205" customWidth="1"/>
    <col min="3077" max="3077" width="70.42578125" style="205" customWidth="1"/>
    <col min="3078" max="3078" width="17.42578125" style="205" customWidth="1"/>
    <col min="3079" max="3080" width="21.42578125" style="205" customWidth="1"/>
    <col min="3081" max="3081" width="19.42578125" style="205" customWidth="1"/>
    <col min="3082" max="3082" width="42" style="205" customWidth="1"/>
    <col min="3083" max="3328" width="10.42578125" style="205"/>
    <col min="3329" max="3329" width="72" style="205" bestFit="1" customWidth="1"/>
    <col min="3330" max="3330" width="78.42578125" style="205" customWidth="1"/>
    <col min="3331" max="3331" width="10.42578125" style="205"/>
    <col min="3332" max="3332" width="31.42578125" style="205" customWidth="1"/>
    <col min="3333" max="3333" width="70.42578125" style="205" customWidth="1"/>
    <col min="3334" max="3334" width="17.42578125" style="205" customWidth="1"/>
    <col min="3335" max="3336" width="21.42578125" style="205" customWidth="1"/>
    <col min="3337" max="3337" width="19.42578125" style="205" customWidth="1"/>
    <col min="3338" max="3338" width="42" style="205" customWidth="1"/>
    <col min="3339" max="3584" width="10.42578125" style="205"/>
    <col min="3585" max="3585" width="72" style="205" bestFit="1" customWidth="1"/>
    <col min="3586" max="3586" width="78.42578125" style="205" customWidth="1"/>
    <col min="3587" max="3587" width="10.42578125" style="205"/>
    <col min="3588" max="3588" width="31.42578125" style="205" customWidth="1"/>
    <col min="3589" max="3589" width="70.42578125" style="205" customWidth="1"/>
    <col min="3590" max="3590" width="17.42578125" style="205" customWidth="1"/>
    <col min="3591" max="3592" width="21.42578125" style="205" customWidth="1"/>
    <col min="3593" max="3593" width="19.42578125" style="205" customWidth="1"/>
    <col min="3594" max="3594" width="42" style="205" customWidth="1"/>
    <col min="3595" max="3840" width="10.42578125" style="205"/>
    <col min="3841" max="3841" width="72" style="205" bestFit="1" customWidth="1"/>
    <col min="3842" max="3842" width="78.42578125" style="205" customWidth="1"/>
    <col min="3843" max="3843" width="10.42578125" style="205"/>
    <col min="3844" max="3844" width="31.42578125" style="205" customWidth="1"/>
    <col min="3845" max="3845" width="70.42578125" style="205" customWidth="1"/>
    <col min="3846" max="3846" width="17.42578125" style="205" customWidth="1"/>
    <col min="3847" max="3848" width="21.42578125" style="205" customWidth="1"/>
    <col min="3849" max="3849" width="19.42578125" style="205" customWidth="1"/>
    <col min="3850" max="3850" width="42" style="205" customWidth="1"/>
    <col min="3851" max="4096" width="10.42578125" style="205"/>
    <col min="4097" max="4097" width="72" style="205" bestFit="1" customWidth="1"/>
    <col min="4098" max="4098" width="78.42578125" style="205" customWidth="1"/>
    <col min="4099" max="4099" width="10.42578125" style="205"/>
    <col min="4100" max="4100" width="31.42578125" style="205" customWidth="1"/>
    <col min="4101" max="4101" width="70.42578125" style="205" customWidth="1"/>
    <col min="4102" max="4102" width="17.42578125" style="205" customWidth="1"/>
    <col min="4103" max="4104" width="21.42578125" style="205" customWidth="1"/>
    <col min="4105" max="4105" width="19.42578125" style="205" customWidth="1"/>
    <col min="4106" max="4106" width="42" style="205" customWidth="1"/>
    <col min="4107" max="4352" width="10.42578125" style="205"/>
    <col min="4353" max="4353" width="72" style="205" bestFit="1" customWidth="1"/>
    <col min="4354" max="4354" width="78.42578125" style="205" customWidth="1"/>
    <col min="4355" max="4355" width="10.42578125" style="205"/>
    <col min="4356" max="4356" width="31.42578125" style="205" customWidth="1"/>
    <col min="4357" max="4357" width="70.42578125" style="205" customWidth="1"/>
    <col min="4358" max="4358" width="17.42578125" style="205" customWidth="1"/>
    <col min="4359" max="4360" width="21.42578125" style="205" customWidth="1"/>
    <col min="4361" max="4361" width="19.42578125" style="205" customWidth="1"/>
    <col min="4362" max="4362" width="42" style="205" customWidth="1"/>
    <col min="4363" max="4608" width="10.42578125" style="205"/>
    <col min="4609" max="4609" width="72" style="205" bestFit="1" customWidth="1"/>
    <col min="4610" max="4610" width="78.42578125" style="205" customWidth="1"/>
    <col min="4611" max="4611" width="10.42578125" style="205"/>
    <col min="4612" max="4612" width="31.42578125" style="205" customWidth="1"/>
    <col min="4613" max="4613" width="70.42578125" style="205" customWidth="1"/>
    <col min="4614" max="4614" width="17.42578125" style="205" customWidth="1"/>
    <col min="4615" max="4616" width="21.42578125" style="205" customWidth="1"/>
    <col min="4617" max="4617" width="19.42578125" style="205" customWidth="1"/>
    <col min="4618" max="4618" width="42" style="205" customWidth="1"/>
    <col min="4619" max="4864" width="10.42578125" style="205"/>
    <col min="4865" max="4865" width="72" style="205" bestFit="1" customWidth="1"/>
    <col min="4866" max="4866" width="78.42578125" style="205" customWidth="1"/>
    <col min="4867" max="4867" width="10.42578125" style="205"/>
    <col min="4868" max="4868" width="31.42578125" style="205" customWidth="1"/>
    <col min="4869" max="4869" width="70.42578125" style="205" customWidth="1"/>
    <col min="4870" max="4870" width="17.42578125" style="205" customWidth="1"/>
    <col min="4871" max="4872" width="21.42578125" style="205" customWidth="1"/>
    <col min="4873" max="4873" width="19.42578125" style="205" customWidth="1"/>
    <col min="4874" max="4874" width="42" style="205" customWidth="1"/>
    <col min="4875" max="5120" width="10.42578125" style="205"/>
    <col min="5121" max="5121" width="72" style="205" bestFit="1" customWidth="1"/>
    <col min="5122" max="5122" width="78.42578125" style="205" customWidth="1"/>
    <col min="5123" max="5123" width="10.42578125" style="205"/>
    <col min="5124" max="5124" width="31.42578125" style="205" customWidth="1"/>
    <col min="5125" max="5125" width="70.42578125" style="205" customWidth="1"/>
    <col min="5126" max="5126" width="17.42578125" style="205" customWidth="1"/>
    <col min="5127" max="5128" width="21.42578125" style="205" customWidth="1"/>
    <col min="5129" max="5129" width="19.42578125" style="205" customWidth="1"/>
    <col min="5130" max="5130" width="42" style="205" customWidth="1"/>
    <col min="5131" max="5376" width="10.42578125" style="205"/>
    <col min="5377" max="5377" width="72" style="205" bestFit="1" customWidth="1"/>
    <col min="5378" max="5378" width="78.42578125" style="205" customWidth="1"/>
    <col min="5379" max="5379" width="10.42578125" style="205"/>
    <col min="5380" max="5380" width="31.42578125" style="205" customWidth="1"/>
    <col min="5381" max="5381" width="70.42578125" style="205" customWidth="1"/>
    <col min="5382" max="5382" width="17.42578125" style="205" customWidth="1"/>
    <col min="5383" max="5384" width="21.42578125" style="205" customWidth="1"/>
    <col min="5385" max="5385" width="19.42578125" style="205" customWidth="1"/>
    <col min="5386" max="5386" width="42" style="205" customWidth="1"/>
    <col min="5387" max="5632" width="10.42578125" style="205"/>
    <col min="5633" max="5633" width="72" style="205" bestFit="1" customWidth="1"/>
    <col min="5634" max="5634" width="78.42578125" style="205" customWidth="1"/>
    <col min="5635" max="5635" width="10.42578125" style="205"/>
    <col min="5636" max="5636" width="31.42578125" style="205" customWidth="1"/>
    <col min="5637" max="5637" width="70.42578125" style="205" customWidth="1"/>
    <col min="5638" max="5638" width="17.42578125" style="205" customWidth="1"/>
    <col min="5639" max="5640" width="21.42578125" style="205" customWidth="1"/>
    <col min="5641" max="5641" width="19.42578125" style="205" customWidth="1"/>
    <col min="5642" max="5642" width="42" style="205" customWidth="1"/>
    <col min="5643" max="5888" width="10.42578125" style="205"/>
    <col min="5889" max="5889" width="72" style="205" bestFit="1" customWidth="1"/>
    <col min="5890" max="5890" width="78.42578125" style="205" customWidth="1"/>
    <col min="5891" max="5891" width="10.42578125" style="205"/>
    <col min="5892" max="5892" width="31.42578125" style="205" customWidth="1"/>
    <col min="5893" max="5893" width="70.42578125" style="205" customWidth="1"/>
    <col min="5894" max="5894" width="17.42578125" style="205" customWidth="1"/>
    <col min="5895" max="5896" width="21.42578125" style="205" customWidth="1"/>
    <col min="5897" max="5897" width="19.42578125" style="205" customWidth="1"/>
    <col min="5898" max="5898" width="42" style="205" customWidth="1"/>
    <col min="5899" max="6144" width="10.42578125" style="205"/>
    <col min="6145" max="6145" width="72" style="205" bestFit="1" customWidth="1"/>
    <col min="6146" max="6146" width="78.42578125" style="205" customWidth="1"/>
    <col min="6147" max="6147" width="10.42578125" style="205"/>
    <col min="6148" max="6148" width="31.42578125" style="205" customWidth="1"/>
    <col min="6149" max="6149" width="70.42578125" style="205" customWidth="1"/>
    <col min="6150" max="6150" width="17.42578125" style="205" customWidth="1"/>
    <col min="6151" max="6152" width="21.42578125" style="205" customWidth="1"/>
    <col min="6153" max="6153" width="19.42578125" style="205" customWidth="1"/>
    <col min="6154" max="6154" width="42" style="205" customWidth="1"/>
    <col min="6155" max="6400" width="10.42578125" style="205"/>
    <col min="6401" max="6401" width="72" style="205" bestFit="1" customWidth="1"/>
    <col min="6402" max="6402" width="78.42578125" style="205" customWidth="1"/>
    <col min="6403" max="6403" width="10.42578125" style="205"/>
    <col min="6404" max="6404" width="31.42578125" style="205" customWidth="1"/>
    <col min="6405" max="6405" width="70.42578125" style="205" customWidth="1"/>
    <col min="6406" max="6406" width="17.42578125" style="205" customWidth="1"/>
    <col min="6407" max="6408" width="21.42578125" style="205" customWidth="1"/>
    <col min="6409" max="6409" width="19.42578125" style="205" customWidth="1"/>
    <col min="6410" max="6410" width="42" style="205" customWidth="1"/>
    <col min="6411" max="6656" width="10.42578125" style="205"/>
    <col min="6657" max="6657" width="72" style="205" bestFit="1" customWidth="1"/>
    <col min="6658" max="6658" width="78.42578125" style="205" customWidth="1"/>
    <col min="6659" max="6659" width="10.42578125" style="205"/>
    <col min="6660" max="6660" width="31.42578125" style="205" customWidth="1"/>
    <col min="6661" max="6661" width="70.42578125" style="205" customWidth="1"/>
    <col min="6662" max="6662" width="17.42578125" style="205" customWidth="1"/>
    <col min="6663" max="6664" width="21.42578125" style="205" customWidth="1"/>
    <col min="6665" max="6665" width="19.42578125" style="205" customWidth="1"/>
    <col min="6666" max="6666" width="42" style="205" customWidth="1"/>
    <col min="6667" max="6912" width="10.42578125" style="205"/>
    <col min="6913" max="6913" width="72" style="205" bestFit="1" customWidth="1"/>
    <col min="6914" max="6914" width="78.42578125" style="205" customWidth="1"/>
    <col min="6915" max="6915" width="10.42578125" style="205"/>
    <col min="6916" max="6916" width="31.42578125" style="205" customWidth="1"/>
    <col min="6917" max="6917" width="70.42578125" style="205" customWidth="1"/>
    <col min="6918" max="6918" width="17.42578125" style="205" customWidth="1"/>
    <col min="6919" max="6920" width="21.42578125" style="205" customWidth="1"/>
    <col min="6921" max="6921" width="19.42578125" style="205" customWidth="1"/>
    <col min="6922" max="6922" width="42" style="205" customWidth="1"/>
    <col min="6923" max="7168" width="10.42578125" style="205"/>
    <col min="7169" max="7169" width="72" style="205" bestFit="1" customWidth="1"/>
    <col min="7170" max="7170" width="78.42578125" style="205" customWidth="1"/>
    <col min="7171" max="7171" width="10.42578125" style="205"/>
    <col min="7172" max="7172" width="31.42578125" style="205" customWidth="1"/>
    <col min="7173" max="7173" width="70.42578125" style="205" customWidth="1"/>
    <col min="7174" max="7174" width="17.42578125" style="205" customWidth="1"/>
    <col min="7175" max="7176" width="21.42578125" style="205" customWidth="1"/>
    <col min="7177" max="7177" width="19.42578125" style="205" customWidth="1"/>
    <col min="7178" max="7178" width="42" style="205" customWidth="1"/>
    <col min="7179" max="7424" width="10.42578125" style="205"/>
    <col min="7425" max="7425" width="72" style="205" bestFit="1" customWidth="1"/>
    <col min="7426" max="7426" width="78.42578125" style="205" customWidth="1"/>
    <col min="7427" max="7427" width="10.42578125" style="205"/>
    <col min="7428" max="7428" width="31.42578125" style="205" customWidth="1"/>
    <col min="7429" max="7429" width="70.42578125" style="205" customWidth="1"/>
    <col min="7430" max="7430" width="17.42578125" style="205" customWidth="1"/>
    <col min="7431" max="7432" width="21.42578125" style="205" customWidth="1"/>
    <col min="7433" max="7433" width="19.42578125" style="205" customWidth="1"/>
    <col min="7434" max="7434" width="42" style="205" customWidth="1"/>
    <col min="7435" max="7680" width="10.42578125" style="205"/>
    <col min="7681" max="7681" width="72" style="205" bestFit="1" customWidth="1"/>
    <col min="7682" max="7682" width="78.42578125" style="205" customWidth="1"/>
    <col min="7683" max="7683" width="10.42578125" style="205"/>
    <col min="7684" max="7684" width="31.42578125" style="205" customWidth="1"/>
    <col min="7685" max="7685" width="70.42578125" style="205" customWidth="1"/>
    <col min="7686" max="7686" width="17.42578125" style="205" customWidth="1"/>
    <col min="7687" max="7688" width="21.42578125" style="205" customWidth="1"/>
    <col min="7689" max="7689" width="19.42578125" style="205" customWidth="1"/>
    <col min="7690" max="7690" width="42" style="205" customWidth="1"/>
    <col min="7691" max="7936" width="10.42578125" style="205"/>
    <col min="7937" max="7937" width="72" style="205" bestFit="1" customWidth="1"/>
    <col min="7938" max="7938" width="78.42578125" style="205" customWidth="1"/>
    <col min="7939" max="7939" width="10.42578125" style="205"/>
    <col min="7940" max="7940" width="31.42578125" style="205" customWidth="1"/>
    <col min="7941" max="7941" width="70.42578125" style="205" customWidth="1"/>
    <col min="7942" max="7942" width="17.42578125" style="205" customWidth="1"/>
    <col min="7943" max="7944" width="21.42578125" style="205" customWidth="1"/>
    <col min="7945" max="7945" width="19.42578125" style="205" customWidth="1"/>
    <col min="7946" max="7946" width="42" style="205" customWidth="1"/>
    <col min="7947" max="8192" width="10.42578125" style="205"/>
    <col min="8193" max="8193" width="72" style="205" bestFit="1" customWidth="1"/>
    <col min="8194" max="8194" width="78.42578125" style="205" customWidth="1"/>
    <col min="8195" max="8195" width="10.42578125" style="205"/>
    <col min="8196" max="8196" width="31.42578125" style="205" customWidth="1"/>
    <col min="8197" max="8197" width="70.42578125" style="205" customWidth="1"/>
    <col min="8198" max="8198" width="17.42578125" style="205" customWidth="1"/>
    <col min="8199" max="8200" width="21.42578125" style="205" customWidth="1"/>
    <col min="8201" max="8201" width="19.42578125" style="205" customWidth="1"/>
    <col min="8202" max="8202" width="42" style="205" customWidth="1"/>
    <col min="8203" max="8448" width="10.42578125" style="205"/>
    <col min="8449" max="8449" width="72" style="205" bestFit="1" customWidth="1"/>
    <col min="8450" max="8450" width="78.42578125" style="205" customWidth="1"/>
    <col min="8451" max="8451" width="10.42578125" style="205"/>
    <col min="8452" max="8452" width="31.42578125" style="205" customWidth="1"/>
    <col min="8453" max="8453" width="70.42578125" style="205" customWidth="1"/>
    <col min="8454" max="8454" width="17.42578125" style="205" customWidth="1"/>
    <col min="8455" max="8456" width="21.42578125" style="205" customWidth="1"/>
    <col min="8457" max="8457" width="19.42578125" style="205" customWidth="1"/>
    <col min="8458" max="8458" width="42" style="205" customWidth="1"/>
    <col min="8459" max="8704" width="10.42578125" style="205"/>
    <col min="8705" max="8705" width="72" style="205" bestFit="1" customWidth="1"/>
    <col min="8706" max="8706" width="78.42578125" style="205" customWidth="1"/>
    <col min="8707" max="8707" width="10.42578125" style="205"/>
    <col min="8708" max="8708" width="31.42578125" style="205" customWidth="1"/>
    <col min="8709" max="8709" width="70.42578125" style="205" customWidth="1"/>
    <col min="8710" max="8710" width="17.42578125" style="205" customWidth="1"/>
    <col min="8711" max="8712" width="21.42578125" style="205" customWidth="1"/>
    <col min="8713" max="8713" width="19.42578125" style="205" customWidth="1"/>
    <col min="8714" max="8714" width="42" style="205" customWidth="1"/>
    <col min="8715" max="8960" width="10.42578125" style="205"/>
    <col min="8961" max="8961" width="72" style="205" bestFit="1" customWidth="1"/>
    <col min="8962" max="8962" width="78.42578125" style="205" customWidth="1"/>
    <col min="8963" max="8963" width="10.42578125" style="205"/>
    <col min="8964" max="8964" width="31.42578125" style="205" customWidth="1"/>
    <col min="8965" max="8965" width="70.42578125" style="205" customWidth="1"/>
    <col min="8966" max="8966" width="17.42578125" style="205" customWidth="1"/>
    <col min="8967" max="8968" width="21.42578125" style="205" customWidth="1"/>
    <col min="8969" max="8969" width="19.42578125" style="205" customWidth="1"/>
    <col min="8970" max="8970" width="42" style="205" customWidth="1"/>
    <col min="8971" max="9216" width="10.42578125" style="205"/>
    <col min="9217" max="9217" width="72" style="205" bestFit="1" customWidth="1"/>
    <col min="9218" max="9218" width="78.42578125" style="205" customWidth="1"/>
    <col min="9219" max="9219" width="10.42578125" style="205"/>
    <col min="9220" max="9220" width="31.42578125" style="205" customWidth="1"/>
    <col min="9221" max="9221" width="70.42578125" style="205" customWidth="1"/>
    <col min="9222" max="9222" width="17.42578125" style="205" customWidth="1"/>
    <col min="9223" max="9224" width="21.42578125" style="205" customWidth="1"/>
    <col min="9225" max="9225" width="19.42578125" style="205" customWidth="1"/>
    <col min="9226" max="9226" width="42" style="205" customWidth="1"/>
    <col min="9227" max="9472" width="10.42578125" style="205"/>
    <col min="9473" max="9473" width="72" style="205" bestFit="1" customWidth="1"/>
    <col min="9474" max="9474" width="78.42578125" style="205" customWidth="1"/>
    <col min="9475" max="9475" width="10.42578125" style="205"/>
    <col min="9476" max="9476" width="31.42578125" style="205" customWidth="1"/>
    <col min="9477" max="9477" width="70.42578125" style="205" customWidth="1"/>
    <col min="9478" max="9478" width="17.42578125" style="205" customWidth="1"/>
    <col min="9479" max="9480" width="21.42578125" style="205" customWidth="1"/>
    <col min="9481" max="9481" width="19.42578125" style="205" customWidth="1"/>
    <col min="9482" max="9482" width="42" style="205" customWidth="1"/>
    <col min="9483" max="9728" width="10.42578125" style="205"/>
    <col min="9729" max="9729" width="72" style="205" bestFit="1" customWidth="1"/>
    <col min="9730" max="9730" width="78.42578125" style="205" customWidth="1"/>
    <col min="9731" max="9731" width="10.42578125" style="205"/>
    <col min="9732" max="9732" width="31.42578125" style="205" customWidth="1"/>
    <col min="9733" max="9733" width="70.42578125" style="205" customWidth="1"/>
    <col min="9734" max="9734" width="17.42578125" style="205" customWidth="1"/>
    <col min="9735" max="9736" width="21.42578125" style="205" customWidth="1"/>
    <col min="9737" max="9737" width="19.42578125" style="205" customWidth="1"/>
    <col min="9738" max="9738" width="42" style="205" customWidth="1"/>
    <col min="9739" max="9984" width="10.42578125" style="205"/>
    <col min="9985" max="9985" width="72" style="205" bestFit="1" customWidth="1"/>
    <col min="9986" max="9986" width="78.42578125" style="205" customWidth="1"/>
    <col min="9987" max="9987" width="10.42578125" style="205"/>
    <col min="9988" max="9988" width="31.42578125" style="205" customWidth="1"/>
    <col min="9989" max="9989" width="70.42578125" style="205" customWidth="1"/>
    <col min="9990" max="9990" width="17.42578125" style="205" customWidth="1"/>
    <col min="9991" max="9992" width="21.42578125" style="205" customWidth="1"/>
    <col min="9993" max="9993" width="19.42578125" style="205" customWidth="1"/>
    <col min="9994" max="9994" width="42" style="205" customWidth="1"/>
    <col min="9995" max="10240" width="10.42578125" style="205"/>
    <col min="10241" max="10241" width="72" style="205" bestFit="1" customWidth="1"/>
    <col min="10242" max="10242" width="78.42578125" style="205" customWidth="1"/>
    <col min="10243" max="10243" width="10.42578125" style="205"/>
    <col min="10244" max="10244" width="31.42578125" style="205" customWidth="1"/>
    <col min="10245" max="10245" width="70.42578125" style="205" customWidth="1"/>
    <col min="10246" max="10246" width="17.42578125" style="205" customWidth="1"/>
    <col min="10247" max="10248" width="21.42578125" style="205" customWidth="1"/>
    <col min="10249" max="10249" width="19.42578125" style="205" customWidth="1"/>
    <col min="10250" max="10250" width="42" style="205" customWidth="1"/>
    <col min="10251" max="10496" width="10.42578125" style="205"/>
    <col min="10497" max="10497" width="72" style="205" bestFit="1" customWidth="1"/>
    <col min="10498" max="10498" width="78.42578125" style="205" customWidth="1"/>
    <col min="10499" max="10499" width="10.42578125" style="205"/>
    <col min="10500" max="10500" width="31.42578125" style="205" customWidth="1"/>
    <col min="10501" max="10501" width="70.42578125" style="205" customWidth="1"/>
    <col min="10502" max="10502" width="17.42578125" style="205" customWidth="1"/>
    <col min="10503" max="10504" width="21.42578125" style="205" customWidth="1"/>
    <col min="10505" max="10505" width="19.42578125" style="205" customWidth="1"/>
    <col min="10506" max="10506" width="42" style="205" customWidth="1"/>
    <col min="10507" max="10752" width="10.42578125" style="205"/>
    <col min="10753" max="10753" width="72" style="205" bestFit="1" customWidth="1"/>
    <col min="10754" max="10754" width="78.42578125" style="205" customWidth="1"/>
    <col min="10755" max="10755" width="10.42578125" style="205"/>
    <col min="10756" max="10756" width="31.42578125" style="205" customWidth="1"/>
    <col min="10757" max="10757" width="70.42578125" style="205" customWidth="1"/>
    <col min="10758" max="10758" width="17.42578125" style="205" customWidth="1"/>
    <col min="10759" max="10760" width="21.42578125" style="205" customWidth="1"/>
    <col min="10761" max="10761" width="19.42578125" style="205" customWidth="1"/>
    <col min="10762" max="10762" width="42" style="205" customWidth="1"/>
    <col min="10763" max="11008" width="10.42578125" style="205"/>
    <col min="11009" max="11009" width="72" style="205" bestFit="1" customWidth="1"/>
    <col min="11010" max="11010" width="78.42578125" style="205" customWidth="1"/>
    <col min="11011" max="11011" width="10.42578125" style="205"/>
    <col min="11012" max="11012" width="31.42578125" style="205" customWidth="1"/>
    <col min="11013" max="11013" width="70.42578125" style="205" customWidth="1"/>
    <col min="11014" max="11014" width="17.42578125" style="205" customWidth="1"/>
    <col min="11015" max="11016" width="21.42578125" style="205" customWidth="1"/>
    <col min="11017" max="11017" width="19.42578125" style="205" customWidth="1"/>
    <col min="11018" max="11018" width="42" style="205" customWidth="1"/>
    <col min="11019" max="11264" width="10.42578125" style="205"/>
    <col min="11265" max="11265" width="72" style="205" bestFit="1" customWidth="1"/>
    <col min="11266" max="11266" width="78.42578125" style="205" customWidth="1"/>
    <col min="11267" max="11267" width="10.42578125" style="205"/>
    <col min="11268" max="11268" width="31.42578125" style="205" customWidth="1"/>
    <col min="11269" max="11269" width="70.42578125" style="205" customWidth="1"/>
    <col min="11270" max="11270" width="17.42578125" style="205" customWidth="1"/>
    <col min="11271" max="11272" width="21.42578125" style="205" customWidth="1"/>
    <col min="11273" max="11273" width="19.42578125" style="205" customWidth="1"/>
    <col min="11274" max="11274" width="42" style="205" customWidth="1"/>
    <col min="11275" max="11520" width="10.42578125" style="205"/>
    <col min="11521" max="11521" width="72" style="205" bestFit="1" customWidth="1"/>
    <col min="11522" max="11522" width="78.42578125" style="205" customWidth="1"/>
    <col min="11523" max="11523" width="10.42578125" style="205"/>
    <col min="11524" max="11524" width="31.42578125" style="205" customWidth="1"/>
    <col min="11525" max="11525" width="70.42578125" style="205" customWidth="1"/>
    <col min="11526" max="11526" width="17.42578125" style="205" customWidth="1"/>
    <col min="11527" max="11528" width="21.42578125" style="205" customWidth="1"/>
    <col min="11529" max="11529" width="19.42578125" style="205" customWidth="1"/>
    <col min="11530" max="11530" width="42" style="205" customWidth="1"/>
    <col min="11531" max="11776" width="10.42578125" style="205"/>
    <col min="11777" max="11777" width="72" style="205" bestFit="1" customWidth="1"/>
    <col min="11778" max="11778" width="78.42578125" style="205" customWidth="1"/>
    <col min="11779" max="11779" width="10.42578125" style="205"/>
    <col min="11780" max="11780" width="31.42578125" style="205" customWidth="1"/>
    <col min="11781" max="11781" width="70.42578125" style="205" customWidth="1"/>
    <col min="11782" max="11782" width="17.42578125" style="205" customWidth="1"/>
    <col min="11783" max="11784" width="21.42578125" style="205" customWidth="1"/>
    <col min="11785" max="11785" width="19.42578125" style="205" customWidth="1"/>
    <col min="11786" max="11786" width="42" style="205" customWidth="1"/>
    <col min="11787" max="12032" width="10.42578125" style="205"/>
    <col min="12033" max="12033" width="72" style="205" bestFit="1" customWidth="1"/>
    <col min="12034" max="12034" width="78.42578125" style="205" customWidth="1"/>
    <col min="12035" max="12035" width="10.42578125" style="205"/>
    <col min="12036" max="12036" width="31.42578125" style="205" customWidth="1"/>
    <col min="12037" max="12037" width="70.42578125" style="205" customWidth="1"/>
    <col min="12038" max="12038" width="17.42578125" style="205" customWidth="1"/>
    <col min="12039" max="12040" width="21.42578125" style="205" customWidth="1"/>
    <col min="12041" max="12041" width="19.42578125" style="205" customWidth="1"/>
    <col min="12042" max="12042" width="42" style="205" customWidth="1"/>
    <col min="12043" max="12288" width="10.42578125" style="205"/>
    <col min="12289" max="12289" width="72" style="205" bestFit="1" customWidth="1"/>
    <col min="12290" max="12290" width="78.42578125" style="205" customWidth="1"/>
    <col min="12291" max="12291" width="10.42578125" style="205"/>
    <col min="12292" max="12292" width="31.42578125" style="205" customWidth="1"/>
    <col min="12293" max="12293" width="70.42578125" style="205" customWidth="1"/>
    <col min="12294" max="12294" width="17.42578125" style="205" customWidth="1"/>
    <col min="12295" max="12296" width="21.42578125" style="205" customWidth="1"/>
    <col min="12297" max="12297" width="19.42578125" style="205" customWidth="1"/>
    <col min="12298" max="12298" width="42" style="205" customWidth="1"/>
    <col min="12299" max="12544" width="10.42578125" style="205"/>
    <col min="12545" max="12545" width="72" style="205" bestFit="1" customWidth="1"/>
    <col min="12546" max="12546" width="78.42578125" style="205" customWidth="1"/>
    <col min="12547" max="12547" width="10.42578125" style="205"/>
    <col min="12548" max="12548" width="31.42578125" style="205" customWidth="1"/>
    <col min="12549" max="12549" width="70.42578125" style="205" customWidth="1"/>
    <col min="12550" max="12550" width="17.42578125" style="205" customWidth="1"/>
    <col min="12551" max="12552" width="21.42578125" style="205" customWidth="1"/>
    <col min="12553" max="12553" width="19.42578125" style="205" customWidth="1"/>
    <col min="12554" max="12554" width="42" style="205" customWidth="1"/>
    <col min="12555" max="12800" width="10.42578125" style="205"/>
    <col min="12801" max="12801" width="72" style="205" bestFit="1" customWidth="1"/>
    <col min="12802" max="12802" width="78.42578125" style="205" customWidth="1"/>
    <col min="12803" max="12803" width="10.42578125" style="205"/>
    <col min="12804" max="12804" width="31.42578125" style="205" customWidth="1"/>
    <col min="12805" max="12805" width="70.42578125" style="205" customWidth="1"/>
    <col min="12806" max="12806" width="17.42578125" style="205" customWidth="1"/>
    <col min="12807" max="12808" width="21.42578125" style="205" customWidth="1"/>
    <col min="12809" max="12809" width="19.42578125" style="205" customWidth="1"/>
    <col min="12810" max="12810" width="42" style="205" customWidth="1"/>
    <col min="12811" max="13056" width="10.42578125" style="205"/>
    <col min="13057" max="13057" width="72" style="205" bestFit="1" customWidth="1"/>
    <col min="13058" max="13058" width="78.42578125" style="205" customWidth="1"/>
    <col min="13059" max="13059" width="10.42578125" style="205"/>
    <col min="13060" max="13060" width="31.42578125" style="205" customWidth="1"/>
    <col min="13061" max="13061" width="70.42578125" style="205" customWidth="1"/>
    <col min="13062" max="13062" width="17.42578125" style="205" customWidth="1"/>
    <col min="13063" max="13064" width="21.42578125" style="205" customWidth="1"/>
    <col min="13065" max="13065" width="19.42578125" style="205" customWidth="1"/>
    <col min="13066" max="13066" width="42" style="205" customWidth="1"/>
    <col min="13067" max="13312" width="10.42578125" style="205"/>
    <col min="13313" max="13313" width="72" style="205" bestFit="1" customWidth="1"/>
    <col min="13314" max="13314" width="78.42578125" style="205" customWidth="1"/>
    <col min="13315" max="13315" width="10.42578125" style="205"/>
    <col min="13316" max="13316" width="31.42578125" style="205" customWidth="1"/>
    <col min="13317" max="13317" width="70.42578125" style="205" customWidth="1"/>
    <col min="13318" max="13318" width="17.42578125" style="205" customWidth="1"/>
    <col min="13319" max="13320" width="21.42578125" style="205" customWidth="1"/>
    <col min="13321" max="13321" width="19.42578125" style="205" customWidth="1"/>
    <col min="13322" max="13322" width="42" style="205" customWidth="1"/>
    <col min="13323" max="13568" width="10.42578125" style="205"/>
    <col min="13569" max="13569" width="72" style="205" bestFit="1" customWidth="1"/>
    <col min="13570" max="13570" width="78.42578125" style="205" customWidth="1"/>
    <col min="13571" max="13571" width="10.42578125" style="205"/>
    <col min="13572" max="13572" width="31.42578125" style="205" customWidth="1"/>
    <col min="13573" max="13573" width="70.42578125" style="205" customWidth="1"/>
    <col min="13574" max="13574" width="17.42578125" style="205" customWidth="1"/>
    <col min="13575" max="13576" width="21.42578125" style="205" customWidth="1"/>
    <col min="13577" max="13577" width="19.42578125" style="205" customWidth="1"/>
    <col min="13578" max="13578" width="42" style="205" customWidth="1"/>
    <col min="13579" max="13824" width="10.42578125" style="205"/>
    <col min="13825" max="13825" width="72" style="205" bestFit="1" customWidth="1"/>
    <col min="13826" max="13826" width="78.42578125" style="205" customWidth="1"/>
    <col min="13827" max="13827" width="10.42578125" style="205"/>
    <col min="13828" max="13828" width="31.42578125" style="205" customWidth="1"/>
    <col min="13829" max="13829" width="70.42578125" style="205" customWidth="1"/>
    <col min="13830" max="13830" width="17.42578125" style="205" customWidth="1"/>
    <col min="13831" max="13832" width="21.42578125" style="205" customWidth="1"/>
    <col min="13833" max="13833" width="19.42578125" style="205" customWidth="1"/>
    <col min="13834" max="13834" width="42" style="205" customWidth="1"/>
    <col min="13835" max="14080" width="10.42578125" style="205"/>
    <col min="14081" max="14081" width="72" style="205" bestFit="1" customWidth="1"/>
    <col min="14082" max="14082" width="78.42578125" style="205" customWidth="1"/>
    <col min="14083" max="14083" width="10.42578125" style="205"/>
    <col min="14084" max="14084" width="31.42578125" style="205" customWidth="1"/>
    <col min="14085" max="14085" width="70.42578125" style="205" customWidth="1"/>
    <col min="14086" max="14086" width="17.42578125" style="205" customWidth="1"/>
    <col min="14087" max="14088" width="21.42578125" style="205" customWidth="1"/>
    <col min="14089" max="14089" width="19.42578125" style="205" customWidth="1"/>
    <col min="14090" max="14090" width="42" style="205" customWidth="1"/>
    <col min="14091" max="14336" width="10.42578125" style="205"/>
    <col min="14337" max="14337" width="72" style="205" bestFit="1" customWidth="1"/>
    <col min="14338" max="14338" width="78.42578125" style="205" customWidth="1"/>
    <col min="14339" max="14339" width="10.42578125" style="205"/>
    <col min="14340" max="14340" width="31.42578125" style="205" customWidth="1"/>
    <col min="14341" max="14341" width="70.42578125" style="205" customWidth="1"/>
    <col min="14342" max="14342" width="17.42578125" style="205" customWidth="1"/>
    <col min="14343" max="14344" width="21.42578125" style="205" customWidth="1"/>
    <col min="14345" max="14345" width="19.42578125" style="205" customWidth="1"/>
    <col min="14346" max="14346" width="42" style="205" customWidth="1"/>
    <col min="14347" max="14592" width="10.42578125" style="205"/>
    <col min="14593" max="14593" width="72" style="205" bestFit="1" customWidth="1"/>
    <col min="14594" max="14594" width="78.42578125" style="205" customWidth="1"/>
    <col min="14595" max="14595" width="10.42578125" style="205"/>
    <col min="14596" max="14596" width="31.42578125" style="205" customWidth="1"/>
    <col min="14597" max="14597" width="70.42578125" style="205" customWidth="1"/>
    <col min="14598" max="14598" width="17.42578125" style="205" customWidth="1"/>
    <col min="14599" max="14600" width="21.42578125" style="205" customWidth="1"/>
    <col min="14601" max="14601" width="19.42578125" style="205" customWidth="1"/>
    <col min="14602" max="14602" width="42" style="205" customWidth="1"/>
    <col min="14603" max="14848" width="10.42578125" style="205"/>
    <col min="14849" max="14849" width="72" style="205" bestFit="1" customWidth="1"/>
    <col min="14850" max="14850" width="78.42578125" style="205" customWidth="1"/>
    <col min="14851" max="14851" width="10.42578125" style="205"/>
    <col min="14852" max="14852" width="31.42578125" style="205" customWidth="1"/>
    <col min="14853" max="14853" width="70.42578125" style="205" customWidth="1"/>
    <col min="14854" max="14854" width="17.42578125" style="205" customWidth="1"/>
    <col min="14855" max="14856" width="21.42578125" style="205" customWidth="1"/>
    <col min="14857" max="14857" width="19.42578125" style="205" customWidth="1"/>
    <col min="14858" max="14858" width="42" style="205" customWidth="1"/>
    <col min="14859" max="15104" width="10.42578125" style="205"/>
    <col min="15105" max="15105" width="72" style="205" bestFit="1" customWidth="1"/>
    <col min="15106" max="15106" width="78.42578125" style="205" customWidth="1"/>
    <col min="15107" max="15107" width="10.42578125" style="205"/>
    <col min="15108" max="15108" width="31.42578125" style="205" customWidth="1"/>
    <col min="15109" max="15109" width="70.42578125" style="205" customWidth="1"/>
    <col min="15110" max="15110" width="17.42578125" style="205" customWidth="1"/>
    <col min="15111" max="15112" width="21.42578125" style="205" customWidth="1"/>
    <col min="15113" max="15113" width="19.42578125" style="205" customWidth="1"/>
    <col min="15114" max="15114" width="42" style="205" customWidth="1"/>
    <col min="15115" max="15360" width="10.42578125" style="205"/>
    <col min="15361" max="15361" width="72" style="205" bestFit="1" customWidth="1"/>
    <col min="15362" max="15362" width="78.42578125" style="205" customWidth="1"/>
    <col min="15363" max="15363" width="10.42578125" style="205"/>
    <col min="15364" max="15364" width="31.42578125" style="205" customWidth="1"/>
    <col min="15365" max="15365" width="70.42578125" style="205" customWidth="1"/>
    <col min="15366" max="15366" width="17.42578125" style="205" customWidth="1"/>
    <col min="15367" max="15368" width="21.42578125" style="205" customWidth="1"/>
    <col min="15369" max="15369" width="19.42578125" style="205" customWidth="1"/>
    <col min="15370" max="15370" width="42" style="205" customWidth="1"/>
    <col min="15371" max="15616" width="10.42578125" style="205"/>
    <col min="15617" max="15617" width="72" style="205" bestFit="1" customWidth="1"/>
    <col min="15618" max="15618" width="78.42578125" style="205" customWidth="1"/>
    <col min="15619" max="15619" width="10.42578125" style="205"/>
    <col min="15620" max="15620" width="31.42578125" style="205" customWidth="1"/>
    <col min="15621" max="15621" width="70.42578125" style="205" customWidth="1"/>
    <col min="15622" max="15622" width="17.42578125" style="205" customWidth="1"/>
    <col min="15623" max="15624" width="21.42578125" style="205" customWidth="1"/>
    <col min="15625" max="15625" width="19.42578125" style="205" customWidth="1"/>
    <col min="15626" max="15626" width="42" style="205" customWidth="1"/>
    <col min="15627" max="15872" width="10.42578125" style="205"/>
    <col min="15873" max="15873" width="72" style="205" bestFit="1" customWidth="1"/>
    <col min="15874" max="15874" width="78.42578125" style="205" customWidth="1"/>
    <col min="15875" max="15875" width="10.42578125" style="205"/>
    <col min="15876" max="15876" width="31.42578125" style="205" customWidth="1"/>
    <col min="15877" max="15877" width="70.42578125" style="205" customWidth="1"/>
    <col min="15878" max="15878" width="17.42578125" style="205" customWidth="1"/>
    <col min="15879" max="15880" width="21.42578125" style="205" customWidth="1"/>
    <col min="15881" max="15881" width="19.42578125" style="205" customWidth="1"/>
    <col min="15882" max="15882" width="42" style="205" customWidth="1"/>
    <col min="15883" max="16128" width="10.42578125" style="205"/>
    <col min="16129" max="16129" width="72" style="205" bestFit="1" customWidth="1"/>
    <col min="16130" max="16130" width="78.42578125" style="205" customWidth="1"/>
    <col min="16131" max="16131" width="10.42578125" style="205"/>
    <col min="16132" max="16132" width="31.42578125" style="205" customWidth="1"/>
    <col min="16133" max="16133" width="70.42578125" style="205" customWidth="1"/>
    <col min="16134" max="16134" width="17.42578125" style="205" customWidth="1"/>
    <col min="16135" max="16136" width="21.42578125" style="205" customWidth="1"/>
    <col min="16137" max="16137" width="19.42578125" style="205" customWidth="1"/>
    <col min="16138" max="16138" width="42" style="205" customWidth="1"/>
    <col min="16139" max="16384" width="10.42578125" style="205"/>
  </cols>
  <sheetData>
    <row r="1" spans="1:2" ht="25.5" customHeight="1" x14ac:dyDescent="0.25">
      <c r="A1" s="385" t="s">
        <v>0</v>
      </c>
      <c r="B1" s="386"/>
    </row>
    <row r="2" spans="1:2" ht="25.5" customHeight="1" x14ac:dyDescent="0.25">
      <c r="A2" s="387" t="s">
        <v>1</v>
      </c>
      <c r="B2" s="388"/>
    </row>
    <row r="3" spans="1:2" ht="15" x14ac:dyDescent="0.25">
      <c r="A3" s="213" t="s">
        <v>2</v>
      </c>
      <c r="B3" s="214" t="s">
        <v>3</v>
      </c>
    </row>
    <row r="4" spans="1:2" ht="40.5" customHeight="1" x14ac:dyDescent="0.25">
      <c r="A4" s="238" t="s">
        <v>4</v>
      </c>
      <c r="B4" s="239" t="s">
        <v>5</v>
      </c>
    </row>
    <row r="5" spans="1:2" ht="28.5" x14ac:dyDescent="0.25">
      <c r="A5" s="238" t="s">
        <v>6</v>
      </c>
      <c r="B5" s="206" t="s">
        <v>7</v>
      </c>
    </row>
    <row r="6" spans="1:2" ht="124.5" customHeight="1" x14ac:dyDescent="0.25">
      <c r="A6" s="238" t="s">
        <v>8</v>
      </c>
      <c r="B6" s="206" t="s">
        <v>9</v>
      </c>
    </row>
    <row r="7" spans="1:2" ht="26.65" customHeight="1" x14ac:dyDescent="0.25">
      <c r="A7" s="381" t="s">
        <v>10</v>
      </c>
      <c r="B7" s="382"/>
    </row>
    <row r="8" spans="1:2" ht="42.75" x14ac:dyDescent="0.25">
      <c r="A8" s="238" t="s">
        <v>11</v>
      </c>
      <c r="B8" s="206" t="s">
        <v>12</v>
      </c>
    </row>
    <row r="9" spans="1:2" ht="28.5" x14ac:dyDescent="0.25">
      <c r="A9" s="238" t="s">
        <v>13</v>
      </c>
      <c r="B9" s="206" t="s">
        <v>14</v>
      </c>
    </row>
    <row r="10" spans="1:2" ht="42.75" x14ac:dyDescent="0.25">
      <c r="A10" s="238" t="s">
        <v>15</v>
      </c>
      <c r="B10" s="206" t="s">
        <v>16</v>
      </c>
    </row>
    <row r="11" spans="1:2" ht="40.5" customHeight="1" x14ac:dyDescent="0.25">
      <c r="A11" s="238" t="s">
        <v>17</v>
      </c>
      <c r="B11" s="239" t="s">
        <v>18</v>
      </c>
    </row>
    <row r="12" spans="1:2" ht="38.25" customHeight="1" x14ac:dyDescent="0.25">
      <c r="A12" s="238" t="s">
        <v>19</v>
      </c>
      <c r="B12" s="239" t="s">
        <v>20</v>
      </c>
    </row>
    <row r="13" spans="1:2" ht="42.75" x14ac:dyDescent="0.25">
      <c r="A13" s="238" t="s">
        <v>21</v>
      </c>
      <c r="B13" s="240" t="s">
        <v>22</v>
      </c>
    </row>
    <row r="14" spans="1:2" ht="23.65" customHeight="1" x14ac:dyDescent="0.25">
      <c r="A14" s="241" t="s">
        <v>23</v>
      </c>
      <c r="B14" s="242"/>
    </row>
    <row r="15" spans="1:2" ht="42.75" x14ac:dyDescent="0.25">
      <c r="A15" s="238" t="s">
        <v>24</v>
      </c>
      <c r="B15" s="209" t="s">
        <v>25</v>
      </c>
    </row>
    <row r="16" spans="1:2" ht="42.75" x14ac:dyDescent="0.25">
      <c r="A16" s="238" t="s">
        <v>26</v>
      </c>
      <c r="B16" s="209" t="s">
        <v>27</v>
      </c>
    </row>
    <row r="17" spans="1:3" ht="42.75" x14ac:dyDescent="0.25">
      <c r="A17" s="238" t="s">
        <v>28</v>
      </c>
      <c r="B17" s="209" t="s">
        <v>29</v>
      </c>
    </row>
    <row r="18" spans="1:3" ht="8.25" customHeight="1" x14ac:dyDescent="0.25">
      <c r="A18" s="241"/>
      <c r="B18" s="243"/>
    </row>
    <row r="19" spans="1:3" ht="28.5" x14ac:dyDescent="0.25">
      <c r="A19" s="238" t="s">
        <v>30</v>
      </c>
      <c r="B19" s="209" t="s">
        <v>31</v>
      </c>
    </row>
    <row r="20" spans="1:3" ht="28.5" x14ac:dyDescent="0.25">
      <c r="A20" s="238" t="s">
        <v>32</v>
      </c>
      <c r="B20" s="209" t="s">
        <v>33</v>
      </c>
    </row>
    <row r="21" spans="1:3" ht="42.75" x14ac:dyDescent="0.25">
      <c r="A21" s="238" t="s">
        <v>34</v>
      </c>
      <c r="B21" s="209" t="s">
        <v>35</v>
      </c>
    </row>
    <row r="22" spans="1:3" ht="20.25" customHeight="1" x14ac:dyDescent="0.25">
      <c r="A22" s="379" t="s">
        <v>36</v>
      </c>
      <c r="B22" s="380"/>
    </row>
    <row r="23" spans="1:3" ht="42.75" x14ac:dyDescent="0.25">
      <c r="A23" s="238" t="s">
        <v>37</v>
      </c>
      <c r="B23" s="209" t="s">
        <v>38</v>
      </c>
    </row>
    <row r="24" spans="1:3" ht="54" customHeight="1" x14ac:dyDescent="0.25">
      <c r="A24" s="238" t="s">
        <v>39</v>
      </c>
      <c r="B24" s="209" t="s">
        <v>40</v>
      </c>
    </row>
    <row r="25" spans="1:3" ht="144" customHeight="1" x14ac:dyDescent="0.25">
      <c r="A25" s="238" t="s">
        <v>41</v>
      </c>
      <c r="B25" s="209" t="s">
        <v>42</v>
      </c>
    </row>
    <row r="26" spans="1:3" ht="57" x14ac:dyDescent="0.25">
      <c r="A26" s="238" t="s">
        <v>43</v>
      </c>
      <c r="B26" s="209" t="s">
        <v>44</v>
      </c>
    </row>
    <row r="27" spans="1:3" ht="57" x14ac:dyDescent="0.25">
      <c r="A27" s="238" t="s">
        <v>45</v>
      </c>
      <c r="B27" s="209" t="s">
        <v>46</v>
      </c>
    </row>
    <row r="28" spans="1:3" ht="28.5" x14ac:dyDescent="0.25">
      <c r="A28" s="238" t="s">
        <v>47</v>
      </c>
      <c r="B28" s="209" t="s">
        <v>48</v>
      </c>
    </row>
    <row r="29" spans="1:3" ht="57" x14ac:dyDescent="0.25">
      <c r="A29" s="238" t="s">
        <v>49</v>
      </c>
      <c r="B29" s="209" t="s">
        <v>50</v>
      </c>
      <c r="C29" s="207"/>
    </row>
    <row r="30" spans="1:3" ht="90" customHeight="1" x14ac:dyDescent="0.25">
      <c r="A30" s="244" t="s">
        <v>51</v>
      </c>
      <c r="B30" s="209" t="s">
        <v>52</v>
      </c>
    </row>
    <row r="31" spans="1:3" ht="81.400000000000006" customHeight="1" x14ac:dyDescent="0.25">
      <c r="A31" s="244" t="s">
        <v>53</v>
      </c>
      <c r="B31" s="209" t="s">
        <v>54</v>
      </c>
    </row>
    <row r="32" spans="1:3" ht="54" customHeight="1" x14ac:dyDescent="0.25">
      <c r="A32" s="244" t="s">
        <v>55</v>
      </c>
      <c r="B32" s="209" t="s">
        <v>56</v>
      </c>
    </row>
    <row r="33" spans="1:3" ht="28.5" customHeight="1" x14ac:dyDescent="0.25">
      <c r="A33" s="391" t="s">
        <v>57</v>
      </c>
      <c r="B33" s="392"/>
    </row>
    <row r="34" spans="1:3" ht="71.25" x14ac:dyDescent="0.25">
      <c r="A34" s="244" t="s">
        <v>58</v>
      </c>
      <c r="B34" s="209" t="s">
        <v>59</v>
      </c>
    </row>
    <row r="35" spans="1:3" ht="57" x14ac:dyDescent="0.25">
      <c r="A35" s="244" t="s">
        <v>60</v>
      </c>
      <c r="B35" s="209" t="s">
        <v>61</v>
      </c>
    </row>
    <row r="36" spans="1:3" ht="36" customHeight="1" x14ac:dyDescent="0.25">
      <c r="A36" s="244" t="s">
        <v>62</v>
      </c>
      <c r="B36" s="209" t="s">
        <v>63</v>
      </c>
      <c r="C36" s="208"/>
    </row>
    <row r="37" spans="1:3" ht="28.5" x14ac:dyDescent="0.25">
      <c r="A37" s="244" t="s">
        <v>64</v>
      </c>
      <c r="B37" s="209" t="s">
        <v>65</v>
      </c>
    </row>
    <row r="38" spans="1:3" ht="71.25" x14ac:dyDescent="0.25">
      <c r="A38" s="244" t="s">
        <v>66</v>
      </c>
      <c r="B38" s="209" t="s">
        <v>67</v>
      </c>
    </row>
    <row r="39" spans="1:3" ht="28.5" x14ac:dyDescent="0.25">
      <c r="A39" s="238" t="s">
        <v>68</v>
      </c>
      <c r="B39" s="209" t="s">
        <v>69</v>
      </c>
    </row>
    <row r="40" spans="1:3" ht="25.5" customHeight="1" x14ac:dyDescent="0.25">
      <c r="A40" s="381" t="s">
        <v>70</v>
      </c>
      <c r="B40" s="382"/>
    </row>
    <row r="41" spans="1:3" ht="24" customHeight="1" x14ac:dyDescent="0.25">
      <c r="A41" s="241" t="s">
        <v>2</v>
      </c>
      <c r="B41" s="245" t="s">
        <v>3</v>
      </c>
    </row>
    <row r="42" spans="1:3" ht="28.5" x14ac:dyDescent="0.25">
      <c r="A42" s="238" t="s">
        <v>21</v>
      </c>
      <c r="B42" s="210" t="s">
        <v>71</v>
      </c>
    </row>
    <row r="43" spans="1:3" ht="42.75" x14ac:dyDescent="0.25">
      <c r="A43" s="238" t="s">
        <v>72</v>
      </c>
      <c r="B43" s="210" t="s">
        <v>73</v>
      </c>
    </row>
    <row r="44" spans="1:3" ht="42.75" x14ac:dyDescent="0.25">
      <c r="A44" s="238" t="s">
        <v>74</v>
      </c>
      <c r="B44" s="210" t="s">
        <v>75</v>
      </c>
    </row>
    <row r="45" spans="1:3" ht="42.75" x14ac:dyDescent="0.25">
      <c r="A45" s="238" t="s">
        <v>76</v>
      </c>
      <c r="B45" s="210" t="s">
        <v>77</v>
      </c>
    </row>
    <row r="46" spans="1:3" ht="42.75" x14ac:dyDescent="0.25">
      <c r="A46" s="238" t="s">
        <v>78</v>
      </c>
      <c r="B46" s="210" t="s">
        <v>79</v>
      </c>
    </row>
    <row r="47" spans="1:3" ht="28.5" x14ac:dyDescent="0.25">
      <c r="A47" s="238" t="s">
        <v>80</v>
      </c>
      <c r="B47" s="210" t="s">
        <v>81</v>
      </c>
    </row>
    <row r="48" spans="1:3" ht="152.25" customHeight="1" x14ac:dyDescent="0.25">
      <c r="A48" s="238" t="s">
        <v>82</v>
      </c>
      <c r="B48" s="210" t="s">
        <v>83</v>
      </c>
    </row>
    <row r="49" spans="1:2" ht="22.9" customHeight="1" x14ac:dyDescent="0.25">
      <c r="A49" s="379" t="s">
        <v>84</v>
      </c>
      <c r="B49" s="380"/>
    </row>
    <row r="50" spans="1:2" ht="71.25" x14ac:dyDescent="0.25">
      <c r="A50" s="238" t="s">
        <v>85</v>
      </c>
      <c r="B50" s="209" t="s">
        <v>86</v>
      </c>
    </row>
    <row r="51" spans="1:2" ht="28.5" x14ac:dyDescent="0.25">
      <c r="A51" s="238" t="s">
        <v>87</v>
      </c>
      <c r="B51" s="209" t="s">
        <v>88</v>
      </c>
    </row>
    <row r="52" spans="1:2" ht="57" x14ac:dyDescent="0.25">
      <c r="A52" s="238" t="s">
        <v>89</v>
      </c>
      <c r="B52" s="209" t="s">
        <v>90</v>
      </c>
    </row>
    <row r="53" spans="1:2" ht="99.75" x14ac:dyDescent="0.25">
      <c r="A53" s="238" t="s">
        <v>91</v>
      </c>
      <c r="B53" s="209" t="s">
        <v>92</v>
      </c>
    </row>
    <row r="54" spans="1:2" ht="85.5" x14ac:dyDescent="0.25">
      <c r="A54" s="238" t="s">
        <v>93</v>
      </c>
      <c r="B54" s="209" t="s">
        <v>54</v>
      </c>
    </row>
    <row r="55" spans="1:2" ht="71.25" x14ac:dyDescent="0.25">
      <c r="A55" s="238" t="s">
        <v>94</v>
      </c>
      <c r="B55" s="209" t="s">
        <v>95</v>
      </c>
    </row>
    <row r="56" spans="1:2" ht="28.5" x14ac:dyDescent="0.25">
      <c r="A56" s="238" t="s">
        <v>96</v>
      </c>
      <c r="B56" s="209" t="s">
        <v>97</v>
      </c>
    </row>
    <row r="57" spans="1:2" ht="24" customHeight="1" x14ac:dyDescent="0.25">
      <c r="A57" s="393" t="s">
        <v>98</v>
      </c>
      <c r="B57" s="394"/>
    </row>
    <row r="58" spans="1:2" ht="23.65" customHeight="1" x14ac:dyDescent="0.25">
      <c r="A58" s="379" t="s">
        <v>99</v>
      </c>
      <c r="B58" s="380"/>
    </row>
    <row r="59" spans="1:2" ht="42.75" x14ac:dyDescent="0.25">
      <c r="A59" s="238" t="s">
        <v>100</v>
      </c>
      <c r="B59" s="210" t="s">
        <v>101</v>
      </c>
    </row>
    <row r="60" spans="1:2" ht="28.5" x14ac:dyDescent="0.25">
      <c r="A60" s="238" t="s">
        <v>102</v>
      </c>
      <c r="B60" s="210" t="s">
        <v>103</v>
      </c>
    </row>
    <row r="61" spans="1:2" ht="42.75" x14ac:dyDescent="0.25">
      <c r="A61" s="238" t="s">
        <v>13</v>
      </c>
      <c r="B61" s="210" t="s">
        <v>104</v>
      </c>
    </row>
    <row r="62" spans="1:2" ht="57" x14ac:dyDescent="0.25">
      <c r="A62" s="238" t="s">
        <v>26</v>
      </c>
      <c r="B62" s="209" t="s">
        <v>105</v>
      </c>
    </row>
    <row r="63" spans="1:2" ht="57" x14ac:dyDescent="0.25">
      <c r="A63" s="238" t="s">
        <v>28</v>
      </c>
      <c r="B63" s="209" t="s">
        <v>106</v>
      </c>
    </row>
    <row r="64" spans="1:2" ht="42.75" x14ac:dyDescent="0.25">
      <c r="A64" s="238" t="s">
        <v>107</v>
      </c>
      <c r="B64" s="210" t="s">
        <v>108</v>
      </c>
    </row>
    <row r="65" spans="1:2" ht="25.5" customHeight="1" x14ac:dyDescent="0.25">
      <c r="A65" s="381" t="s">
        <v>109</v>
      </c>
      <c r="B65" s="382"/>
    </row>
    <row r="66" spans="1:2" ht="22.9" customHeight="1" x14ac:dyDescent="0.25">
      <c r="A66" s="389" t="s">
        <v>110</v>
      </c>
      <c r="B66" s="390"/>
    </row>
    <row r="67" spans="1:2" ht="94.15" customHeight="1" x14ac:dyDescent="0.25">
      <c r="A67" s="383" t="s">
        <v>111</v>
      </c>
      <c r="B67" s="384"/>
    </row>
    <row r="68" spans="1:2" ht="39.75" customHeight="1" x14ac:dyDescent="0.25">
      <c r="A68" s="238" t="s">
        <v>112</v>
      </c>
      <c r="B68" s="246" t="s">
        <v>113</v>
      </c>
    </row>
    <row r="69" spans="1:2" ht="42.75" x14ac:dyDescent="0.25">
      <c r="A69" s="238" t="s">
        <v>114</v>
      </c>
      <c r="B69" s="247" t="s">
        <v>115</v>
      </c>
    </row>
    <row r="70" spans="1:2" ht="37.5" customHeight="1" x14ac:dyDescent="0.25">
      <c r="A70" s="244" t="s">
        <v>116</v>
      </c>
      <c r="B70" s="247" t="s">
        <v>117</v>
      </c>
    </row>
    <row r="71" spans="1:2" ht="37.5" customHeight="1" x14ac:dyDescent="0.25">
      <c r="A71" s="238" t="s">
        <v>118</v>
      </c>
      <c r="B71" s="247" t="s">
        <v>119</v>
      </c>
    </row>
    <row r="72" spans="1:2" ht="37.5" customHeight="1" x14ac:dyDescent="0.25">
      <c r="A72" s="244" t="s">
        <v>120</v>
      </c>
      <c r="B72" s="247" t="s">
        <v>121</v>
      </c>
    </row>
    <row r="73" spans="1:2" ht="25.5" customHeight="1" x14ac:dyDescent="0.25">
      <c r="A73" s="381" t="s">
        <v>122</v>
      </c>
      <c r="B73" s="382"/>
    </row>
    <row r="74" spans="1:2" ht="28.5" x14ac:dyDescent="0.25">
      <c r="A74" s="238" t="s">
        <v>123</v>
      </c>
      <c r="B74" s="210" t="s">
        <v>124</v>
      </c>
    </row>
    <row r="75" spans="1:2" ht="28.5" x14ac:dyDescent="0.25">
      <c r="A75" s="238" t="s">
        <v>125</v>
      </c>
      <c r="B75" s="210" t="s">
        <v>126</v>
      </c>
    </row>
    <row r="76" spans="1:2" ht="28.5" x14ac:dyDescent="0.25">
      <c r="A76" s="238" t="s">
        <v>127</v>
      </c>
      <c r="B76" s="210" t="s">
        <v>128</v>
      </c>
    </row>
    <row r="77" spans="1:2" ht="28.5" x14ac:dyDescent="0.25">
      <c r="A77" s="238" t="s">
        <v>129</v>
      </c>
      <c r="B77" s="210" t="s">
        <v>130</v>
      </c>
    </row>
    <row r="78" spans="1:2" ht="28.5" x14ac:dyDescent="0.25">
      <c r="A78" s="238" t="s">
        <v>131</v>
      </c>
      <c r="B78" s="210" t="s">
        <v>132</v>
      </c>
    </row>
    <row r="79" spans="1:2" ht="42.75" x14ac:dyDescent="0.25">
      <c r="A79" s="238" t="s">
        <v>133</v>
      </c>
      <c r="B79" s="210" t="s">
        <v>134</v>
      </c>
    </row>
    <row r="80" spans="1:2" ht="28.5" x14ac:dyDescent="0.25">
      <c r="A80" s="238" t="s">
        <v>135</v>
      </c>
      <c r="B80" s="210" t="s">
        <v>136</v>
      </c>
    </row>
    <row r="81" spans="1:2" ht="15" x14ac:dyDescent="0.25">
      <c r="A81" s="238" t="s">
        <v>137</v>
      </c>
      <c r="B81" s="210" t="s">
        <v>138</v>
      </c>
    </row>
    <row r="82" spans="1:2" ht="42.75" x14ac:dyDescent="0.25">
      <c r="A82" s="248" t="s">
        <v>139</v>
      </c>
      <c r="B82" s="210" t="s">
        <v>140</v>
      </c>
    </row>
    <row r="83" spans="1:2" ht="42.75" x14ac:dyDescent="0.25">
      <c r="A83" s="244" t="s">
        <v>141</v>
      </c>
      <c r="B83" s="210" t="s">
        <v>142</v>
      </c>
    </row>
    <row r="84" spans="1:2" ht="42.75" x14ac:dyDescent="0.25">
      <c r="A84" s="238" t="s">
        <v>143</v>
      </c>
      <c r="B84" s="210" t="s">
        <v>144</v>
      </c>
    </row>
    <row r="85" spans="1:2" ht="28.5" x14ac:dyDescent="0.25">
      <c r="A85" s="238" t="s">
        <v>45</v>
      </c>
      <c r="B85" s="210" t="s">
        <v>145</v>
      </c>
    </row>
    <row r="86" spans="1:2" ht="28.5" x14ac:dyDescent="0.25">
      <c r="A86" s="238" t="s">
        <v>146</v>
      </c>
      <c r="B86" s="210" t="s">
        <v>147</v>
      </c>
    </row>
    <row r="87" spans="1:2" ht="42.75" x14ac:dyDescent="0.25">
      <c r="A87" s="238" t="s">
        <v>148</v>
      </c>
      <c r="B87" s="210" t="s">
        <v>149</v>
      </c>
    </row>
    <row r="88" spans="1:2" ht="18.399999999999999" customHeight="1" x14ac:dyDescent="0.25">
      <c r="A88" s="381" t="s">
        <v>150</v>
      </c>
      <c r="B88" s="382"/>
    </row>
    <row r="89" spans="1:2" ht="28.5" x14ac:dyDescent="0.25">
      <c r="A89" s="249" t="s">
        <v>151</v>
      </c>
      <c r="B89" s="250" t="s">
        <v>152</v>
      </c>
    </row>
    <row r="90" spans="1:2" ht="15" x14ac:dyDescent="0.25">
      <c r="A90" s="249" t="s">
        <v>153</v>
      </c>
      <c r="B90" s="250" t="s">
        <v>154</v>
      </c>
    </row>
    <row r="91" spans="1:2" ht="15" x14ac:dyDescent="0.25">
      <c r="A91" s="249" t="s">
        <v>155</v>
      </c>
      <c r="B91" s="250" t="s">
        <v>156</v>
      </c>
    </row>
    <row r="92" spans="1:2" ht="15" x14ac:dyDescent="0.25">
      <c r="A92" s="249" t="s">
        <v>157</v>
      </c>
      <c r="B92" s="250" t="s">
        <v>158</v>
      </c>
    </row>
    <row r="93" spans="1:2" ht="15" x14ac:dyDescent="0.25">
      <c r="A93" s="377" t="s">
        <v>159</v>
      </c>
      <c r="B93" s="378"/>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L15" zoomScale="55" zoomScaleNormal="55" workbookViewId="0">
      <selection activeCell="AC35" sqref="AC35"/>
    </sheetView>
  </sheetViews>
  <sheetFormatPr baseColWidth="10" defaultColWidth="10.42578125" defaultRowHeight="14.25" x14ac:dyDescent="0.25"/>
  <cols>
    <col min="1" max="1" width="25.42578125" style="69" customWidth="1"/>
    <col min="2" max="2" width="29.42578125" style="69" customWidth="1"/>
    <col min="3" max="4" width="21.42578125" style="69" customWidth="1"/>
    <col min="5" max="5" width="20.42578125" style="69" bestFit="1" customWidth="1"/>
    <col min="6" max="6" width="21.42578125" style="69" customWidth="1"/>
    <col min="7" max="7" width="20.42578125" style="69" bestFit="1" customWidth="1"/>
    <col min="8" max="8" width="21.42578125" style="69" customWidth="1"/>
    <col min="9" max="9" width="20.42578125" style="69" bestFit="1" customWidth="1"/>
    <col min="10" max="10" width="22.42578125" style="69" customWidth="1"/>
    <col min="11" max="11" width="20.42578125" style="69" bestFit="1" customWidth="1"/>
    <col min="12" max="12" width="23" style="69" customWidth="1"/>
    <col min="13" max="13" width="20.42578125" style="69" bestFit="1" customWidth="1"/>
    <col min="14" max="14" width="22.42578125" style="69" customWidth="1"/>
    <col min="15" max="15" width="20.42578125" style="69" bestFit="1" customWidth="1"/>
    <col min="16" max="17" width="20.42578125" style="69" customWidth="1"/>
    <col min="18" max="18" width="17.42578125" style="69" bestFit="1" customWidth="1"/>
    <col min="19" max="19" width="20.42578125" style="69" bestFit="1" customWidth="1"/>
    <col min="20" max="20" width="21.42578125" style="69" customWidth="1"/>
    <col min="21" max="21" width="20.42578125" style="69" bestFit="1" customWidth="1"/>
    <col min="22" max="22" width="19.42578125" style="69" bestFit="1" customWidth="1"/>
    <col min="23" max="23" width="21.42578125" style="69" customWidth="1"/>
    <col min="24" max="24" width="17.42578125" style="69" bestFit="1" customWidth="1"/>
    <col min="25" max="25" width="20.42578125" style="69" bestFit="1" customWidth="1"/>
    <col min="26" max="26" width="20.42578125" style="69" customWidth="1"/>
    <col min="27" max="27" width="17.42578125" style="69" customWidth="1"/>
    <col min="28" max="28" width="23.42578125" style="69" customWidth="1"/>
    <col min="29" max="29" width="22.42578125" style="69" customWidth="1"/>
    <col min="30" max="30" width="17" style="69" customWidth="1"/>
    <col min="31" max="31" width="19.42578125" style="69" bestFit="1" customWidth="1"/>
    <col min="32" max="32" width="22" style="69" customWidth="1"/>
    <col min="33" max="36" width="20.42578125" style="69" bestFit="1" customWidth="1"/>
    <col min="37" max="16384" width="10.42578125" style="69"/>
  </cols>
  <sheetData>
    <row r="1" spans="1:62" s="1" customFormat="1" ht="20.25" customHeight="1" x14ac:dyDescent="0.25">
      <c r="A1" s="731"/>
      <c r="B1" s="834" t="s">
        <v>472</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c r="AB1" s="835"/>
      <c r="AC1" s="835"/>
      <c r="AD1" s="835"/>
      <c r="AE1" s="835"/>
      <c r="AF1" s="836"/>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row>
    <row r="2" spans="1:62" s="1" customFormat="1" ht="18.75" customHeight="1" x14ac:dyDescent="0.25">
      <c r="A2" s="732"/>
      <c r="B2" s="837"/>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row>
    <row r="3" spans="1:62" s="1" customFormat="1" ht="14.25" customHeight="1" x14ac:dyDescent="0.25">
      <c r="A3" s="732"/>
      <c r="B3" s="837"/>
      <c r="C3" s="838"/>
      <c r="D3" s="838"/>
      <c r="E3" s="838"/>
      <c r="F3" s="838"/>
      <c r="G3" s="838"/>
      <c r="H3" s="838"/>
      <c r="I3" s="838"/>
      <c r="J3" s="838"/>
      <c r="K3" s="838"/>
      <c r="L3" s="838"/>
      <c r="M3" s="838"/>
      <c r="N3" s="838"/>
      <c r="O3" s="838"/>
      <c r="P3" s="838"/>
      <c r="Q3" s="838"/>
      <c r="R3" s="838"/>
      <c r="S3" s="838"/>
      <c r="T3" s="838"/>
      <c r="U3" s="838"/>
      <c r="V3" s="838"/>
      <c r="W3" s="838"/>
      <c r="X3" s="838"/>
      <c r="Y3" s="838"/>
      <c r="Z3" s="838"/>
      <c r="AA3" s="838"/>
      <c r="AB3" s="838"/>
      <c r="AC3" s="838"/>
      <c r="AD3" s="838"/>
      <c r="AE3" s="838"/>
      <c r="AF3" s="83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row>
    <row r="4" spans="1:62" s="1" customFormat="1" ht="33" customHeight="1" thickBot="1" x14ac:dyDescent="0.3">
      <c r="A4" s="733"/>
      <c r="B4" s="840"/>
      <c r="C4" s="841"/>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2"/>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row>
    <row r="5" spans="1:62" s="1" customFormat="1" ht="15" x14ac:dyDescent="0.25">
      <c r="B5" s="86"/>
      <c r="C5" s="86"/>
      <c r="D5" s="86"/>
      <c r="E5" s="86"/>
      <c r="F5" s="86"/>
      <c r="G5" s="86"/>
      <c r="H5" s="86"/>
      <c r="I5" s="86"/>
      <c r="J5" s="86"/>
      <c r="K5" s="85"/>
      <c r="L5" s="85"/>
      <c r="M5" s="85"/>
      <c r="N5" s="85"/>
      <c r="O5" s="85"/>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row>
    <row r="6" spans="1:62" s="1" customFormat="1" ht="9" customHeight="1" x14ac:dyDescent="0.25">
      <c r="A6" s="5"/>
      <c r="B6" s="86"/>
      <c r="C6" s="86"/>
      <c r="D6" s="86"/>
      <c r="E6" s="86"/>
      <c r="F6" s="86"/>
      <c r="G6" s="86"/>
      <c r="H6" s="86"/>
      <c r="I6" s="86"/>
      <c r="J6" s="86"/>
      <c r="K6" s="86"/>
      <c r="L6" s="86"/>
      <c r="M6" s="86"/>
      <c r="N6" s="86"/>
      <c r="O6" s="86"/>
      <c r="P6" s="2"/>
      <c r="Q6" s="2"/>
      <c r="R6" s="3"/>
      <c r="S6" s="3"/>
      <c r="T6" s="2"/>
      <c r="U6" s="2"/>
      <c r="V6" s="2"/>
      <c r="W6" s="69"/>
      <c r="X6" s="4"/>
      <c r="Y6" s="4"/>
      <c r="Z6" s="4"/>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row>
    <row r="7" spans="1:62" s="1" customFormat="1" ht="15" customHeight="1" thickBot="1" x14ac:dyDescent="0.3">
      <c r="A7" s="6"/>
      <c r="B7" s="86"/>
      <c r="C7" s="86"/>
      <c r="D7" s="86"/>
      <c r="E7" s="86"/>
      <c r="F7" s="86"/>
      <c r="G7" s="86"/>
      <c r="H7" s="86"/>
      <c r="I7" s="86"/>
      <c r="J7" s="86"/>
      <c r="K7" s="86"/>
      <c r="L7" s="86"/>
      <c r="M7" s="86"/>
      <c r="N7" s="86"/>
      <c r="O7" s="86"/>
      <c r="P7" s="2"/>
      <c r="Q7" s="2"/>
      <c r="R7" s="3"/>
      <c r="S7" s="3"/>
      <c r="T7" s="2"/>
      <c r="U7" s="2"/>
      <c r="V7" s="2"/>
      <c r="W7" s="69"/>
      <c r="X7" s="4"/>
      <c r="Y7" s="4"/>
      <c r="Z7" s="114"/>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row>
    <row r="8" spans="1:62" s="1" customFormat="1" ht="15" customHeight="1" thickBot="1" x14ac:dyDescent="0.3">
      <c r="A8" s="741" t="s">
        <v>4</v>
      </c>
      <c r="B8" s="855" t="s">
        <v>168</v>
      </c>
      <c r="C8" s="856"/>
      <c r="D8" s="856"/>
      <c r="E8" s="856"/>
      <c r="F8" s="856"/>
      <c r="G8" s="856"/>
      <c r="H8" s="856"/>
      <c r="I8" s="856"/>
      <c r="J8" s="856"/>
      <c r="K8" s="856"/>
      <c r="L8" s="856"/>
      <c r="M8" s="856"/>
      <c r="N8" s="856"/>
      <c r="O8" s="856"/>
      <c r="P8" s="856"/>
      <c r="Q8" s="856"/>
      <c r="R8" s="856"/>
      <c r="S8" s="856"/>
      <c r="T8" s="856"/>
      <c r="U8" s="856"/>
      <c r="V8" s="856"/>
      <c r="W8" s="856"/>
      <c r="X8" s="856"/>
      <c r="Y8" s="856"/>
      <c r="Z8" s="856"/>
      <c r="AA8" s="861" t="s">
        <v>169</v>
      </c>
      <c r="AB8" s="848">
        <v>2024110010318</v>
      </c>
      <c r="AC8" s="843" t="s">
        <v>410</v>
      </c>
      <c r="AD8" s="844"/>
      <c r="AE8" s="401" t="s">
        <v>161</v>
      </c>
      <c r="AF8" s="403"/>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row>
    <row r="9" spans="1:62" s="1" customFormat="1" ht="15" customHeight="1" thickBot="1" x14ac:dyDescent="0.3">
      <c r="A9" s="742"/>
      <c r="B9" s="857"/>
      <c r="C9" s="858"/>
      <c r="D9" s="858"/>
      <c r="E9" s="858"/>
      <c r="F9" s="858"/>
      <c r="G9" s="858"/>
      <c r="H9" s="858"/>
      <c r="I9" s="858"/>
      <c r="J9" s="858"/>
      <c r="K9" s="858"/>
      <c r="L9" s="858"/>
      <c r="M9" s="858"/>
      <c r="N9" s="858"/>
      <c r="O9" s="858"/>
      <c r="P9" s="858"/>
      <c r="Q9" s="858"/>
      <c r="R9" s="858"/>
      <c r="S9" s="858"/>
      <c r="T9" s="858"/>
      <c r="U9" s="858"/>
      <c r="V9" s="858"/>
      <c r="W9" s="858"/>
      <c r="X9" s="858"/>
      <c r="Y9" s="858"/>
      <c r="Z9" s="858"/>
      <c r="AA9" s="862"/>
      <c r="AB9" s="849"/>
      <c r="AC9" s="843" t="s">
        <v>411</v>
      </c>
      <c r="AD9" s="844"/>
      <c r="AE9" s="401" t="s">
        <v>163</v>
      </c>
      <c r="AF9" s="403"/>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row>
    <row r="10" spans="1:62" s="1" customFormat="1" ht="15" customHeight="1" thickBot="1" x14ac:dyDescent="0.3">
      <c r="A10" s="742"/>
      <c r="B10" s="857"/>
      <c r="C10" s="858"/>
      <c r="D10" s="858"/>
      <c r="E10" s="858"/>
      <c r="F10" s="858"/>
      <c r="G10" s="858"/>
      <c r="H10" s="858"/>
      <c r="I10" s="858"/>
      <c r="J10" s="858"/>
      <c r="K10" s="858"/>
      <c r="L10" s="858"/>
      <c r="M10" s="858"/>
      <c r="N10" s="858"/>
      <c r="O10" s="858"/>
      <c r="P10" s="858"/>
      <c r="Q10" s="858"/>
      <c r="R10" s="858"/>
      <c r="S10" s="858"/>
      <c r="T10" s="858"/>
      <c r="U10" s="858"/>
      <c r="V10" s="858"/>
      <c r="W10" s="858"/>
      <c r="X10" s="858"/>
      <c r="Y10" s="858"/>
      <c r="Z10" s="858"/>
      <c r="AA10" s="862"/>
      <c r="AB10" s="849"/>
      <c r="AC10" s="843" t="s">
        <v>412</v>
      </c>
      <c r="AD10" s="844"/>
      <c r="AE10" s="864" t="s">
        <v>164</v>
      </c>
      <c r="AF10" s="865"/>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row>
    <row r="11" spans="1:62" s="1" customFormat="1" ht="15" customHeight="1" thickBot="1" x14ac:dyDescent="0.3">
      <c r="A11" s="743"/>
      <c r="B11" s="859"/>
      <c r="C11" s="860"/>
      <c r="D11" s="860"/>
      <c r="E11" s="860"/>
      <c r="F11" s="860"/>
      <c r="G11" s="860"/>
      <c r="H11" s="860"/>
      <c r="I11" s="860"/>
      <c r="J11" s="860"/>
      <c r="K11" s="860"/>
      <c r="L11" s="860"/>
      <c r="M11" s="860"/>
      <c r="N11" s="860"/>
      <c r="O11" s="860"/>
      <c r="P11" s="860"/>
      <c r="Q11" s="860"/>
      <c r="R11" s="860"/>
      <c r="S11" s="860"/>
      <c r="T11" s="860"/>
      <c r="U11" s="860"/>
      <c r="V11" s="860"/>
      <c r="W11" s="860"/>
      <c r="X11" s="860"/>
      <c r="Y11" s="860"/>
      <c r="Z11" s="860"/>
      <c r="AA11" s="863"/>
      <c r="AB11" s="850"/>
      <c r="AC11" s="843" t="s">
        <v>414</v>
      </c>
      <c r="AD11" s="844"/>
      <c r="AE11" s="401" t="s">
        <v>473</v>
      </c>
      <c r="AF11" s="403"/>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row>
    <row r="12" spans="1:62" s="1" customFormat="1" ht="9" customHeight="1" x14ac:dyDescent="0.25">
      <c r="A12" s="14"/>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row>
    <row r="13" spans="1:62" s="25" customFormat="1" ht="16.5" customHeight="1" thickBot="1" x14ac:dyDescent="0.25">
      <c r="C13" s="88"/>
      <c r="D13" s="88"/>
      <c r="E13" s="88"/>
      <c r="F13" s="88"/>
      <c r="G13" s="88"/>
      <c r="H13" s="88"/>
      <c r="I13" s="88"/>
      <c r="J13" s="88"/>
      <c r="K13" s="87"/>
      <c r="L13" s="87"/>
      <c r="M13" s="87"/>
      <c r="N13" s="87"/>
      <c r="O13" s="87"/>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row>
    <row r="14" spans="1:62" s="71" customFormat="1" ht="21.75" customHeight="1" thickBot="1" x14ac:dyDescent="0.3">
      <c r="A14" s="423" t="s">
        <v>6</v>
      </c>
      <c r="B14" s="149" t="s">
        <v>170</v>
      </c>
      <c r="C14" s="116"/>
      <c r="D14" s="149" t="s">
        <v>171</v>
      </c>
      <c r="E14" s="117"/>
      <c r="F14" s="149" t="s">
        <v>172</v>
      </c>
      <c r="G14" s="117"/>
      <c r="H14" s="149" t="s">
        <v>173</v>
      </c>
      <c r="I14" s="118"/>
      <c r="J14" s="89"/>
      <c r="K14" s="433" t="s">
        <v>8</v>
      </c>
      <c r="L14" s="433"/>
      <c r="M14" s="845" t="s">
        <v>174</v>
      </c>
      <c r="N14" s="845"/>
      <c r="O14" s="845"/>
      <c r="P14" s="121"/>
      <c r="Q14" s="158"/>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row>
    <row r="15" spans="1:62" s="71" customFormat="1" ht="21.75" customHeight="1" thickBot="1" x14ac:dyDescent="0.3">
      <c r="A15" s="423"/>
      <c r="B15" s="150" t="s">
        <v>175</v>
      </c>
      <c r="C15" s="119"/>
      <c r="D15" s="149" t="s">
        <v>176</v>
      </c>
      <c r="E15" s="120"/>
      <c r="F15" s="149" t="s">
        <v>177</v>
      </c>
      <c r="G15" s="120"/>
      <c r="H15" s="149" t="s">
        <v>179</v>
      </c>
      <c r="I15" s="118"/>
      <c r="J15" s="89"/>
      <c r="K15" s="433"/>
      <c r="L15" s="433"/>
      <c r="M15" s="845" t="s">
        <v>180</v>
      </c>
      <c r="N15" s="845"/>
      <c r="O15" s="845"/>
      <c r="P15" s="121"/>
      <c r="Q15" s="158"/>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row>
    <row r="16" spans="1:62" s="71" customFormat="1" ht="21.75" customHeight="1" thickBot="1" x14ac:dyDescent="0.3">
      <c r="A16" s="423"/>
      <c r="B16" s="149" t="s">
        <v>181</v>
      </c>
      <c r="C16" s="116"/>
      <c r="D16" s="149" t="s">
        <v>182</v>
      </c>
      <c r="E16" s="120"/>
      <c r="F16" s="149" t="s">
        <v>183</v>
      </c>
      <c r="G16" s="120"/>
      <c r="H16" s="149" t="s">
        <v>184</v>
      </c>
      <c r="I16" s="118"/>
      <c r="K16" s="433"/>
      <c r="L16" s="433"/>
      <c r="M16" s="845" t="s">
        <v>185</v>
      </c>
      <c r="N16" s="845"/>
      <c r="O16" s="845"/>
      <c r="P16" s="121"/>
      <c r="Q16" s="158"/>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row>
    <row r="17" spans="1:62" s="71" customFormat="1" ht="21.75" customHeight="1" thickBot="1" x14ac:dyDescent="0.3">
      <c r="A17" s="1"/>
      <c r="B17" s="1"/>
      <c r="C17" s="1"/>
      <c r="D17" s="1"/>
      <c r="E17" s="1"/>
      <c r="F17" s="1"/>
      <c r="G17" s="89"/>
      <c r="H17" s="89"/>
      <c r="I17" s="89"/>
      <c r="J17" s="89"/>
      <c r="K17" s="90"/>
      <c r="L17" s="90"/>
      <c r="M17" s="88"/>
      <c r="N17" s="88"/>
      <c r="O17" s="88"/>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row>
    <row r="18" spans="1:62" s="1" customFormat="1" ht="48" customHeight="1" thickBot="1" x14ac:dyDescent="0.3">
      <c r="A18" s="449" t="s">
        <v>474</v>
      </c>
      <c r="B18" s="450"/>
      <c r="C18" s="450"/>
      <c r="D18" s="450"/>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1"/>
      <c r="AG18" s="107"/>
      <c r="AH18" s="107"/>
      <c r="AI18" s="107"/>
      <c r="AJ18" s="107"/>
      <c r="AK18" s="107"/>
      <c r="AL18" s="107"/>
      <c r="AM18" s="107"/>
      <c r="AN18" s="69"/>
      <c r="AO18" s="69"/>
      <c r="AP18" s="69"/>
      <c r="AQ18" s="69"/>
      <c r="AR18" s="69"/>
      <c r="AS18" s="69"/>
      <c r="AT18" s="69"/>
      <c r="AU18" s="69"/>
      <c r="AV18" s="69"/>
      <c r="AW18" s="69"/>
      <c r="AX18" s="69"/>
      <c r="AY18" s="69"/>
      <c r="AZ18" s="69"/>
      <c r="BA18" s="69"/>
      <c r="BB18" s="69"/>
      <c r="BC18" s="69"/>
      <c r="BD18" s="69"/>
      <c r="BE18" s="69"/>
      <c r="BF18" s="69"/>
      <c r="BG18" s="69"/>
      <c r="BH18" s="69"/>
      <c r="BI18" s="69"/>
      <c r="BJ18" s="69"/>
    </row>
    <row r="19" spans="1:62" s="1" customFormat="1" ht="50.25" customHeight="1" thickBot="1" x14ac:dyDescent="0.3">
      <c r="A19" s="442" t="s">
        <v>475</v>
      </c>
      <c r="B19" s="443"/>
      <c r="C19" s="852"/>
      <c r="D19" s="852"/>
      <c r="E19" s="852"/>
      <c r="F19" s="852"/>
      <c r="G19" s="852"/>
      <c r="H19" s="852"/>
      <c r="I19" s="852"/>
      <c r="J19" s="852"/>
      <c r="K19" s="852"/>
      <c r="L19" s="852"/>
      <c r="M19" s="852"/>
      <c r="N19" s="852"/>
      <c r="O19" s="852"/>
      <c r="P19" s="852"/>
      <c r="Q19" s="852"/>
      <c r="R19" s="852"/>
      <c r="S19" s="852"/>
      <c r="T19" s="852"/>
      <c r="U19" s="852"/>
      <c r="V19" s="852"/>
      <c r="W19" s="852"/>
      <c r="X19" s="852"/>
      <c r="Y19" s="852"/>
      <c r="Z19" s="852"/>
      <c r="AA19" s="852"/>
      <c r="AB19" s="852"/>
      <c r="AC19" s="852"/>
      <c r="AD19" s="852"/>
      <c r="AE19" s="852"/>
      <c r="AF19" s="853"/>
      <c r="AG19" s="107"/>
      <c r="AH19" s="107"/>
      <c r="AI19" s="107"/>
      <c r="AJ19" s="107"/>
      <c r="AK19" s="107"/>
      <c r="AL19" s="107"/>
      <c r="AM19" s="107"/>
      <c r="AN19" s="69"/>
      <c r="AO19" s="69"/>
      <c r="AP19" s="69"/>
      <c r="AQ19" s="69"/>
      <c r="AR19" s="69"/>
      <c r="AS19" s="69"/>
      <c r="AT19" s="69"/>
      <c r="AU19" s="69"/>
      <c r="AV19" s="69"/>
      <c r="AW19" s="69"/>
      <c r="AX19" s="69"/>
      <c r="AY19" s="69"/>
      <c r="AZ19" s="69"/>
      <c r="BA19" s="69"/>
      <c r="BB19" s="69"/>
      <c r="BC19" s="69"/>
      <c r="BD19" s="69"/>
      <c r="BE19" s="69"/>
      <c r="BF19" s="69"/>
      <c r="BG19" s="69"/>
      <c r="BH19" s="69"/>
      <c r="BI19" s="69"/>
      <c r="BJ19" s="69"/>
    </row>
    <row r="20" spans="1:62" s="29" customFormat="1" ht="21.75" customHeight="1" thickBot="1" x14ac:dyDescent="0.3">
      <c r="A20" s="440" t="s">
        <v>476</v>
      </c>
      <c r="B20" s="854" t="s">
        <v>477</v>
      </c>
      <c r="C20" s="720" t="s">
        <v>85</v>
      </c>
      <c r="D20" s="851"/>
      <c r="E20" s="851"/>
      <c r="F20" s="851"/>
      <c r="G20" s="851"/>
      <c r="H20" s="851"/>
      <c r="I20" s="851"/>
      <c r="J20" s="851"/>
      <c r="K20" s="851"/>
      <c r="L20" s="851"/>
      <c r="M20" s="851"/>
      <c r="N20" s="721"/>
      <c r="O20" s="828" t="s">
        <v>87</v>
      </c>
      <c r="P20" s="829"/>
      <c r="Q20" s="829"/>
      <c r="R20" s="829"/>
      <c r="S20" s="829"/>
      <c r="T20" s="829"/>
      <c r="U20" s="829"/>
      <c r="V20" s="829"/>
      <c r="W20" s="829"/>
      <c r="X20" s="829"/>
      <c r="Y20" s="829"/>
      <c r="Z20" s="829"/>
      <c r="AA20" s="829"/>
      <c r="AB20" s="829"/>
      <c r="AC20" s="829"/>
      <c r="AD20" s="829"/>
      <c r="AE20" s="829"/>
      <c r="AF20" s="830"/>
      <c r="AG20" s="107"/>
      <c r="AH20" s="107"/>
      <c r="AI20" s="107"/>
      <c r="AJ20" s="107"/>
      <c r="AK20" s="107"/>
      <c r="AL20" s="107"/>
      <c r="AM20" s="107"/>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row>
    <row r="21" spans="1:62" s="29" customFormat="1" ht="21.75" customHeight="1" thickBot="1" x14ac:dyDescent="0.3">
      <c r="A21" s="831"/>
      <c r="B21" s="854"/>
      <c r="C21" s="846" t="s">
        <v>203</v>
      </c>
      <c r="D21" s="847"/>
      <c r="E21" s="846" t="s">
        <v>206</v>
      </c>
      <c r="F21" s="847"/>
      <c r="G21" s="846" t="s">
        <v>211</v>
      </c>
      <c r="H21" s="847"/>
      <c r="I21" s="846" t="s">
        <v>215</v>
      </c>
      <c r="J21" s="847"/>
      <c r="K21" s="846" t="s">
        <v>219</v>
      </c>
      <c r="L21" s="847"/>
      <c r="M21" s="846" t="s">
        <v>223</v>
      </c>
      <c r="N21" s="847"/>
      <c r="O21" s="828" t="s">
        <v>203</v>
      </c>
      <c r="P21" s="829"/>
      <c r="Q21" s="830"/>
      <c r="R21" s="825" t="s">
        <v>206</v>
      </c>
      <c r="S21" s="826"/>
      <c r="T21" s="827"/>
      <c r="U21" s="825" t="s">
        <v>211</v>
      </c>
      <c r="V21" s="826"/>
      <c r="W21" s="827"/>
      <c r="X21" s="825" t="s">
        <v>215</v>
      </c>
      <c r="Y21" s="826"/>
      <c r="Z21" s="827"/>
      <c r="AA21" s="825" t="s">
        <v>219</v>
      </c>
      <c r="AB21" s="826"/>
      <c r="AC21" s="827"/>
      <c r="AD21" s="825" t="s">
        <v>223</v>
      </c>
      <c r="AE21" s="826"/>
      <c r="AF21" s="827"/>
      <c r="AG21" s="107"/>
      <c r="AH21" s="107"/>
      <c r="AI21" s="107"/>
      <c r="AJ21" s="107"/>
      <c r="AK21" s="107"/>
      <c r="AL21" s="107"/>
      <c r="AM21" s="107"/>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row>
    <row r="22" spans="1:62" s="29" customFormat="1" ht="28.5" customHeight="1" thickBot="1" x14ac:dyDescent="0.3">
      <c r="A22" s="831"/>
      <c r="B22" s="854"/>
      <c r="C22" s="112" t="s">
        <v>478</v>
      </c>
      <c r="D22" s="112" t="s">
        <v>479</v>
      </c>
      <c r="E22" s="112" t="s">
        <v>478</v>
      </c>
      <c r="F22" s="112" t="s">
        <v>479</v>
      </c>
      <c r="G22" s="112" t="s">
        <v>478</v>
      </c>
      <c r="H22" s="112" t="s">
        <v>479</v>
      </c>
      <c r="I22" s="112" t="s">
        <v>478</v>
      </c>
      <c r="J22" s="112" t="s">
        <v>479</v>
      </c>
      <c r="K22" s="112" t="s">
        <v>478</v>
      </c>
      <c r="L22" s="112" t="s">
        <v>479</v>
      </c>
      <c r="M22" s="112" t="s">
        <v>478</v>
      </c>
      <c r="N22" s="112" t="s">
        <v>479</v>
      </c>
      <c r="O22" s="113" t="s">
        <v>478</v>
      </c>
      <c r="P22" s="113" t="s">
        <v>480</v>
      </c>
      <c r="Q22" s="113" t="s">
        <v>28</v>
      </c>
      <c r="R22" s="113" t="s">
        <v>478</v>
      </c>
      <c r="S22" s="113" t="s">
        <v>480</v>
      </c>
      <c r="T22" s="113" t="s">
        <v>28</v>
      </c>
      <c r="U22" s="113" t="s">
        <v>478</v>
      </c>
      <c r="V22" s="113" t="s">
        <v>480</v>
      </c>
      <c r="W22" s="113" t="s">
        <v>28</v>
      </c>
      <c r="X22" s="113" t="s">
        <v>478</v>
      </c>
      <c r="Y22" s="113" t="s">
        <v>480</v>
      </c>
      <c r="Z22" s="113" t="s">
        <v>28</v>
      </c>
      <c r="AA22" s="113" t="s">
        <v>478</v>
      </c>
      <c r="AB22" s="113" t="s">
        <v>480</v>
      </c>
      <c r="AC22" s="113" t="s">
        <v>28</v>
      </c>
      <c r="AD22" s="113" t="s">
        <v>478</v>
      </c>
      <c r="AE22" s="113" t="s">
        <v>480</v>
      </c>
      <c r="AF22" s="113" t="s">
        <v>28</v>
      </c>
      <c r="AG22" s="107"/>
      <c r="AH22" s="107"/>
      <c r="AI22" s="107"/>
      <c r="AJ22" s="107"/>
      <c r="AK22" s="107"/>
      <c r="AL22" s="107"/>
      <c r="AM22" s="107"/>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row>
    <row r="23" spans="1:62" s="29" customFormat="1" ht="15.75" customHeight="1" x14ac:dyDescent="0.25">
      <c r="A23" s="831"/>
      <c r="B23" s="66" t="s">
        <v>481</v>
      </c>
      <c r="C23" s="125"/>
      <c r="D23" s="123"/>
      <c r="E23" s="125"/>
      <c r="F23" s="123"/>
      <c r="G23" s="125"/>
      <c r="H23" s="123"/>
      <c r="I23" s="125"/>
      <c r="J23" s="123"/>
      <c r="K23" s="125"/>
      <c r="L23" s="123"/>
      <c r="M23" s="125"/>
      <c r="N23" s="123"/>
      <c r="O23" s="64"/>
      <c r="P23" s="123"/>
      <c r="Q23" s="123"/>
      <c r="R23" s="64"/>
      <c r="S23" s="123"/>
      <c r="T23" s="123"/>
      <c r="U23" s="64"/>
      <c r="V23" s="123"/>
      <c r="W23" s="123"/>
      <c r="X23" s="64"/>
      <c r="Y23" s="123"/>
      <c r="Z23" s="123"/>
      <c r="AA23" s="64"/>
      <c r="AB23" s="123"/>
      <c r="AC23" s="123"/>
      <c r="AD23" s="64"/>
      <c r="AE23" s="159"/>
      <c r="AF23" s="126"/>
      <c r="AG23" s="107"/>
      <c r="AH23" s="107"/>
      <c r="AI23" s="107"/>
      <c r="AJ23" s="107"/>
      <c r="AK23" s="107"/>
      <c r="AL23" s="107"/>
      <c r="AM23" s="107"/>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row>
    <row r="24" spans="1:62" s="29" customFormat="1" ht="15.75" customHeight="1" x14ac:dyDescent="0.25">
      <c r="A24" s="831"/>
      <c r="B24" s="67" t="s">
        <v>482</v>
      </c>
      <c r="C24" s="64"/>
      <c r="D24" s="123"/>
      <c r="E24" s="64"/>
      <c r="F24" s="123"/>
      <c r="G24" s="64"/>
      <c r="H24" s="123"/>
      <c r="I24" s="64"/>
      <c r="J24" s="123"/>
      <c r="K24" s="64"/>
      <c r="L24" s="123"/>
      <c r="M24" s="64"/>
      <c r="N24" s="123"/>
      <c r="O24" s="64"/>
      <c r="P24" s="123"/>
      <c r="Q24" s="123"/>
      <c r="R24" s="64"/>
      <c r="S24" s="123"/>
      <c r="T24" s="123"/>
      <c r="U24" s="64"/>
      <c r="V24" s="123"/>
      <c r="W24" s="123"/>
      <c r="X24" s="64"/>
      <c r="Y24" s="123"/>
      <c r="Z24" s="123"/>
      <c r="AA24" s="64"/>
      <c r="AB24" s="123"/>
      <c r="AC24" s="123"/>
      <c r="AD24" s="64"/>
      <c r="AE24" s="159"/>
      <c r="AF24" s="126"/>
      <c r="AG24" s="107"/>
      <c r="AH24" s="107"/>
      <c r="AI24" s="107"/>
      <c r="AJ24" s="107"/>
      <c r="AK24" s="107"/>
      <c r="AL24" s="107"/>
      <c r="AM24" s="107"/>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row>
    <row r="25" spans="1:62" s="29" customFormat="1" ht="15.75" customHeight="1" x14ac:dyDescent="0.25">
      <c r="A25" s="831"/>
      <c r="B25" s="67" t="s">
        <v>483</v>
      </c>
      <c r="C25" s="64"/>
      <c r="D25" s="123"/>
      <c r="E25" s="64"/>
      <c r="F25" s="123"/>
      <c r="G25" s="64"/>
      <c r="H25" s="123"/>
      <c r="I25" s="64"/>
      <c r="J25" s="123"/>
      <c r="K25" s="64"/>
      <c r="L25" s="123"/>
      <c r="M25" s="64"/>
      <c r="N25" s="123"/>
      <c r="O25" s="64"/>
      <c r="P25" s="123"/>
      <c r="Q25" s="123"/>
      <c r="R25" s="64"/>
      <c r="S25" s="123"/>
      <c r="T25" s="123"/>
      <c r="U25" s="64"/>
      <c r="V25" s="123"/>
      <c r="W25" s="123"/>
      <c r="X25" s="64"/>
      <c r="Y25" s="123"/>
      <c r="Z25" s="123"/>
      <c r="AA25" s="64"/>
      <c r="AB25" s="123"/>
      <c r="AC25" s="123"/>
      <c r="AD25" s="64"/>
      <c r="AE25" s="159"/>
      <c r="AF25" s="126"/>
      <c r="AG25" s="107"/>
      <c r="AH25" s="107"/>
      <c r="AI25" s="107"/>
      <c r="AJ25" s="107"/>
      <c r="AK25" s="107"/>
      <c r="AL25" s="107"/>
      <c r="AM25" s="107"/>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row>
    <row r="26" spans="1:62" s="29" customFormat="1" ht="15.75" customHeight="1" x14ac:dyDescent="0.25">
      <c r="A26" s="831"/>
      <c r="B26" s="67" t="s">
        <v>484</v>
      </c>
      <c r="C26" s="64"/>
      <c r="D26" s="123"/>
      <c r="E26" s="64"/>
      <c r="F26" s="123"/>
      <c r="G26" s="64"/>
      <c r="H26" s="123"/>
      <c r="I26" s="64"/>
      <c r="J26" s="123"/>
      <c r="K26" s="64"/>
      <c r="L26" s="123"/>
      <c r="M26" s="64"/>
      <c r="N26" s="123"/>
      <c r="O26" s="64"/>
      <c r="P26" s="123"/>
      <c r="Q26" s="123"/>
      <c r="R26" s="64"/>
      <c r="S26" s="123"/>
      <c r="T26" s="123"/>
      <c r="U26" s="64"/>
      <c r="V26" s="123"/>
      <c r="W26" s="123"/>
      <c r="X26" s="64"/>
      <c r="Y26" s="123"/>
      <c r="Z26" s="123"/>
      <c r="AA26" s="64"/>
      <c r="AB26" s="123"/>
      <c r="AC26" s="123"/>
      <c r="AD26" s="64"/>
      <c r="AE26" s="159"/>
      <c r="AF26" s="126"/>
      <c r="AG26" s="107"/>
      <c r="AH26" s="107"/>
      <c r="AI26" s="107"/>
      <c r="AJ26" s="107"/>
      <c r="AK26" s="107"/>
      <c r="AL26" s="107"/>
      <c r="AM26" s="107"/>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row>
    <row r="27" spans="1:62" s="29" customFormat="1" ht="15.75" customHeight="1" x14ac:dyDescent="0.25">
      <c r="A27" s="831"/>
      <c r="B27" s="67" t="s">
        <v>485</v>
      </c>
      <c r="C27" s="64"/>
      <c r="D27" s="123"/>
      <c r="E27" s="64"/>
      <c r="F27" s="123"/>
      <c r="G27" s="64"/>
      <c r="H27" s="123"/>
      <c r="I27" s="64"/>
      <c r="J27" s="123"/>
      <c r="K27" s="64"/>
      <c r="L27" s="123"/>
      <c r="M27" s="64"/>
      <c r="N27" s="123"/>
      <c r="O27" s="64"/>
      <c r="P27" s="123"/>
      <c r="Q27" s="123"/>
      <c r="R27" s="64"/>
      <c r="S27" s="123"/>
      <c r="T27" s="123"/>
      <c r="U27" s="64"/>
      <c r="V27" s="123"/>
      <c r="W27" s="123"/>
      <c r="X27" s="64"/>
      <c r="Y27" s="123"/>
      <c r="Z27" s="123"/>
      <c r="AA27" s="64"/>
      <c r="AB27" s="123"/>
      <c r="AC27" s="123"/>
      <c r="AD27" s="64"/>
      <c r="AE27" s="159"/>
      <c r="AF27" s="126"/>
      <c r="AG27" s="107"/>
      <c r="AH27" s="107"/>
      <c r="AI27" s="107"/>
      <c r="AJ27" s="107"/>
      <c r="AK27" s="107"/>
      <c r="AL27" s="107"/>
      <c r="AM27" s="107"/>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row>
    <row r="28" spans="1:62" s="29" customFormat="1" ht="15.75" customHeight="1" x14ac:dyDescent="0.25">
      <c r="A28" s="831"/>
      <c r="B28" s="67" t="s">
        <v>486</v>
      </c>
      <c r="C28" s="64"/>
      <c r="D28" s="123"/>
      <c r="E28" s="64"/>
      <c r="F28" s="123"/>
      <c r="G28" s="64"/>
      <c r="H28" s="123"/>
      <c r="I28" s="64"/>
      <c r="J28" s="123"/>
      <c r="K28" s="64"/>
      <c r="L28" s="123"/>
      <c r="M28" s="64"/>
      <c r="N28" s="123"/>
      <c r="O28" s="64"/>
      <c r="P28" s="123"/>
      <c r="Q28" s="123"/>
      <c r="R28" s="64"/>
      <c r="S28" s="123"/>
      <c r="T28" s="123"/>
      <c r="U28" s="64"/>
      <c r="V28" s="123"/>
      <c r="W28" s="123"/>
      <c r="X28" s="64"/>
      <c r="Y28" s="123"/>
      <c r="Z28" s="123"/>
      <c r="AA28" s="64"/>
      <c r="AB28" s="123"/>
      <c r="AC28" s="123"/>
      <c r="AD28" s="64"/>
      <c r="AE28" s="159"/>
      <c r="AF28" s="126"/>
      <c r="AG28" s="107"/>
      <c r="AH28" s="107"/>
      <c r="AI28" s="107"/>
      <c r="AJ28" s="107"/>
      <c r="AK28" s="107"/>
      <c r="AL28" s="107"/>
      <c r="AM28" s="107"/>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row>
    <row r="29" spans="1:62" s="29" customFormat="1" ht="15.75" customHeight="1" x14ac:dyDescent="0.25">
      <c r="A29" s="831"/>
      <c r="B29" s="67" t="s">
        <v>487</v>
      </c>
      <c r="C29" s="64"/>
      <c r="D29" s="123"/>
      <c r="E29" s="64"/>
      <c r="F29" s="123"/>
      <c r="G29" s="64"/>
      <c r="H29" s="123"/>
      <c r="I29" s="64"/>
      <c r="J29" s="123"/>
      <c r="K29" s="64"/>
      <c r="L29" s="123"/>
      <c r="M29" s="64"/>
      <c r="N29" s="123"/>
      <c r="O29" s="64"/>
      <c r="P29" s="123"/>
      <c r="Q29" s="123"/>
      <c r="R29" s="64"/>
      <c r="S29" s="123"/>
      <c r="T29" s="123"/>
      <c r="U29" s="64"/>
      <c r="V29" s="123"/>
      <c r="W29" s="123"/>
      <c r="X29" s="64"/>
      <c r="Y29" s="123"/>
      <c r="Z29" s="123"/>
      <c r="AA29" s="64"/>
      <c r="AB29" s="123"/>
      <c r="AC29" s="123"/>
      <c r="AD29" s="64"/>
      <c r="AE29" s="159"/>
      <c r="AF29" s="126"/>
      <c r="AG29" s="107"/>
      <c r="AH29" s="107"/>
      <c r="AI29" s="107"/>
      <c r="AJ29" s="107"/>
      <c r="AK29" s="107"/>
      <c r="AL29" s="107"/>
      <c r="AM29" s="107"/>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row>
    <row r="30" spans="1:62" s="29" customFormat="1" ht="15.75" customHeight="1" x14ac:dyDescent="0.25">
      <c r="A30" s="831"/>
      <c r="B30" s="67" t="s">
        <v>488</v>
      </c>
      <c r="C30" s="64"/>
      <c r="D30" s="123"/>
      <c r="E30" s="64"/>
      <c r="F30" s="123"/>
      <c r="G30" s="64"/>
      <c r="H30" s="123"/>
      <c r="I30" s="64"/>
      <c r="J30" s="123"/>
      <c r="K30" s="64"/>
      <c r="L30" s="123"/>
      <c r="M30" s="64"/>
      <c r="N30" s="123"/>
      <c r="O30" s="64"/>
      <c r="P30" s="123"/>
      <c r="Q30" s="123"/>
      <c r="R30" s="64"/>
      <c r="S30" s="123"/>
      <c r="T30" s="123"/>
      <c r="U30" s="64"/>
      <c r="V30" s="123"/>
      <c r="W30" s="123"/>
      <c r="X30" s="64"/>
      <c r="Y30" s="123"/>
      <c r="Z30" s="123"/>
      <c r="AA30" s="64"/>
      <c r="AB30" s="123"/>
      <c r="AC30" s="123"/>
      <c r="AD30" s="64"/>
      <c r="AE30" s="159"/>
      <c r="AF30" s="126"/>
      <c r="AG30" s="107"/>
      <c r="AH30" s="107"/>
      <c r="AI30" s="107"/>
      <c r="AJ30" s="107"/>
      <c r="AK30" s="107"/>
      <c r="AL30" s="107"/>
      <c r="AM30" s="107"/>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row>
    <row r="31" spans="1:62" s="29" customFormat="1" ht="15.75" customHeight="1" x14ac:dyDescent="0.25">
      <c r="A31" s="831"/>
      <c r="B31" s="67" t="s">
        <v>489</v>
      </c>
      <c r="C31" s="64"/>
      <c r="D31" s="123"/>
      <c r="E31" s="64"/>
      <c r="F31" s="123"/>
      <c r="G31" s="64"/>
      <c r="H31" s="123"/>
      <c r="I31" s="64"/>
      <c r="J31" s="123"/>
      <c r="K31" s="64"/>
      <c r="L31" s="123"/>
      <c r="M31" s="64"/>
      <c r="N31" s="123"/>
      <c r="O31" s="64"/>
      <c r="P31" s="123"/>
      <c r="Q31" s="123"/>
      <c r="R31" s="64"/>
      <c r="S31" s="123"/>
      <c r="T31" s="123"/>
      <c r="U31" s="64"/>
      <c r="V31" s="123"/>
      <c r="W31" s="123"/>
      <c r="X31" s="64"/>
      <c r="Y31" s="123"/>
      <c r="Z31" s="123"/>
      <c r="AA31" s="64"/>
      <c r="AB31" s="123"/>
      <c r="AC31" s="123"/>
      <c r="AD31" s="64"/>
      <c r="AE31" s="159"/>
      <c r="AF31" s="126"/>
      <c r="AG31" s="107"/>
      <c r="AH31" s="107"/>
      <c r="AI31" s="107"/>
      <c r="AJ31" s="107"/>
      <c r="AK31" s="107"/>
      <c r="AL31" s="107"/>
      <c r="AM31" s="107"/>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row>
    <row r="32" spans="1:62" s="29" customFormat="1" ht="15.75" customHeight="1" x14ac:dyDescent="0.25">
      <c r="A32" s="831"/>
      <c r="B32" s="67" t="s">
        <v>490</v>
      </c>
      <c r="C32" s="64"/>
      <c r="D32" s="123"/>
      <c r="E32" s="64"/>
      <c r="F32" s="123"/>
      <c r="G32" s="64"/>
      <c r="H32" s="123"/>
      <c r="I32" s="64"/>
      <c r="J32" s="123"/>
      <c r="K32" s="64"/>
      <c r="L32" s="123"/>
      <c r="M32" s="64"/>
      <c r="N32" s="123"/>
      <c r="O32" s="64"/>
      <c r="P32" s="123"/>
      <c r="Q32" s="123"/>
      <c r="R32" s="64"/>
      <c r="S32" s="123"/>
      <c r="T32" s="123"/>
      <c r="U32" s="64"/>
      <c r="V32" s="123"/>
      <c r="W32" s="123"/>
      <c r="X32" s="64"/>
      <c r="Y32" s="123"/>
      <c r="Z32" s="123"/>
      <c r="AA32" s="64"/>
      <c r="AB32" s="123"/>
      <c r="AC32" s="123"/>
      <c r="AD32" s="64"/>
      <c r="AE32" s="159"/>
      <c r="AF32" s="126"/>
      <c r="AG32" s="107"/>
      <c r="AH32" s="107"/>
      <c r="AI32" s="107"/>
      <c r="AJ32" s="107"/>
      <c r="AK32" s="107"/>
      <c r="AL32" s="107"/>
      <c r="AM32" s="107"/>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row>
    <row r="33" spans="1:62" s="29" customFormat="1" ht="15.75" customHeight="1" x14ac:dyDescent="0.25">
      <c r="A33" s="831"/>
      <c r="B33" s="67" t="s">
        <v>491</v>
      </c>
      <c r="C33" s="64"/>
      <c r="D33" s="123"/>
      <c r="E33" s="64"/>
      <c r="F33" s="123"/>
      <c r="G33" s="64"/>
      <c r="H33" s="123"/>
      <c r="I33" s="64"/>
      <c r="J33" s="123"/>
      <c r="K33" s="64"/>
      <c r="L33" s="123"/>
      <c r="M33" s="64"/>
      <c r="N33" s="123"/>
      <c r="O33" s="64"/>
      <c r="P33" s="123"/>
      <c r="Q33" s="123"/>
      <c r="R33" s="64"/>
      <c r="S33" s="123"/>
      <c r="T33" s="123"/>
      <c r="U33" s="64"/>
      <c r="V33" s="123"/>
      <c r="W33" s="123"/>
      <c r="X33" s="64"/>
      <c r="Y33" s="123"/>
      <c r="Z33" s="123"/>
      <c r="AA33" s="64"/>
      <c r="AB33" s="123"/>
      <c r="AC33" s="123"/>
      <c r="AD33" s="64"/>
      <c r="AE33" s="159"/>
      <c r="AF33" s="126"/>
      <c r="AG33" s="107"/>
      <c r="AH33" s="107"/>
      <c r="AI33" s="107"/>
      <c r="AJ33" s="107"/>
      <c r="AK33" s="107"/>
      <c r="AL33" s="107"/>
      <c r="AM33" s="107"/>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row>
    <row r="34" spans="1:62" s="29" customFormat="1" ht="15.75" customHeight="1" x14ac:dyDescent="0.25">
      <c r="A34" s="831"/>
      <c r="B34" s="67" t="s">
        <v>492</v>
      </c>
      <c r="C34" s="64"/>
      <c r="D34" s="123"/>
      <c r="E34" s="64"/>
      <c r="F34" s="123"/>
      <c r="G34" s="64"/>
      <c r="H34" s="123"/>
      <c r="I34" s="64"/>
      <c r="J34" s="123"/>
      <c r="K34" s="64"/>
      <c r="L34" s="123"/>
      <c r="M34" s="64"/>
      <c r="N34" s="123"/>
      <c r="O34" s="64"/>
      <c r="P34" s="123"/>
      <c r="Q34" s="123"/>
      <c r="R34" s="64"/>
      <c r="S34" s="123"/>
      <c r="T34" s="123"/>
      <c r="U34" s="64"/>
      <c r="V34" s="123"/>
      <c r="W34" s="123"/>
      <c r="X34" s="64"/>
      <c r="Y34" s="123"/>
      <c r="Z34" s="123"/>
      <c r="AA34" s="64"/>
      <c r="AB34" s="123"/>
      <c r="AC34" s="123"/>
      <c r="AD34" s="64"/>
      <c r="AE34" s="159"/>
      <c r="AF34" s="126"/>
      <c r="AG34" s="107"/>
      <c r="AH34" s="107"/>
      <c r="AI34" s="107"/>
      <c r="AJ34" s="107"/>
      <c r="AK34" s="107"/>
      <c r="AL34" s="107"/>
      <c r="AM34" s="107"/>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row>
    <row r="35" spans="1:62" s="29" customFormat="1" ht="15.75" customHeight="1" x14ac:dyDescent="0.25">
      <c r="A35" s="831"/>
      <c r="B35" s="67" t="s">
        <v>493</v>
      </c>
      <c r="C35" s="64"/>
      <c r="D35" s="123"/>
      <c r="E35" s="64"/>
      <c r="F35" s="123"/>
      <c r="G35" s="64"/>
      <c r="H35" s="123"/>
      <c r="I35" s="64"/>
      <c r="J35" s="123"/>
      <c r="K35" s="64"/>
      <c r="L35" s="123"/>
      <c r="M35" s="64"/>
      <c r="N35" s="123"/>
      <c r="O35" s="64"/>
      <c r="P35" s="123"/>
      <c r="Q35" s="123"/>
      <c r="R35" s="64"/>
      <c r="S35" s="123"/>
      <c r="T35" s="123"/>
      <c r="U35" s="64"/>
      <c r="V35" s="123"/>
      <c r="W35" s="123"/>
      <c r="X35" s="64"/>
      <c r="Y35" s="123"/>
      <c r="Z35" s="123"/>
      <c r="AA35" s="64"/>
      <c r="AB35" s="123"/>
      <c r="AC35" s="123"/>
      <c r="AD35" s="64"/>
      <c r="AE35" s="159"/>
      <c r="AF35" s="126"/>
      <c r="AG35" s="107"/>
      <c r="AH35" s="107"/>
      <c r="AI35" s="107"/>
      <c r="AJ35" s="107"/>
      <c r="AK35" s="107"/>
      <c r="AL35" s="107"/>
      <c r="AM35" s="107"/>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row>
    <row r="36" spans="1:62" s="29" customFormat="1" ht="15.75" customHeight="1" x14ac:dyDescent="0.25">
      <c r="A36" s="831"/>
      <c r="B36" s="67" t="s">
        <v>494</v>
      </c>
      <c r="C36" s="64"/>
      <c r="D36" s="123"/>
      <c r="E36" s="64"/>
      <c r="F36" s="123"/>
      <c r="G36" s="64"/>
      <c r="H36" s="123"/>
      <c r="I36" s="64"/>
      <c r="J36" s="123"/>
      <c r="K36" s="64"/>
      <c r="L36" s="123"/>
      <c r="M36" s="64"/>
      <c r="N36" s="123"/>
      <c r="O36" s="64"/>
      <c r="P36" s="123"/>
      <c r="Q36" s="123"/>
      <c r="R36" s="64"/>
      <c r="S36" s="123"/>
      <c r="T36" s="123"/>
      <c r="U36" s="64"/>
      <c r="V36" s="123"/>
      <c r="W36" s="123"/>
      <c r="X36" s="64"/>
      <c r="Y36" s="123"/>
      <c r="Z36" s="123"/>
      <c r="AA36" s="64"/>
      <c r="AB36" s="123"/>
      <c r="AC36" s="123"/>
      <c r="AD36" s="64"/>
      <c r="AE36" s="159"/>
      <c r="AF36" s="126"/>
      <c r="AG36" s="107"/>
      <c r="AH36" s="107"/>
      <c r="AI36" s="107"/>
      <c r="AJ36" s="107"/>
      <c r="AK36" s="107"/>
      <c r="AL36" s="107"/>
      <c r="AM36" s="107"/>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row>
    <row r="37" spans="1:62" s="29" customFormat="1" ht="15.75" customHeight="1" x14ac:dyDescent="0.25">
      <c r="A37" s="831"/>
      <c r="B37" s="67" t="s">
        <v>495</v>
      </c>
      <c r="C37" s="64"/>
      <c r="D37" s="123"/>
      <c r="E37" s="64"/>
      <c r="F37" s="123"/>
      <c r="G37" s="64"/>
      <c r="H37" s="123"/>
      <c r="I37" s="64"/>
      <c r="J37" s="123"/>
      <c r="K37" s="64"/>
      <c r="L37" s="123"/>
      <c r="M37" s="64"/>
      <c r="N37" s="123"/>
      <c r="O37" s="64"/>
      <c r="P37" s="123"/>
      <c r="Q37" s="123"/>
      <c r="R37" s="64"/>
      <c r="S37" s="123"/>
      <c r="T37" s="123"/>
      <c r="U37" s="64"/>
      <c r="V37" s="123"/>
      <c r="W37" s="123"/>
      <c r="X37" s="64"/>
      <c r="Y37" s="123"/>
      <c r="Z37" s="123"/>
      <c r="AA37" s="64"/>
      <c r="AB37" s="123"/>
      <c r="AC37" s="123"/>
      <c r="AD37" s="64"/>
      <c r="AE37" s="159"/>
      <c r="AF37" s="126"/>
      <c r="AG37" s="107"/>
      <c r="AH37" s="107"/>
      <c r="AI37" s="107"/>
      <c r="AJ37" s="107"/>
      <c r="AK37" s="107"/>
      <c r="AL37" s="107"/>
      <c r="AM37" s="107"/>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row>
    <row r="38" spans="1:62" s="29" customFormat="1" ht="15.75" customHeight="1" x14ac:dyDescent="0.25">
      <c r="A38" s="831"/>
      <c r="B38" s="67" t="s">
        <v>496</v>
      </c>
      <c r="C38" s="64"/>
      <c r="D38" s="123"/>
      <c r="E38" s="64"/>
      <c r="F38" s="123"/>
      <c r="G38" s="64"/>
      <c r="H38" s="123"/>
      <c r="I38" s="64"/>
      <c r="J38" s="123"/>
      <c r="K38" s="64"/>
      <c r="L38" s="123"/>
      <c r="M38" s="64"/>
      <c r="N38" s="123"/>
      <c r="O38" s="64"/>
      <c r="P38" s="123"/>
      <c r="Q38" s="123"/>
      <c r="R38" s="64"/>
      <c r="S38" s="123"/>
      <c r="T38" s="123"/>
      <c r="U38" s="64"/>
      <c r="V38" s="123"/>
      <c r="W38" s="123"/>
      <c r="X38" s="64"/>
      <c r="Y38" s="123"/>
      <c r="Z38" s="123"/>
      <c r="AA38" s="64"/>
      <c r="AB38" s="123"/>
      <c r="AC38" s="123"/>
      <c r="AD38" s="64"/>
      <c r="AE38" s="159"/>
      <c r="AF38" s="126"/>
      <c r="AG38" s="107"/>
      <c r="AH38" s="107"/>
      <c r="AI38" s="107"/>
      <c r="AJ38" s="107"/>
      <c r="AK38" s="107"/>
      <c r="AL38" s="107"/>
      <c r="AM38" s="107"/>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row>
    <row r="39" spans="1:62" s="29" customFormat="1" ht="15.75" customHeight="1" x14ac:dyDescent="0.25">
      <c r="A39" s="831"/>
      <c r="B39" s="67" t="s">
        <v>497</v>
      </c>
      <c r="C39" s="64"/>
      <c r="D39" s="123"/>
      <c r="E39" s="64"/>
      <c r="F39" s="123"/>
      <c r="G39" s="64"/>
      <c r="H39" s="123"/>
      <c r="I39" s="64"/>
      <c r="J39" s="123"/>
      <c r="K39" s="64"/>
      <c r="L39" s="123"/>
      <c r="M39" s="64"/>
      <c r="N39" s="123"/>
      <c r="O39" s="64"/>
      <c r="P39" s="123"/>
      <c r="Q39" s="123"/>
      <c r="R39" s="64"/>
      <c r="S39" s="123"/>
      <c r="T39" s="123"/>
      <c r="U39" s="64"/>
      <c r="V39" s="123"/>
      <c r="W39" s="123"/>
      <c r="X39" s="64"/>
      <c r="Y39" s="123"/>
      <c r="Z39" s="123"/>
      <c r="AA39" s="64"/>
      <c r="AB39" s="123"/>
      <c r="AC39" s="123"/>
      <c r="AD39" s="64"/>
      <c r="AE39" s="159"/>
      <c r="AF39" s="126"/>
      <c r="AG39" s="107"/>
      <c r="AH39" s="107"/>
      <c r="AI39" s="107"/>
      <c r="AJ39" s="107"/>
      <c r="AK39" s="107"/>
      <c r="AL39" s="107"/>
      <c r="AM39" s="107"/>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row>
    <row r="40" spans="1:62" s="29" customFormat="1" ht="15.75" customHeight="1" x14ac:dyDescent="0.25">
      <c r="A40" s="831"/>
      <c r="B40" s="67" t="s">
        <v>498</v>
      </c>
      <c r="C40" s="64"/>
      <c r="D40" s="123"/>
      <c r="E40" s="64"/>
      <c r="F40" s="123"/>
      <c r="G40" s="64"/>
      <c r="H40" s="123"/>
      <c r="I40" s="64"/>
      <c r="J40" s="123"/>
      <c r="K40" s="64"/>
      <c r="L40" s="123"/>
      <c r="M40" s="64"/>
      <c r="N40" s="123"/>
      <c r="O40" s="64"/>
      <c r="P40" s="123"/>
      <c r="Q40" s="123"/>
      <c r="R40" s="64"/>
      <c r="S40" s="123"/>
      <c r="T40" s="123"/>
      <c r="U40" s="64"/>
      <c r="V40" s="123"/>
      <c r="W40" s="123"/>
      <c r="X40" s="64"/>
      <c r="Y40" s="123"/>
      <c r="Z40" s="123"/>
      <c r="AA40" s="64"/>
      <c r="AB40" s="123"/>
      <c r="AC40" s="123"/>
      <c r="AD40" s="64"/>
      <c r="AE40" s="159"/>
      <c r="AF40" s="126"/>
      <c r="AG40" s="107"/>
      <c r="AH40" s="107"/>
      <c r="AI40" s="107"/>
      <c r="AJ40" s="107"/>
      <c r="AK40" s="107"/>
      <c r="AL40" s="107"/>
      <c r="AM40" s="107"/>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row>
    <row r="41" spans="1:62" s="29" customFormat="1" ht="15.75" customHeight="1" x14ac:dyDescent="0.25">
      <c r="A41" s="831"/>
      <c r="B41" s="67" t="s">
        <v>499</v>
      </c>
      <c r="C41" s="64"/>
      <c r="D41" s="123"/>
      <c r="E41" s="64"/>
      <c r="F41" s="123"/>
      <c r="G41" s="64"/>
      <c r="H41" s="123"/>
      <c r="I41" s="64"/>
      <c r="J41" s="123"/>
      <c r="K41" s="64"/>
      <c r="L41" s="123"/>
      <c r="M41" s="64"/>
      <c r="N41" s="123"/>
      <c r="O41" s="64"/>
      <c r="P41" s="123"/>
      <c r="Q41" s="123"/>
      <c r="R41" s="64"/>
      <c r="S41" s="123"/>
      <c r="T41" s="123"/>
      <c r="U41" s="64"/>
      <c r="V41" s="123"/>
      <c r="W41" s="123"/>
      <c r="X41" s="64"/>
      <c r="Y41" s="123"/>
      <c r="Z41" s="123"/>
      <c r="AA41" s="64"/>
      <c r="AB41" s="123"/>
      <c r="AC41" s="123"/>
      <c r="AD41" s="64"/>
      <c r="AE41" s="159"/>
      <c r="AF41" s="126"/>
      <c r="AG41" s="107"/>
      <c r="AH41" s="107"/>
      <c r="AI41" s="107"/>
      <c r="AJ41" s="107"/>
      <c r="AK41" s="107"/>
      <c r="AL41" s="107"/>
      <c r="AM41" s="107"/>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row>
    <row r="42" spans="1:62" s="29" customFormat="1" ht="15.75" customHeight="1" x14ac:dyDescent="0.25">
      <c r="A42" s="831"/>
      <c r="B42" s="67" t="s">
        <v>500</v>
      </c>
      <c r="C42" s="64"/>
      <c r="D42" s="123"/>
      <c r="E42" s="64"/>
      <c r="F42" s="123"/>
      <c r="G42" s="64"/>
      <c r="H42" s="123"/>
      <c r="I42" s="64"/>
      <c r="J42" s="123"/>
      <c r="K42" s="64"/>
      <c r="L42" s="123"/>
      <c r="M42" s="64"/>
      <c r="N42" s="123"/>
      <c r="O42" s="64"/>
      <c r="P42" s="123"/>
      <c r="Q42" s="123"/>
      <c r="R42" s="64"/>
      <c r="S42" s="123"/>
      <c r="T42" s="123"/>
      <c r="U42" s="64"/>
      <c r="V42" s="123"/>
      <c r="W42" s="123"/>
      <c r="X42" s="64"/>
      <c r="Y42" s="123"/>
      <c r="Z42" s="123"/>
      <c r="AA42" s="64"/>
      <c r="AB42" s="123"/>
      <c r="AC42" s="123"/>
      <c r="AD42" s="64"/>
      <c r="AE42" s="159"/>
      <c r="AF42" s="126"/>
      <c r="AG42" s="107"/>
      <c r="AH42" s="107"/>
      <c r="AI42" s="107"/>
      <c r="AJ42" s="107"/>
      <c r="AK42" s="107"/>
      <c r="AL42" s="107"/>
      <c r="AM42" s="107"/>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row>
    <row r="43" spans="1:62" s="29" customFormat="1" ht="29.25" customHeight="1" thickBot="1" x14ac:dyDescent="0.3">
      <c r="A43" s="441"/>
      <c r="B43" s="65" t="s">
        <v>421</v>
      </c>
      <c r="C43" s="122"/>
      <c r="D43" s="124"/>
      <c r="E43" s="122"/>
      <c r="F43" s="124"/>
      <c r="G43" s="122"/>
      <c r="H43" s="124"/>
      <c r="I43" s="122"/>
      <c r="J43" s="124"/>
      <c r="K43" s="122"/>
      <c r="L43" s="124"/>
      <c r="M43" s="122"/>
      <c r="N43" s="124"/>
      <c r="O43" s="122"/>
      <c r="P43" s="124"/>
      <c r="Q43" s="124"/>
      <c r="R43" s="122"/>
      <c r="S43" s="124"/>
      <c r="T43" s="124"/>
      <c r="U43" s="122"/>
      <c r="V43" s="124"/>
      <c r="W43" s="124"/>
      <c r="X43" s="122"/>
      <c r="Y43" s="124"/>
      <c r="Z43" s="124"/>
      <c r="AA43" s="122"/>
      <c r="AB43" s="124"/>
      <c r="AC43" s="124"/>
      <c r="AD43" s="122"/>
      <c r="AE43" s="160"/>
      <c r="AF43" s="127"/>
      <c r="AG43" s="107"/>
      <c r="AH43" s="107"/>
      <c r="AI43" s="107"/>
      <c r="AJ43" s="107"/>
      <c r="AK43" s="107"/>
      <c r="AL43" s="107"/>
      <c r="AM43" s="107"/>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row>
    <row r="44" spans="1:62" s="1" customFormat="1" ht="24" customHeight="1" thickBot="1" x14ac:dyDescent="0.3">
      <c r="K44" s="85"/>
      <c r="L44" s="85"/>
      <c r="M44" s="85"/>
      <c r="N44" s="85"/>
      <c r="O44" s="85"/>
      <c r="AG44" s="107"/>
      <c r="AH44" s="107"/>
      <c r="AI44" s="107"/>
      <c r="AJ44" s="107"/>
      <c r="AK44" s="107"/>
      <c r="AL44" s="107"/>
      <c r="AM44" s="107"/>
      <c r="AN44" s="69"/>
      <c r="AO44" s="69"/>
      <c r="AP44" s="69"/>
      <c r="AQ44" s="69"/>
      <c r="AR44" s="69"/>
      <c r="AS44" s="69"/>
      <c r="AT44" s="69"/>
      <c r="AU44" s="69"/>
      <c r="AV44" s="69"/>
      <c r="AW44" s="69"/>
      <c r="AX44" s="69"/>
      <c r="AY44" s="69"/>
      <c r="AZ44" s="69"/>
      <c r="BA44" s="69"/>
      <c r="BB44" s="69"/>
      <c r="BC44" s="69"/>
      <c r="BD44" s="69"/>
      <c r="BE44" s="69"/>
      <c r="BF44" s="69"/>
      <c r="BG44" s="69"/>
      <c r="BH44" s="69"/>
      <c r="BI44" s="69"/>
      <c r="BJ44" s="69"/>
    </row>
    <row r="45" spans="1:62" s="1" customFormat="1" ht="24" customHeight="1" thickBot="1" x14ac:dyDescent="0.3">
      <c r="A45" s="440" t="s">
        <v>501</v>
      </c>
      <c r="B45" s="679" t="s">
        <v>477</v>
      </c>
      <c r="C45" s="720" t="s">
        <v>85</v>
      </c>
      <c r="D45" s="851"/>
      <c r="E45" s="851"/>
      <c r="F45" s="851"/>
      <c r="G45" s="851"/>
      <c r="H45" s="851"/>
      <c r="I45" s="851"/>
      <c r="J45" s="851"/>
      <c r="K45" s="851"/>
      <c r="L45" s="851"/>
      <c r="M45" s="851"/>
      <c r="N45" s="721"/>
      <c r="O45" s="828" t="s">
        <v>87</v>
      </c>
      <c r="P45" s="829"/>
      <c r="Q45" s="829"/>
      <c r="R45" s="829"/>
      <c r="S45" s="829"/>
      <c r="T45" s="829"/>
      <c r="U45" s="829"/>
      <c r="V45" s="829"/>
      <c r="W45" s="829"/>
      <c r="X45" s="829"/>
      <c r="Y45" s="829"/>
      <c r="Z45" s="829"/>
      <c r="AA45" s="829"/>
      <c r="AB45" s="829"/>
      <c r="AC45" s="829"/>
      <c r="AD45" s="829"/>
      <c r="AE45" s="829"/>
      <c r="AF45" s="830"/>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row>
    <row r="46" spans="1:62" s="1" customFormat="1" ht="24" customHeight="1" thickBot="1" x14ac:dyDescent="0.3">
      <c r="A46" s="831"/>
      <c r="B46" s="832"/>
      <c r="C46" s="720" t="s">
        <v>227</v>
      </c>
      <c r="D46" s="721"/>
      <c r="E46" s="720" t="s">
        <v>231</v>
      </c>
      <c r="F46" s="721"/>
      <c r="G46" s="720" t="s">
        <v>232</v>
      </c>
      <c r="H46" s="721"/>
      <c r="I46" s="720" t="s">
        <v>233</v>
      </c>
      <c r="J46" s="721"/>
      <c r="K46" s="720" t="s">
        <v>471</v>
      </c>
      <c r="L46" s="721"/>
      <c r="M46" s="720" t="s">
        <v>235</v>
      </c>
      <c r="N46" s="721"/>
      <c r="O46" s="828" t="s">
        <v>227</v>
      </c>
      <c r="P46" s="829"/>
      <c r="Q46" s="830"/>
      <c r="R46" s="828" t="s">
        <v>231</v>
      </c>
      <c r="S46" s="829"/>
      <c r="T46" s="830"/>
      <c r="U46" s="828" t="s">
        <v>232</v>
      </c>
      <c r="V46" s="829"/>
      <c r="W46" s="830"/>
      <c r="X46" s="828" t="s">
        <v>233</v>
      </c>
      <c r="Y46" s="829"/>
      <c r="Z46" s="830"/>
      <c r="AA46" s="828" t="s">
        <v>471</v>
      </c>
      <c r="AB46" s="829"/>
      <c r="AC46" s="830"/>
      <c r="AD46" s="828" t="s">
        <v>235</v>
      </c>
      <c r="AE46" s="829"/>
      <c r="AF46" s="830"/>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row>
    <row r="47" spans="1:62" s="1" customFormat="1" ht="29.25" customHeight="1" thickBot="1" x14ac:dyDescent="0.3">
      <c r="A47" s="831"/>
      <c r="B47" s="833"/>
      <c r="C47" s="128" t="s">
        <v>478</v>
      </c>
      <c r="D47" s="110" t="s">
        <v>479</v>
      </c>
      <c r="E47" s="128" t="s">
        <v>478</v>
      </c>
      <c r="F47" s="110" t="s">
        <v>479</v>
      </c>
      <c r="G47" s="128" t="s">
        <v>478</v>
      </c>
      <c r="H47" s="110" t="s">
        <v>479</v>
      </c>
      <c r="I47" s="128" t="s">
        <v>478</v>
      </c>
      <c r="J47" s="110" t="s">
        <v>479</v>
      </c>
      <c r="K47" s="128" t="s">
        <v>478</v>
      </c>
      <c r="L47" s="110" t="s">
        <v>479</v>
      </c>
      <c r="M47" s="128" t="s">
        <v>478</v>
      </c>
      <c r="N47" s="110" t="s">
        <v>479</v>
      </c>
      <c r="O47" s="113" t="s">
        <v>478</v>
      </c>
      <c r="P47" s="113" t="s">
        <v>480</v>
      </c>
      <c r="Q47" s="113" t="s">
        <v>28</v>
      </c>
      <c r="R47" s="113" t="s">
        <v>478</v>
      </c>
      <c r="S47" s="113" t="s">
        <v>480</v>
      </c>
      <c r="T47" s="113" t="s">
        <v>28</v>
      </c>
      <c r="U47" s="113" t="s">
        <v>478</v>
      </c>
      <c r="V47" s="113" t="s">
        <v>480</v>
      </c>
      <c r="W47" s="113" t="s">
        <v>28</v>
      </c>
      <c r="X47" s="113" t="s">
        <v>478</v>
      </c>
      <c r="Y47" s="113" t="s">
        <v>480</v>
      </c>
      <c r="Z47" s="113" t="s">
        <v>28</v>
      </c>
      <c r="AA47" s="113" t="s">
        <v>478</v>
      </c>
      <c r="AB47" s="113" t="s">
        <v>480</v>
      </c>
      <c r="AC47" s="113" t="s">
        <v>28</v>
      </c>
      <c r="AD47" s="113" t="s">
        <v>478</v>
      </c>
      <c r="AE47" s="113" t="s">
        <v>480</v>
      </c>
      <c r="AF47" s="113" t="s">
        <v>28</v>
      </c>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row>
    <row r="48" spans="1:62" s="1" customFormat="1" ht="16.5" x14ac:dyDescent="0.25">
      <c r="A48" s="831"/>
      <c r="B48" s="169" t="s">
        <v>481</v>
      </c>
      <c r="C48" s="64"/>
      <c r="D48" s="126"/>
      <c r="E48" s="64"/>
      <c r="F48" s="126"/>
      <c r="G48" s="64"/>
      <c r="H48" s="126"/>
      <c r="I48" s="64"/>
      <c r="J48" s="126"/>
      <c r="K48" s="64"/>
      <c r="L48" s="126"/>
      <c r="M48" s="64"/>
      <c r="N48" s="126"/>
      <c r="O48" s="64"/>
      <c r="P48" s="123"/>
      <c r="Q48" s="126"/>
      <c r="R48" s="64"/>
      <c r="S48" s="123"/>
      <c r="T48" s="126"/>
      <c r="U48" s="64"/>
      <c r="V48" s="123"/>
      <c r="W48" s="126"/>
      <c r="X48" s="64"/>
      <c r="Y48" s="123"/>
      <c r="Z48" s="126"/>
      <c r="AA48" s="64"/>
      <c r="AB48" s="123"/>
      <c r="AC48" s="126"/>
      <c r="AD48" s="64"/>
      <c r="AE48" s="159"/>
      <c r="AF48" s="126"/>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row>
    <row r="49" spans="1:62" s="1" customFormat="1" ht="16.5" x14ac:dyDescent="0.25">
      <c r="A49" s="831"/>
      <c r="B49" s="170" t="s">
        <v>482</v>
      </c>
      <c r="C49" s="64"/>
      <c r="D49" s="126"/>
      <c r="E49" s="64"/>
      <c r="F49" s="126"/>
      <c r="G49" s="64"/>
      <c r="H49" s="126"/>
      <c r="I49" s="64"/>
      <c r="J49" s="126"/>
      <c r="K49" s="64"/>
      <c r="L49" s="126"/>
      <c r="M49" s="64"/>
      <c r="N49" s="126"/>
      <c r="O49" s="64"/>
      <c r="P49" s="123"/>
      <c r="Q49" s="126"/>
      <c r="R49" s="64"/>
      <c r="S49" s="123"/>
      <c r="T49" s="126"/>
      <c r="U49" s="64"/>
      <c r="V49" s="123"/>
      <c r="W49" s="126"/>
      <c r="X49" s="64"/>
      <c r="Y49" s="123"/>
      <c r="Z49" s="126"/>
      <c r="AA49" s="64"/>
      <c r="AB49" s="123"/>
      <c r="AC49" s="126"/>
      <c r="AD49" s="64"/>
      <c r="AE49" s="159"/>
      <c r="AF49" s="126"/>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row>
    <row r="50" spans="1:62" s="1" customFormat="1" ht="16.5" x14ac:dyDescent="0.25">
      <c r="A50" s="831"/>
      <c r="B50" s="170" t="s">
        <v>483</v>
      </c>
      <c r="C50" s="64"/>
      <c r="D50" s="126"/>
      <c r="E50" s="64"/>
      <c r="F50" s="126"/>
      <c r="G50" s="64"/>
      <c r="H50" s="126"/>
      <c r="I50" s="64"/>
      <c r="J50" s="126"/>
      <c r="K50" s="64"/>
      <c r="L50" s="126"/>
      <c r="M50" s="64"/>
      <c r="N50" s="126"/>
      <c r="O50" s="64"/>
      <c r="P50" s="123"/>
      <c r="Q50" s="126"/>
      <c r="R50" s="64"/>
      <c r="S50" s="123"/>
      <c r="T50" s="126"/>
      <c r="U50" s="64"/>
      <c r="V50" s="123"/>
      <c r="W50" s="126"/>
      <c r="X50" s="64"/>
      <c r="Y50" s="123"/>
      <c r="Z50" s="126"/>
      <c r="AA50" s="64"/>
      <c r="AB50" s="123"/>
      <c r="AC50" s="126"/>
      <c r="AD50" s="64"/>
      <c r="AE50" s="159"/>
      <c r="AF50" s="126"/>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row>
    <row r="51" spans="1:62" s="1" customFormat="1" ht="16.5" x14ac:dyDescent="0.25">
      <c r="A51" s="831"/>
      <c r="B51" s="170" t="s">
        <v>484</v>
      </c>
      <c r="C51" s="64"/>
      <c r="D51" s="126"/>
      <c r="E51" s="64"/>
      <c r="F51" s="126"/>
      <c r="G51" s="64"/>
      <c r="H51" s="126"/>
      <c r="I51" s="64"/>
      <c r="J51" s="126"/>
      <c r="K51" s="64"/>
      <c r="L51" s="126"/>
      <c r="M51" s="64"/>
      <c r="N51" s="126"/>
      <c r="O51" s="64"/>
      <c r="P51" s="123"/>
      <c r="Q51" s="126"/>
      <c r="R51" s="64"/>
      <c r="S51" s="123"/>
      <c r="T51" s="126"/>
      <c r="U51" s="64"/>
      <c r="V51" s="123"/>
      <c r="W51" s="126"/>
      <c r="X51" s="64"/>
      <c r="Y51" s="123"/>
      <c r="Z51" s="126"/>
      <c r="AA51" s="64"/>
      <c r="AB51" s="123"/>
      <c r="AC51" s="126"/>
      <c r="AD51" s="64"/>
      <c r="AE51" s="159"/>
      <c r="AF51" s="126"/>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row>
    <row r="52" spans="1:62" s="1" customFormat="1" ht="16.5" x14ac:dyDescent="0.25">
      <c r="A52" s="831"/>
      <c r="B52" s="170" t="s">
        <v>485</v>
      </c>
      <c r="C52" s="64"/>
      <c r="D52" s="126"/>
      <c r="E52" s="64"/>
      <c r="F52" s="126"/>
      <c r="G52" s="64"/>
      <c r="H52" s="126"/>
      <c r="I52" s="64"/>
      <c r="J52" s="126"/>
      <c r="K52" s="64"/>
      <c r="L52" s="126"/>
      <c r="M52" s="64"/>
      <c r="N52" s="126"/>
      <c r="O52" s="64"/>
      <c r="P52" s="123"/>
      <c r="Q52" s="126"/>
      <c r="R52" s="64"/>
      <c r="S52" s="123"/>
      <c r="T52" s="126"/>
      <c r="U52" s="64"/>
      <c r="V52" s="123"/>
      <c r="W52" s="126"/>
      <c r="X52" s="64"/>
      <c r="Y52" s="123"/>
      <c r="Z52" s="126"/>
      <c r="AA52" s="64"/>
      <c r="AB52" s="123"/>
      <c r="AC52" s="126"/>
      <c r="AD52" s="64"/>
      <c r="AE52" s="159"/>
      <c r="AF52" s="126"/>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row>
    <row r="53" spans="1:62" s="1" customFormat="1" ht="16.5" x14ac:dyDescent="0.25">
      <c r="A53" s="831"/>
      <c r="B53" s="170" t="s">
        <v>486</v>
      </c>
      <c r="C53" s="64"/>
      <c r="D53" s="126"/>
      <c r="E53" s="64"/>
      <c r="F53" s="126"/>
      <c r="G53" s="64"/>
      <c r="H53" s="126"/>
      <c r="I53" s="64"/>
      <c r="J53" s="126"/>
      <c r="K53" s="64"/>
      <c r="L53" s="126"/>
      <c r="M53" s="64"/>
      <c r="N53" s="126"/>
      <c r="O53" s="64"/>
      <c r="P53" s="123"/>
      <c r="Q53" s="126"/>
      <c r="R53" s="64"/>
      <c r="S53" s="123"/>
      <c r="T53" s="126"/>
      <c r="U53" s="64"/>
      <c r="V53" s="123"/>
      <c r="W53" s="126"/>
      <c r="X53" s="64"/>
      <c r="Y53" s="123"/>
      <c r="Z53" s="126"/>
      <c r="AA53" s="64"/>
      <c r="AB53" s="123"/>
      <c r="AC53" s="126"/>
      <c r="AD53" s="64"/>
      <c r="AE53" s="159"/>
      <c r="AF53" s="126"/>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row>
    <row r="54" spans="1:62" s="1" customFormat="1" ht="16.5" x14ac:dyDescent="0.25">
      <c r="A54" s="831"/>
      <c r="B54" s="170" t="s">
        <v>487</v>
      </c>
      <c r="C54" s="64"/>
      <c r="D54" s="126"/>
      <c r="E54" s="64"/>
      <c r="F54" s="126"/>
      <c r="G54" s="64"/>
      <c r="H54" s="126"/>
      <c r="I54" s="64"/>
      <c r="J54" s="126"/>
      <c r="K54" s="64"/>
      <c r="L54" s="126"/>
      <c r="M54" s="64"/>
      <c r="N54" s="126"/>
      <c r="O54" s="64"/>
      <c r="P54" s="123"/>
      <c r="Q54" s="126"/>
      <c r="R54" s="64"/>
      <c r="S54" s="123"/>
      <c r="T54" s="126"/>
      <c r="U54" s="64"/>
      <c r="V54" s="123"/>
      <c r="W54" s="126"/>
      <c r="X54" s="64"/>
      <c r="Y54" s="123"/>
      <c r="Z54" s="126"/>
      <c r="AA54" s="64"/>
      <c r="AB54" s="123"/>
      <c r="AC54" s="126"/>
      <c r="AD54" s="64"/>
      <c r="AE54" s="159"/>
      <c r="AF54" s="126"/>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row>
    <row r="55" spans="1:62" s="1" customFormat="1" ht="16.5" x14ac:dyDescent="0.25">
      <c r="A55" s="831"/>
      <c r="B55" s="170" t="s">
        <v>488</v>
      </c>
      <c r="C55" s="64"/>
      <c r="D55" s="126"/>
      <c r="E55" s="64"/>
      <c r="F55" s="126"/>
      <c r="G55" s="64"/>
      <c r="H55" s="126"/>
      <c r="I55" s="64"/>
      <c r="J55" s="126"/>
      <c r="K55" s="64"/>
      <c r="L55" s="126"/>
      <c r="M55" s="64"/>
      <c r="N55" s="126"/>
      <c r="O55" s="64"/>
      <c r="P55" s="123"/>
      <c r="Q55" s="126"/>
      <c r="R55" s="64"/>
      <c r="S55" s="123"/>
      <c r="T55" s="126"/>
      <c r="U55" s="64"/>
      <c r="V55" s="123"/>
      <c r="W55" s="126"/>
      <c r="X55" s="64"/>
      <c r="Y55" s="123"/>
      <c r="Z55" s="126"/>
      <c r="AA55" s="64"/>
      <c r="AB55" s="123"/>
      <c r="AC55" s="126"/>
      <c r="AD55" s="64"/>
      <c r="AE55" s="159"/>
      <c r="AF55" s="126"/>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row>
    <row r="56" spans="1:62" s="1" customFormat="1" ht="16.5" x14ac:dyDescent="0.25">
      <c r="A56" s="831"/>
      <c r="B56" s="170" t="s">
        <v>489</v>
      </c>
      <c r="C56" s="64"/>
      <c r="D56" s="126"/>
      <c r="E56" s="64"/>
      <c r="F56" s="126"/>
      <c r="G56" s="64"/>
      <c r="H56" s="126"/>
      <c r="I56" s="64"/>
      <c r="J56" s="126"/>
      <c r="K56" s="64"/>
      <c r="L56" s="126"/>
      <c r="M56" s="64"/>
      <c r="N56" s="126"/>
      <c r="O56" s="64"/>
      <c r="P56" s="123"/>
      <c r="Q56" s="126"/>
      <c r="R56" s="64"/>
      <c r="S56" s="123"/>
      <c r="T56" s="126"/>
      <c r="U56" s="64"/>
      <c r="V56" s="123"/>
      <c r="W56" s="126"/>
      <c r="X56" s="64"/>
      <c r="Y56" s="123"/>
      <c r="Z56" s="126"/>
      <c r="AA56" s="64"/>
      <c r="AB56" s="123"/>
      <c r="AC56" s="126"/>
      <c r="AD56" s="64"/>
      <c r="AE56" s="159"/>
      <c r="AF56" s="126"/>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row>
    <row r="57" spans="1:62" s="1" customFormat="1" ht="16.5" x14ac:dyDescent="0.25">
      <c r="A57" s="831"/>
      <c r="B57" s="170" t="s">
        <v>490</v>
      </c>
      <c r="C57" s="64"/>
      <c r="D57" s="126"/>
      <c r="E57" s="64"/>
      <c r="F57" s="126"/>
      <c r="G57" s="64"/>
      <c r="H57" s="126"/>
      <c r="I57" s="64"/>
      <c r="J57" s="126"/>
      <c r="K57" s="64"/>
      <c r="L57" s="126"/>
      <c r="M57" s="64"/>
      <c r="N57" s="126"/>
      <c r="O57" s="64"/>
      <c r="P57" s="123"/>
      <c r="Q57" s="126"/>
      <c r="R57" s="64"/>
      <c r="S57" s="123"/>
      <c r="T57" s="126"/>
      <c r="U57" s="64"/>
      <c r="V57" s="123"/>
      <c r="W57" s="126"/>
      <c r="X57" s="64"/>
      <c r="Y57" s="123"/>
      <c r="Z57" s="126"/>
      <c r="AA57" s="64"/>
      <c r="AB57" s="123"/>
      <c r="AC57" s="126"/>
      <c r="AD57" s="64"/>
      <c r="AE57" s="159"/>
      <c r="AF57" s="126"/>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row>
    <row r="58" spans="1:62" s="1" customFormat="1" ht="16.5" x14ac:dyDescent="0.25">
      <c r="A58" s="831"/>
      <c r="B58" s="170" t="s">
        <v>491</v>
      </c>
      <c r="C58" s="64"/>
      <c r="D58" s="126"/>
      <c r="E58" s="64"/>
      <c r="F58" s="126"/>
      <c r="G58" s="64"/>
      <c r="H58" s="126"/>
      <c r="I58" s="64"/>
      <c r="J58" s="126"/>
      <c r="K58" s="64"/>
      <c r="L58" s="126"/>
      <c r="M58" s="64"/>
      <c r="N58" s="126"/>
      <c r="O58" s="64"/>
      <c r="P58" s="123"/>
      <c r="Q58" s="126"/>
      <c r="R58" s="64"/>
      <c r="S58" s="123"/>
      <c r="T58" s="126"/>
      <c r="U58" s="64"/>
      <c r="V58" s="123"/>
      <c r="W58" s="126"/>
      <c r="X58" s="64"/>
      <c r="Y58" s="123"/>
      <c r="Z58" s="126"/>
      <c r="AA58" s="64"/>
      <c r="AB58" s="123"/>
      <c r="AC58" s="126"/>
      <c r="AD58" s="64"/>
      <c r="AE58" s="159"/>
      <c r="AF58" s="126"/>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row>
    <row r="59" spans="1:62" s="1" customFormat="1" ht="16.5" x14ac:dyDescent="0.25">
      <c r="A59" s="831"/>
      <c r="B59" s="170" t="s">
        <v>492</v>
      </c>
      <c r="C59" s="64"/>
      <c r="D59" s="126"/>
      <c r="E59" s="64"/>
      <c r="F59" s="126"/>
      <c r="G59" s="64"/>
      <c r="H59" s="126"/>
      <c r="I59" s="64"/>
      <c r="J59" s="126"/>
      <c r="K59" s="64"/>
      <c r="L59" s="126"/>
      <c r="M59" s="64"/>
      <c r="N59" s="126"/>
      <c r="O59" s="64"/>
      <c r="P59" s="123"/>
      <c r="Q59" s="126"/>
      <c r="R59" s="64"/>
      <c r="S59" s="123"/>
      <c r="T59" s="126"/>
      <c r="U59" s="64"/>
      <c r="V59" s="123"/>
      <c r="W59" s="126"/>
      <c r="X59" s="64"/>
      <c r="Y59" s="123"/>
      <c r="Z59" s="126"/>
      <c r="AA59" s="64"/>
      <c r="AB59" s="123"/>
      <c r="AC59" s="126"/>
      <c r="AD59" s="64"/>
      <c r="AE59" s="159"/>
      <c r="AF59" s="126"/>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row>
    <row r="60" spans="1:62" s="1" customFormat="1" ht="16.5" x14ac:dyDescent="0.25">
      <c r="A60" s="831"/>
      <c r="B60" s="170" t="s">
        <v>493</v>
      </c>
      <c r="C60" s="64"/>
      <c r="D60" s="126"/>
      <c r="E60" s="64"/>
      <c r="F60" s="126"/>
      <c r="G60" s="64"/>
      <c r="H60" s="126"/>
      <c r="I60" s="64"/>
      <c r="J60" s="126"/>
      <c r="K60" s="64"/>
      <c r="L60" s="126"/>
      <c r="M60" s="64"/>
      <c r="N60" s="126"/>
      <c r="O60" s="64"/>
      <c r="P60" s="123"/>
      <c r="Q60" s="126"/>
      <c r="R60" s="64"/>
      <c r="S60" s="123"/>
      <c r="T60" s="126"/>
      <c r="U60" s="64"/>
      <c r="V60" s="123"/>
      <c r="W60" s="126"/>
      <c r="X60" s="64"/>
      <c r="Y60" s="123"/>
      <c r="Z60" s="126"/>
      <c r="AA60" s="64"/>
      <c r="AB60" s="123"/>
      <c r="AC60" s="126"/>
      <c r="AD60" s="64"/>
      <c r="AE60" s="159"/>
      <c r="AF60" s="126"/>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row>
    <row r="61" spans="1:62" s="1" customFormat="1" ht="16.5" x14ac:dyDescent="0.25">
      <c r="A61" s="831"/>
      <c r="B61" s="170" t="s">
        <v>494</v>
      </c>
      <c r="C61" s="64"/>
      <c r="D61" s="126"/>
      <c r="E61" s="64"/>
      <c r="F61" s="126"/>
      <c r="G61" s="64"/>
      <c r="H61" s="126"/>
      <c r="I61" s="64"/>
      <c r="J61" s="126"/>
      <c r="K61" s="64"/>
      <c r="L61" s="126"/>
      <c r="M61" s="64"/>
      <c r="N61" s="126"/>
      <c r="O61" s="64"/>
      <c r="P61" s="123"/>
      <c r="Q61" s="126"/>
      <c r="R61" s="64"/>
      <c r="S61" s="123"/>
      <c r="T61" s="126"/>
      <c r="U61" s="64"/>
      <c r="V61" s="123"/>
      <c r="W61" s="126"/>
      <c r="X61" s="64"/>
      <c r="Y61" s="123"/>
      <c r="Z61" s="126"/>
      <c r="AA61" s="64"/>
      <c r="AB61" s="123"/>
      <c r="AC61" s="126"/>
      <c r="AD61" s="64"/>
      <c r="AE61" s="159"/>
      <c r="AF61" s="126"/>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row>
    <row r="62" spans="1:62" s="1" customFormat="1" ht="16.5" x14ac:dyDescent="0.25">
      <c r="A62" s="831"/>
      <c r="B62" s="170" t="s">
        <v>495</v>
      </c>
      <c r="C62" s="64"/>
      <c r="D62" s="126"/>
      <c r="E62" s="64"/>
      <c r="F62" s="126"/>
      <c r="G62" s="64"/>
      <c r="H62" s="126"/>
      <c r="I62" s="64"/>
      <c r="J62" s="126"/>
      <c r="K62" s="64"/>
      <c r="L62" s="126"/>
      <c r="M62" s="64"/>
      <c r="N62" s="126"/>
      <c r="O62" s="64"/>
      <c r="P62" s="123"/>
      <c r="Q62" s="126"/>
      <c r="R62" s="64"/>
      <c r="S62" s="123"/>
      <c r="T62" s="126"/>
      <c r="U62" s="64"/>
      <c r="V62" s="123"/>
      <c r="W62" s="126"/>
      <c r="X62" s="64"/>
      <c r="Y62" s="123"/>
      <c r="Z62" s="126"/>
      <c r="AA62" s="64"/>
      <c r="AB62" s="123"/>
      <c r="AC62" s="126"/>
      <c r="AD62" s="64"/>
      <c r="AE62" s="159"/>
      <c r="AF62" s="126"/>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row>
    <row r="63" spans="1:62" s="1" customFormat="1" ht="16.5" x14ac:dyDescent="0.25">
      <c r="A63" s="831"/>
      <c r="B63" s="170" t="s">
        <v>496</v>
      </c>
      <c r="C63" s="64"/>
      <c r="D63" s="126"/>
      <c r="E63" s="64"/>
      <c r="F63" s="126"/>
      <c r="G63" s="64"/>
      <c r="H63" s="126"/>
      <c r="I63" s="64"/>
      <c r="J63" s="126"/>
      <c r="K63" s="64"/>
      <c r="L63" s="126"/>
      <c r="M63" s="64"/>
      <c r="N63" s="126"/>
      <c r="O63" s="64"/>
      <c r="P63" s="123"/>
      <c r="Q63" s="126"/>
      <c r="R63" s="64"/>
      <c r="S63" s="123"/>
      <c r="T63" s="126"/>
      <c r="U63" s="64"/>
      <c r="V63" s="123"/>
      <c r="W63" s="126"/>
      <c r="X63" s="64"/>
      <c r="Y63" s="123"/>
      <c r="Z63" s="126"/>
      <c r="AA63" s="64"/>
      <c r="AB63" s="123"/>
      <c r="AC63" s="126"/>
      <c r="AD63" s="64"/>
      <c r="AE63" s="159"/>
      <c r="AF63" s="126"/>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row>
    <row r="64" spans="1:62" s="1" customFormat="1" ht="16.5" x14ac:dyDescent="0.25">
      <c r="A64" s="831"/>
      <c r="B64" s="170" t="s">
        <v>497</v>
      </c>
      <c r="C64" s="64"/>
      <c r="D64" s="126"/>
      <c r="E64" s="64"/>
      <c r="F64" s="126"/>
      <c r="G64" s="64"/>
      <c r="H64" s="126"/>
      <c r="I64" s="64"/>
      <c r="J64" s="126"/>
      <c r="K64" s="64"/>
      <c r="L64" s="126"/>
      <c r="M64" s="64"/>
      <c r="N64" s="126"/>
      <c r="O64" s="64"/>
      <c r="P64" s="123"/>
      <c r="Q64" s="126"/>
      <c r="R64" s="64"/>
      <c r="S64" s="123"/>
      <c r="T64" s="126"/>
      <c r="U64" s="64"/>
      <c r="V64" s="123"/>
      <c r="W64" s="126"/>
      <c r="X64" s="64"/>
      <c r="Y64" s="123"/>
      <c r="Z64" s="126"/>
      <c r="AA64" s="64"/>
      <c r="AB64" s="123"/>
      <c r="AC64" s="126"/>
      <c r="AD64" s="64"/>
      <c r="AE64" s="159"/>
      <c r="AF64" s="126"/>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row>
    <row r="65" spans="1:62" s="1" customFormat="1" ht="16.5" x14ac:dyDescent="0.25">
      <c r="A65" s="831"/>
      <c r="B65" s="170" t="s">
        <v>498</v>
      </c>
      <c r="C65" s="64"/>
      <c r="D65" s="126"/>
      <c r="E65" s="64"/>
      <c r="F65" s="126"/>
      <c r="G65" s="64"/>
      <c r="H65" s="126"/>
      <c r="I65" s="64"/>
      <c r="J65" s="126"/>
      <c r="K65" s="64"/>
      <c r="L65" s="126"/>
      <c r="M65" s="64"/>
      <c r="N65" s="126"/>
      <c r="O65" s="64"/>
      <c r="P65" s="123"/>
      <c r="Q65" s="126"/>
      <c r="R65" s="64"/>
      <c r="S65" s="123"/>
      <c r="T65" s="126"/>
      <c r="U65" s="64"/>
      <c r="V65" s="123"/>
      <c r="W65" s="126"/>
      <c r="X65" s="64"/>
      <c r="Y65" s="123"/>
      <c r="Z65" s="126"/>
      <c r="AA65" s="64"/>
      <c r="AB65" s="123"/>
      <c r="AC65" s="126"/>
      <c r="AD65" s="64"/>
      <c r="AE65" s="159"/>
      <c r="AF65" s="126"/>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row>
    <row r="66" spans="1:62" s="1" customFormat="1" ht="16.5" x14ac:dyDescent="0.25">
      <c r="A66" s="831"/>
      <c r="B66" s="170" t="s">
        <v>499</v>
      </c>
      <c r="C66" s="64"/>
      <c r="D66" s="126"/>
      <c r="E66" s="64"/>
      <c r="F66" s="126"/>
      <c r="G66" s="64"/>
      <c r="H66" s="126"/>
      <c r="I66" s="64"/>
      <c r="J66" s="126"/>
      <c r="K66" s="64"/>
      <c r="L66" s="126"/>
      <c r="M66" s="64"/>
      <c r="N66" s="126"/>
      <c r="O66" s="64"/>
      <c r="P66" s="123"/>
      <c r="Q66" s="126"/>
      <c r="R66" s="64"/>
      <c r="S66" s="123"/>
      <c r="T66" s="126"/>
      <c r="U66" s="64"/>
      <c r="V66" s="123"/>
      <c r="W66" s="126"/>
      <c r="X66" s="64"/>
      <c r="Y66" s="123"/>
      <c r="Z66" s="126"/>
      <c r="AA66" s="64"/>
      <c r="AB66" s="123"/>
      <c r="AC66" s="126"/>
      <c r="AD66" s="64"/>
      <c r="AE66" s="159"/>
      <c r="AF66" s="126"/>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row>
    <row r="67" spans="1:62" s="1" customFormat="1" ht="16.5" x14ac:dyDescent="0.25">
      <c r="A67" s="831"/>
      <c r="B67" s="171" t="s">
        <v>500</v>
      </c>
      <c r="C67" s="163"/>
      <c r="D67" s="165"/>
      <c r="E67" s="163"/>
      <c r="F67" s="165"/>
      <c r="G67" s="163"/>
      <c r="H67" s="165"/>
      <c r="I67" s="163"/>
      <c r="J67" s="165"/>
      <c r="K67" s="163"/>
      <c r="L67" s="165"/>
      <c r="M67" s="163"/>
      <c r="N67" s="165"/>
      <c r="O67" s="163"/>
      <c r="P67" s="164"/>
      <c r="Q67" s="165"/>
      <c r="R67" s="163"/>
      <c r="S67" s="164"/>
      <c r="T67" s="165"/>
      <c r="U67" s="163"/>
      <c r="V67" s="164"/>
      <c r="W67" s="165"/>
      <c r="X67" s="163"/>
      <c r="Y67" s="164"/>
      <c r="Z67" s="165"/>
      <c r="AA67" s="163"/>
      <c r="AB67" s="164"/>
      <c r="AC67" s="165"/>
      <c r="AD67" s="163"/>
      <c r="AE67" s="164"/>
      <c r="AF67" s="165"/>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row>
    <row r="68" spans="1:62" s="1" customFormat="1" ht="17.25" thickBot="1" x14ac:dyDescent="0.3">
      <c r="A68" s="441"/>
      <c r="B68" s="160" t="s">
        <v>421</v>
      </c>
      <c r="C68" s="99"/>
      <c r="D68" s="166"/>
      <c r="E68" s="99"/>
      <c r="F68" s="166"/>
      <c r="G68" s="99"/>
      <c r="H68" s="166"/>
      <c r="I68" s="99"/>
      <c r="J68" s="166"/>
      <c r="K68" s="167"/>
      <c r="L68" s="168"/>
      <c r="M68" s="167"/>
      <c r="N68" s="168"/>
      <c r="O68" s="167"/>
      <c r="P68" s="100"/>
      <c r="Q68" s="166"/>
      <c r="R68" s="99"/>
      <c r="S68" s="100"/>
      <c r="T68" s="166"/>
      <c r="U68" s="99"/>
      <c r="V68" s="100"/>
      <c r="W68" s="166"/>
      <c r="X68" s="99"/>
      <c r="Y68" s="100"/>
      <c r="Z68" s="166"/>
      <c r="AA68" s="99"/>
      <c r="AB68" s="100"/>
      <c r="AC68" s="166"/>
      <c r="AD68" s="99"/>
      <c r="AE68" s="100"/>
      <c r="AF68" s="166"/>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zoomScale="80" zoomScaleNormal="80" workbookViewId="0">
      <selection activeCell="A17" sqref="A17"/>
    </sheetView>
  </sheetViews>
  <sheetFormatPr baseColWidth="10" defaultColWidth="11.42578125" defaultRowHeight="15" x14ac:dyDescent="0.25"/>
  <cols>
    <col min="1" max="1" width="15.42578125" style="92" customWidth="1"/>
    <col min="2" max="2" width="35.42578125" style="92" customWidth="1"/>
    <col min="3" max="3" width="27.42578125" style="92" customWidth="1"/>
    <col min="4" max="4" width="12" style="92" customWidth="1"/>
    <col min="5" max="5" width="35" style="92" customWidth="1"/>
    <col min="6" max="6" width="22.42578125" style="92" customWidth="1"/>
    <col min="7" max="8" width="13.42578125" style="92" customWidth="1"/>
    <col min="9" max="9" width="13.42578125" style="93" customWidth="1"/>
    <col min="10" max="10" width="11.42578125" style="93" customWidth="1"/>
    <col min="11" max="11" width="11.42578125" style="93"/>
    <col min="12" max="12" width="10.42578125" style="93" customWidth="1"/>
    <col min="13" max="13" width="10.42578125" style="92" customWidth="1"/>
    <col min="14" max="14" width="12.42578125" style="92" customWidth="1"/>
    <col min="15" max="16" width="10.42578125" style="92" customWidth="1"/>
    <col min="17" max="17" width="51.42578125" style="92" customWidth="1"/>
    <col min="18" max="19" width="10.42578125" style="92" customWidth="1"/>
    <col min="20" max="20" width="58.42578125" style="92" customWidth="1"/>
    <col min="21" max="22" width="10.42578125" style="92" customWidth="1"/>
    <col min="23" max="23" width="12.42578125" style="92" customWidth="1"/>
    <col min="24" max="25" width="10.42578125" style="92" customWidth="1"/>
    <col min="26" max="26" width="12.42578125" style="92" customWidth="1"/>
    <col min="27" max="28" width="10.42578125" style="92" customWidth="1"/>
    <col min="29" max="29" width="12.42578125" style="92" customWidth="1"/>
    <col min="30" max="31" width="10.42578125" style="92" customWidth="1"/>
    <col min="32" max="32" width="13.42578125" style="92" customWidth="1"/>
    <col min="33" max="34" width="10.42578125" style="92" customWidth="1"/>
    <col min="35" max="35" width="13.42578125" style="92" customWidth="1"/>
    <col min="36" max="37" width="10.42578125" style="92" customWidth="1"/>
    <col min="38" max="38" width="13.42578125" style="92" customWidth="1"/>
    <col min="39" max="40" width="10.42578125" style="92" customWidth="1"/>
    <col min="41" max="41" width="13.42578125" style="92" customWidth="1"/>
    <col min="42" max="43" width="10.42578125" style="92" customWidth="1"/>
    <col min="44" max="44" width="12" style="92" customWidth="1"/>
    <col min="45" max="46" width="10.42578125" style="92" customWidth="1"/>
    <col min="47" max="47" width="12.42578125" style="92" customWidth="1"/>
    <col min="48" max="48" width="14" style="92" customWidth="1"/>
    <col min="49" max="50" width="12" style="92" customWidth="1"/>
    <col min="51" max="91" width="11.42578125" style="96"/>
    <col min="92" max="16384" width="11.42578125" style="92"/>
  </cols>
  <sheetData>
    <row r="1" spans="1:91" s="71" customFormat="1" ht="25.5" customHeight="1" thickBot="1" x14ac:dyDescent="0.3">
      <c r="A1" s="396"/>
      <c r="B1" s="866"/>
      <c r="C1" s="871" t="s">
        <v>160</v>
      </c>
      <c r="D1" s="871"/>
      <c r="E1" s="871"/>
      <c r="F1" s="871"/>
      <c r="G1" s="871"/>
      <c r="H1" s="871"/>
      <c r="I1" s="871"/>
      <c r="J1" s="871"/>
      <c r="K1" s="871"/>
      <c r="L1" s="871"/>
      <c r="M1" s="871"/>
      <c r="N1" s="871"/>
      <c r="O1" s="871"/>
      <c r="P1" s="871"/>
      <c r="Q1" s="871"/>
      <c r="R1" s="871"/>
      <c r="S1" s="871"/>
      <c r="T1" s="871"/>
      <c r="U1" s="871"/>
      <c r="V1" s="871"/>
      <c r="W1" s="871"/>
      <c r="X1" s="871"/>
      <c r="Y1" s="871"/>
      <c r="Z1" s="871"/>
      <c r="AA1" s="871"/>
      <c r="AB1" s="871"/>
      <c r="AC1" s="871"/>
      <c r="AD1" s="871"/>
      <c r="AE1" s="871"/>
      <c r="AF1" s="871"/>
      <c r="AG1" s="871"/>
      <c r="AH1" s="871"/>
      <c r="AI1" s="871"/>
      <c r="AJ1" s="871"/>
      <c r="AK1" s="871"/>
      <c r="AL1" s="871"/>
      <c r="AM1" s="871"/>
      <c r="AN1" s="871"/>
      <c r="AO1" s="871"/>
      <c r="AP1" s="871"/>
      <c r="AQ1" s="871"/>
      <c r="AR1" s="871"/>
      <c r="AS1" s="871"/>
      <c r="AT1" s="871"/>
      <c r="AU1" s="871"/>
      <c r="AV1" s="401" t="s">
        <v>161</v>
      </c>
      <c r="AW1" s="402"/>
      <c r="AX1" s="403"/>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88"/>
      <c r="CB1" s="88"/>
      <c r="CC1" s="88"/>
      <c r="CD1" s="88"/>
      <c r="CE1" s="88"/>
      <c r="CF1" s="88"/>
      <c r="CG1" s="88"/>
      <c r="CH1" s="88"/>
      <c r="CI1" s="88"/>
      <c r="CJ1" s="88"/>
      <c r="CK1" s="88"/>
      <c r="CL1" s="88"/>
      <c r="CM1" s="88"/>
    </row>
    <row r="2" spans="1:91" s="71" customFormat="1" ht="25.5" customHeight="1" thickBot="1" x14ac:dyDescent="0.3">
      <c r="A2" s="396"/>
      <c r="B2" s="866"/>
      <c r="C2" s="872" t="s">
        <v>162</v>
      </c>
      <c r="D2" s="872"/>
      <c r="E2" s="872"/>
      <c r="F2" s="872"/>
      <c r="G2" s="872"/>
      <c r="H2" s="872"/>
      <c r="I2" s="872"/>
      <c r="J2" s="872"/>
      <c r="K2" s="872"/>
      <c r="L2" s="872"/>
      <c r="M2" s="872"/>
      <c r="N2" s="872"/>
      <c r="O2" s="872"/>
      <c r="P2" s="872"/>
      <c r="Q2" s="872"/>
      <c r="R2" s="872"/>
      <c r="S2" s="872"/>
      <c r="T2" s="872"/>
      <c r="U2" s="872"/>
      <c r="V2" s="872"/>
      <c r="W2" s="872"/>
      <c r="X2" s="872"/>
      <c r="Y2" s="872"/>
      <c r="Z2" s="872"/>
      <c r="AA2" s="872"/>
      <c r="AB2" s="872"/>
      <c r="AC2" s="872"/>
      <c r="AD2" s="872"/>
      <c r="AE2" s="872"/>
      <c r="AF2" s="872"/>
      <c r="AG2" s="872"/>
      <c r="AH2" s="872"/>
      <c r="AI2" s="872"/>
      <c r="AJ2" s="872"/>
      <c r="AK2" s="872"/>
      <c r="AL2" s="872"/>
      <c r="AM2" s="872"/>
      <c r="AN2" s="872"/>
      <c r="AO2" s="872"/>
      <c r="AP2" s="872"/>
      <c r="AQ2" s="872"/>
      <c r="AR2" s="872"/>
      <c r="AS2" s="872"/>
      <c r="AT2" s="872"/>
      <c r="AU2" s="872"/>
      <c r="AV2" s="401" t="s">
        <v>163</v>
      </c>
      <c r="AW2" s="402"/>
      <c r="AX2" s="403"/>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88"/>
      <c r="CB2" s="88"/>
      <c r="CC2" s="88"/>
      <c r="CD2" s="88"/>
      <c r="CE2" s="88"/>
      <c r="CF2" s="88"/>
      <c r="CG2" s="88"/>
      <c r="CH2" s="88"/>
      <c r="CI2" s="88"/>
      <c r="CJ2" s="88"/>
      <c r="CK2" s="88"/>
      <c r="CL2" s="88"/>
      <c r="CM2" s="88"/>
    </row>
    <row r="3" spans="1:91" s="71" customFormat="1" ht="25.5" customHeight="1" thickBot="1" x14ac:dyDescent="0.3">
      <c r="A3" s="396"/>
      <c r="B3" s="866"/>
      <c r="C3" s="872" t="s">
        <v>0</v>
      </c>
      <c r="D3" s="872"/>
      <c r="E3" s="872"/>
      <c r="F3" s="872"/>
      <c r="G3" s="872"/>
      <c r="H3" s="872"/>
      <c r="I3" s="872"/>
      <c r="J3" s="872"/>
      <c r="K3" s="872"/>
      <c r="L3" s="872"/>
      <c r="M3" s="872"/>
      <c r="N3" s="872"/>
      <c r="O3" s="872"/>
      <c r="P3" s="872"/>
      <c r="Q3" s="872"/>
      <c r="R3" s="872"/>
      <c r="S3" s="872"/>
      <c r="T3" s="872"/>
      <c r="U3" s="872"/>
      <c r="V3" s="872"/>
      <c r="W3" s="872"/>
      <c r="X3" s="872"/>
      <c r="Y3" s="872"/>
      <c r="Z3" s="872"/>
      <c r="AA3" s="872"/>
      <c r="AB3" s="872"/>
      <c r="AC3" s="872"/>
      <c r="AD3" s="872"/>
      <c r="AE3" s="872"/>
      <c r="AF3" s="872"/>
      <c r="AG3" s="872"/>
      <c r="AH3" s="872"/>
      <c r="AI3" s="872"/>
      <c r="AJ3" s="872"/>
      <c r="AK3" s="872"/>
      <c r="AL3" s="872"/>
      <c r="AM3" s="872"/>
      <c r="AN3" s="872"/>
      <c r="AO3" s="872"/>
      <c r="AP3" s="872"/>
      <c r="AQ3" s="872"/>
      <c r="AR3" s="872"/>
      <c r="AS3" s="872"/>
      <c r="AT3" s="872"/>
      <c r="AU3" s="872"/>
      <c r="AV3" s="401" t="s">
        <v>164</v>
      </c>
      <c r="AW3" s="402"/>
      <c r="AX3" s="403"/>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88"/>
      <c r="CB3" s="88"/>
      <c r="CC3" s="88"/>
      <c r="CD3" s="88"/>
      <c r="CE3" s="88"/>
      <c r="CF3" s="88"/>
      <c r="CG3" s="88"/>
      <c r="CH3" s="88"/>
      <c r="CI3" s="88"/>
      <c r="CJ3" s="88"/>
      <c r="CK3" s="88"/>
      <c r="CL3" s="88"/>
      <c r="CM3" s="88"/>
    </row>
    <row r="4" spans="1:91" s="71" customFormat="1" ht="25.5" customHeight="1" thickBot="1" x14ac:dyDescent="0.3">
      <c r="A4" s="397"/>
      <c r="B4" s="867"/>
      <c r="C4" s="868" t="s">
        <v>502</v>
      </c>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869"/>
      <c r="AL4" s="869"/>
      <c r="AM4" s="869"/>
      <c r="AN4" s="869"/>
      <c r="AO4" s="869"/>
      <c r="AP4" s="869"/>
      <c r="AQ4" s="869"/>
      <c r="AR4" s="869"/>
      <c r="AS4" s="869"/>
      <c r="AT4" s="869"/>
      <c r="AU4" s="870"/>
      <c r="AV4" s="401" t="s">
        <v>503</v>
      </c>
      <c r="AW4" s="402"/>
      <c r="AX4" s="403"/>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88"/>
      <c r="CB4" s="88"/>
      <c r="CC4" s="88"/>
      <c r="CD4" s="88"/>
      <c r="CE4" s="88"/>
      <c r="CF4" s="88"/>
      <c r="CG4" s="88"/>
      <c r="CH4" s="88"/>
      <c r="CI4" s="88"/>
      <c r="CJ4" s="88"/>
      <c r="CK4" s="88"/>
      <c r="CL4" s="88"/>
      <c r="CM4" s="88"/>
    </row>
    <row r="5" spans="1:91" s="71" customFormat="1" ht="11.65" customHeight="1" thickBot="1" x14ac:dyDescent="0.3">
      <c r="A5" s="72"/>
      <c r="B5" s="203"/>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74"/>
      <c r="AW5" s="74"/>
      <c r="AX5" s="74"/>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88"/>
      <c r="CB5" s="88"/>
      <c r="CC5" s="88"/>
      <c r="CD5" s="88"/>
      <c r="CE5" s="88"/>
      <c r="CF5" s="88"/>
      <c r="CG5" s="88"/>
      <c r="CH5" s="88"/>
      <c r="CI5" s="88"/>
      <c r="CJ5" s="88"/>
      <c r="CK5" s="88"/>
      <c r="CL5" s="88"/>
      <c r="CM5" s="88"/>
    </row>
    <row r="6" spans="1:91" s="1" customFormat="1" ht="40.15" customHeight="1" thickBot="1" x14ac:dyDescent="0.3">
      <c r="A6" s="362" t="s">
        <v>167</v>
      </c>
      <c r="B6" s="432"/>
      <c r="C6" s="777" t="s">
        <v>168</v>
      </c>
      <c r="D6" s="778"/>
      <c r="E6" s="778"/>
      <c r="F6" s="778"/>
      <c r="G6" s="778"/>
      <c r="H6" s="778"/>
      <c r="I6" s="778"/>
      <c r="J6" s="778"/>
      <c r="K6" s="779"/>
      <c r="M6" s="158"/>
      <c r="N6" s="189" t="s">
        <v>169</v>
      </c>
      <c r="O6" s="787">
        <v>2024110010318</v>
      </c>
      <c r="P6" s="897"/>
      <c r="Q6" s="788"/>
    </row>
    <row r="7" spans="1:91" s="88" customFormat="1" ht="10.15" customHeight="1" thickBot="1" x14ac:dyDescent="0.3">
      <c r="A7" s="97"/>
      <c r="B7" s="91"/>
      <c r="C7" s="91"/>
      <c r="D7" s="91"/>
      <c r="E7" s="91"/>
      <c r="F7" s="91"/>
      <c r="G7" s="91"/>
      <c r="H7" s="91"/>
      <c r="I7" s="91"/>
      <c r="J7" s="91"/>
      <c r="K7" s="91"/>
      <c r="L7" s="91"/>
      <c r="M7" s="98"/>
      <c r="N7" s="98"/>
      <c r="O7" s="98"/>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row>
    <row r="8" spans="1:91" s="71" customFormat="1" ht="21.75" customHeight="1" thickBot="1" x14ac:dyDescent="0.25">
      <c r="A8" s="799" t="s">
        <v>6</v>
      </c>
      <c r="B8" s="799"/>
      <c r="C8" s="133" t="s">
        <v>170</v>
      </c>
      <c r="D8" s="151"/>
      <c r="E8" s="133" t="s">
        <v>171</v>
      </c>
      <c r="F8" s="151"/>
      <c r="G8" s="133" t="s">
        <v>172</v>
      </c>
      <c r="H8" s="130"/>
      <c r="I8" s="154" t="s">
        <v>173</v>
      </c>
      <c r="J8" s="134"/>
      <c r="K8" s="155"/>
      <c r="L8" s="156"/>
      <c r="M8" s="137"/>
      <c r="N8" s="877" t="s">
        <v>8</v>
      </c>
      <c r="O8" s="878"/>
      <c r="P8" s="879"/>
      <c r="Q8" s="845" t="s">
        <v>174</v>
      </c>
      <c r="R8" s="845"/>
      <c r="S8" s="845"/>
      <c r="T8" s="873"/>
      <c r="U8" s="874"/>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88"/>
      <c r="CB8" s="88"/>
      <c r="CC8" s="88"/>
      <c r="CD8" s="88"/>
      <c r="CE8" s="88"/>
      <c r="CF8" s="88"/>
      <c r="CG8" s="88"/>
      <c r="CH8" s="88"/>
      <c r="CI8" s="88"/>
      <c r="CJ8" s="88"/>
      <c r="CK8" s="88"/>
      <c r="CL8" s="88"/>
      <c r="CM8" s="88"/>
    </row>
    <row r="9" spans="1:91" s="71" customFormat="1" ht="21.75" customHeight="1" thickBot="1" x14ac:dyDescent="0.25">
      <c r="A9" s="799"/>
      <c r="B9" s="799"/>
      <c r="C9" s="135" t="s">
        <v>175</v>
      </c>
      <c r="D9" s="136"/>
      <c r="E9" s="133" t="s">
        <v>176</v>
      </c>
      <c r="F9" s="130"/>
      <c r="G9" s="133" t="s">
        <v>177</v>
      </c>
      <c r="H9" s="136"/>
      <c r="I9" s="154" t="s">
        <v>179</v>
      </c>
      <c r="J9" s="134"/>
      <c r="K9" s="155"/>
      <c r="L9" s="156"/>
      <c r="M9" s="137"/>
      <c r="N9" s="880"/>
      <c r="O9" s="881"/>
      <c r="P9" s="882"/>
      <c r="Q9" s="845" t="s">
        <v>180</v>
      </c>
      <c r="R9" s="845"/>
      <c r="S9" s="845"/>
      <c r="T9" s="873"/>
      <c r="U9" s="874"/>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88"/>
      <c r="CB9" s="88"/>
      <c r="CC9" s="88"/>
      <c r="CD9" s="88"/>
      <c r="CE9" s="88"/>
      <c r="CF9" s="88"/>
      <c r="CG9" s="88"/>
      <c r="CH9" s="88"/>
      <c r="CI9" s="88"/>
      <c r="CJ9" s="88"/>
      <c r="CK9" s="88"/>
      <c r="CL9" s="88"/>
      <c r="CM9" s="88"/>
    </row>
    <row r="10" spans="1:91" s="71" customFormat="1" ht="21.75" customHeight="1" thickBot="1" x14ac:dyDescent="0.25">
      <c r="A10" s="799"/>
      <c r="B10" s="799"/>
      <c r="C10" s="133" t="s">
        <v>181</v>
      </c>
      <c r="D10" s="130"/>
      <c r="E10" s="133" t="s">
        <v>182</v>
      </c>
      <c r="F10" s="130"/>
      <c r="G10" s="133" t="s">
        <v>183</v>
      </c>
      <c r="H10" s="136"/>
      <c r="I10" s="154" t="s">
        <v>184</v>
      </c>
      <c r="J10" s="134"/>
      <c r="K10" s="155"/>
      <c r="L10" s="156"/>
      <c r="M10" s="137"/>
      <c r="N10" s="883"/>
      <c r="O10" s="884"/>
      <c r="P10" s="885"/>
      <c r="Q10" s="845" t="s">
        <v>185</v>
      </c>
      <c r="R10" s="845"/>
      <c r="S10" s="845"/>
      <c r="T10" s="875"/>
      <c r="U10" s="876"/>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88"/>
      <c r="CB10" s="88"/>
      <c r="CC10" s="88"/>
      <c r="CD10" s="88"/>
      <c r="CE10" s="88"/>
      <c r="CF10" s="88"/>
      <c r="CG10" s="88"/>
      <c r="CH10" s="88"/>
      <c r="CI10" s="88"/>
      <c r="CJ10" s="88"/>
      <c r="CK10" s="88"/>
      <c r="CL10" s="88"/>
      <c r="CM10" s="88"/>
    </row>
    <row r="11" spans="1:91" s="88" customFormat="1" ht="18" customHeight="1" thickBot="1" x14ac:dyDescent="0.3">
      <c r="I11" s="157"/>
      <c r="J11" s="157"/>
      <c r="K11" s="157"/>
      <c r="L11" s="157"/>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row>
    <row r="12" spans="1:91" ht="23.65" customHeight="1" x14ac:dyDescent="0.25">
      <c r="A12" s="900" t="s">
        <v>123</v>
      </c>
      <c r="B12" s="889" t="s">
        <v>125</v>
      </c>
      <c r="C12" s="902" t="s">
        <v>504</v>
      </c>
      <c r="D12" s="902" t="s">
        <v>129</v>
      </c>
      <c r="E12" s="902" t="s">
        <v>131</v>
      </c>
      <c r="F12" s="902" t="s">
        <v>133</v>
      </c>
      <c r="G12" s="889" t="s">
        <v>135</v>
      </c>
      <c r="H12" s="889" t="s">
        <v>137</v>
      </c>
      <c r="I12" s="904" t="s">
        <v>505</v>
      </c>
      <c r="J12" s="904" t="s">
        <v>506</v>
      </c>
      <c r="K12" s="891" t="s">
        <v>143</v>
      </c>
      <c r="L12" s="906" t="s">
        <v>170</v>
      </c>
      <c r="M12" s="887"/>
      <c r="N12" s="888"/>
      <c r="O12" s="886" t="s">
        <v>171</v>
      </c>
      <c r="P12" s="887"/>
      <c r="Q12" s="888"/>
      <c r="R12" s="886" t="s">
        <v>172</v>
      </c>
      <c r="S12" s="887"/>
      <c r="T12" s="888"/>
      <c r="U12" s="886" t="s">
        <v>173</v>
      </c>
      <c r="V12" s="887"/>
      <c r="W12" s="888"/>
      <c r="X12" s="886" t="s">
        <v>175</v>
      </c>
      <c r="Y12" s="887"/>
      <c r="Z12" s="888"/>
      <c r="AA12" s="886" t="s">
        <v>176</v>
      </c>
      <c r="AB12" s="887"/>
      <c r="AC12" s="888"/>
      <c r="AD12" s="886" t="s">
        <v>177</v>
      </c>
      <c r="AE12" s="887"/>
      <c r="AF12" s="888"/>
      <c r="AG12" s="886" t="s">
        <v>179</v>
      </c>
      <c r="AH12" s="887"/>
      <c r="AI12" s="888"/>
      <c r="AJ12" s="886" t="s">
        <v>181</v>
      </c>
      <c r="AK12" s="887"/>
      <c r="AL12" s="888"/>
      <c r="AM12" s="886" t="s">
        <v>182</v>
      </c>
      <c r="AN12" s="887"/>
      <c r="AO12" s="888"/>
      <c r="AP12" s="886" t="s">
        <v>183</v>
      </c>
      <c r="AQ12" s="887"/>
      <c r="AR12" s="888"/>
      <c r="AS12" s="886" t="s">
        <v>184</v>
      </c>
      <c r="AT12" s="887"/>
      <c r="AU12" s="888"/>
      <c r="AV12" s="895" t="s">
        <v>507</v>
      </c>
      <c r="AW12" s="898" t="s">
        <v>508</v>
      </c>
      <c r="AX12" s="894"/>
      <c r="AY12" s="893"/>
      <c r="AZ12" s="893"/>
      <c r="BA12" s="893"/>
      <c r="BB12" s="893"/>
      <c r="BC12" s="893"/>
      <c r="BD12" s="893"/>
      <c r="BE12" s="893"/>
      <c r="BF12" s="893"/>
      <c r="BG12" s="893"/>
    </row>
    <row r="13" spans="1:91" s="93" customFormat="1" ht="36.75" customHeight="1" thickBot="1" x14ac:dyDescent="0.3">
      <c r="A13" s="901"/>
      <c r="B13" s="890"/>
      <c r="C13" s="903"/>
      <c r="D13" s="903"/>
      <c r="E13" s="903"/>
      <c r="F13" s="903"/>
      <c r="G13" s="890"/>
      <c r="H13" s="890"/>
      <c r="I13" s="905"/>
      <c r="J13" s="905"/>
      <c r="K13" s="892"/>
      <c r="L13" s="138" t="s">
        <v>509</v>
      </c>
      <c r="M13" s="131" t="s">
        <v>510</v>
      </c>
      <c r="N13" s="131" t="s">
        <v>148</v>
      </c>
      <c r="O13" s="138" t="s">
        <v>509</v>
      </c>
      <c r="P13" s="131" t="s">
        <v>510</v>
      </c>
      <c r="Q13" s="131" t="s">
        <v>148</v>
      </c>
      <c r="R13" s="138" t="s">
        <v>509</v>
      </c>
      <c r="S13" s="131" t="s">
        <v>510</v>
      </c>
      <c r="T13" s="131" t="s">
        <v>148</v>
      </c>
      <c r="U13" s="138" t="s">
        <v>509</v>
      </c>
      <c r="V13" s="131" t="s">
        <v>510</v>
      </c>
      <c r="W13" s="131" t="s">
        <v>148</v>
      </c>
      <c r="X13" s="138" t="s">
        <v>509</v>
      </c>
      <c r="Y13" s="131" t="s">
        <v>510</v>
      </c>
      <c r="Z13" s="131" t="s">
        <v>148</v>
      </c>
      <c r="AA13" s="138" t="s">
        <v>509</v>
      </c>
      <c r="AB13" s="131" t="s">
        <v>510</v>
      </c>
      <c r="AC13" s="131" t="s">
        <v>148</v>
      </c>
      <c r="AD13" s="138" t="s">
        <v>509</v>
      </c>
      <c r="AE13" s="131" t="s">
        <v>510</v>
      </c>
      <c r="AF13" s="131" t="s">
        <v>148</v>
      </c>
      <c r="AG13" s="138" t="s">
        <v>509</v>
      </c>
      <c r="AH13" s="131" t="s">
        <v>510</v>
      </c>
      <c r="AI13" s="131" t="s">
        <v>148</v>
      </c>
      <c r="AJ13" s="138" t="s">
        <v>509</v>
      </c>
      <c r="AK13" s="131" t="s">
        <v>510</v>
      </c>
      <c r="AL13" s="131" t="s">
        <v>148</v>
      </c>
      <c r="AM13" s="138" t="s">
        <v>509</v>
      </c>
      <c r="AN13" s="131" t="s">
        <v>510</v>
      </c>
      <c r="AO13" s="131" t="s">
        <v>148</v>
      </c>
      <c r="AP13" s="138" t="s">
        <v>509</v>
      </c>
      <c r="AQ13" s="131" t="s">
        <v>510</v>
      </c>
      <c r="AR13" s="131" t="s">
        <v>148</v>
      </c>
      <c r="AS13" s="138" t="s">
        <v>509</v>
      </c>
      <c r="AT13" s="131" t="s">
        <v>510</v>
      </c>
      <c r="AU13" s="131" t="s">
        <v>148</v>
      </c>
      <c r="AV13" s="896"/>
      <c r="AW13" s="899"/>
      <c r="AX13" s="894"/>
      <c r="AY13" s="893"/>
      <c r="AZ13" s="893"/>
      <c r="BA13" s="893"/>
      <c r="BB13" s="893"/>
      <c r="BC13" s="893"/>
      <c r="BD13" s="893"/>
      <c r="BE13" s="893"/>
      <c r="BF13" s="893"/>
      <c r="BG13" s="893"/>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row>
    <row r="14" spans="1:91" ht="44.65" customHeight="1" x14ac:dyDescent="0.25">
      <c r="A14" s="175"/>
      <c r="B14" s="176"/>
      <c r="C14" s="176"/>
      <c r="D14" s="177"/>
      <c r="E14" s="176"/>
      <c r="F14" s="188"/>
      <c r="G14" s="177"/>
      <c r="H14" s="177"/>
      <c r="I14" s="178"/>
      <c r="J14" s="178"/>
      <c r="K14" s="179"/>
      <c r="L14" s="180"/>
      <c r="M14" s="181"/>
      <c r="N14" s="181"/>
      <c r="O14" s="182"/>
      <c r="P14" s="183"/>
      <c r="Q14" s="202"/>
      <c r="R14" s="182"/>
      <c r="S14" s="183"/>
      <c r="T14" s="202"/>
      <c r="U14" s="182"/>
      <c r="V14" s="183"/>
      <c r="W14" s="183"/>
      <c r="X14" s="182"/>
      <c r="Y14" s="183"/>
      <c r="Z14" s="183"/>
      <c r="AA14" s="182"/>
      <c r="AB14" s="183"/>
      <c r="AC14" s="183"/>
      <c r="AD14" s="182"/>
      <c r="AE14" s="183"/>
      <c r="AF14" s="183"/>
      <c r="AG14" s="182"/>
      <c r="AH14" s="183"/>
      <c r="AI14" s="183"/>
      <c r="AJ14" s="182"/>
      <c r="AK14" s="183"/>
      <c r="AL14" s="183"/>
      <c r="AM14" s="182"/>
      <c r="AN14" s="183"/>
      <c r="AO14" s="183"/>
      <c r="AP14" s="182"/>
      <c r="AQ14" s="183"/>
      <c r="AR14" s="183"/>
      <c r="AS14" s="182"/>
      <c r="AT14" s="183"/>
      <c r="AU14" s="183"/>
      <c r="AV14" s="94"/>
      <c r="AW14" s="132"/>
      <c r="AX14" s="204"/>
    </row>
    <row r="15" spans="1:91" ht="46.15" customHeight="1" x14ac:dyDescent="0.25">
      <c r="A15" s="175"/>
      <c r="B15" s="176"/>
      <c r="C15" s="176"/>
      <c r="D15" s="177"/>
      <c r="E15" s="176"/>
      <c r="F15" s="188"/>
      <c r="G15" s="177"/>
      <c r="H15" s="177"/>
      <c r="I15" s="178"/>
      <c r="J15" s="178"/>
      <c r="K15" s="184"/>
      <c r="L15" s="180"/>
      <c r="M15" s="181"/>
      <c r="N15" s="181"/>
      <c r="O15" s="182"/>
      <c r="P15" s="183"/>
      <c r="Q15" s="202"/>
      <c r="R15" s="182"/>
      <c r="S15" s="183"/>
      <c r="T15" s="183"/>
      <c r="U15" s="182"/>
      <c r="V15" s="183"/>
      <c r="W15" s="183"/>
      <c r="X15" s="182"/>
      <c r="Y15" s="183"/>
      <c r="Z15" s="183"/>
      <c r="AA15" s="182"/>
      <c r="AB15" s="183"/>
      <c r="AC15" s="183"/>
      <c r="AD15" s="182"/>
      <c r="AE15" s="183"/>
      <c r="AF15" s="183"/>
      <c r="AG15" s="182"/>
      <c r="AH15" s="183"/>
      <c r="AI15" s="183"/>
      <c r="AJ15" s="182"/>
      <c r="AK15" s="183"/>
      <c r="AL15" s="183"/>
      <c r="AM15" s="182"/>
      <c r="AN15" s="183"/>
      <c r="AO15" s="183"/>
      <c r="AP15" s="182"/>
      <c r="AQ15" s="183"/>
      <c r="AR15" s="183"/>
      <c r="AS15" s="182"/>
      <c r="AT15" s="183"/>
      <c r="AU15" s="183"/>
      <c r="AV15" s="94"/>
      <c r="AW15" s="132"/>
      <c r="AX15" s="204"/>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20"/>
  <sheetViews>
    <sheetView zoomScale="70" zoomScaleNormal="70" workbookViewId="0">
      <selection activeCell="J13" sqref="J13"/>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2" ht="22.5" customHeight="1" thickBot="1" x14ac:dyDescent="0.3">
      <c r="A1" s="349"/>
      <c r="B1" s="350" t="s">
        <v>160</v>
      </c>
      <c r="C1" s="350"/>
      <c r="D1" s="350"/>
      <c r="E1" s="232" t="s">
        <v>161</v>
      </c>
    </row>
    <row r="2" spans="1:82" ht="22.5" customHeight="1" thickBot="1" x14ac:dyDescent="0.3">
      <c r="A2" s="349"/>
      <c r="B2" s="351" t="s">
        <v>162</v>
      </c>
      <c r="C2" s="351"/>
      <c r="D2" s="351"/>
      <c r="E2" s="232" t="s">
        <v>163</v>
      </c>
    </row>
    <row r="3" spans="1:82" ht="31.5" customHeight="1" thickBot="1" x14ac:dyDescent="0.3">
      <c r="A3" s="349"/>
      <c r="B3" s="356" t="s">
        <v>0</v>
      </c>
      <c r="C3" s="357"/>
      <c r="D3" s="358"/>
      <c r="E3" s="232" t="s">
        <v>164</v>
      </c>
    </row>
    <row r="4" spans="1:82" ht="22.5" customHeight="1" thickBot="1" x14ac:dyDescent="0.3">
      <c r="A4" s="349"/>
      <c r="B4" s="359" t="s">
        <v>511</v>
      </c>
      <c r="C4" s="360"/>
      <c r="D4" s="361"/>
      <c r="E4" s="232" t="s">
        <v>512</v>
      </c>
    </row>
    <row r="5" spans="1:82" ht="15.75" thickBot="1" x14ac:dyDescent="0.3">
      <c r="A5" s="52"/>
      <c r="B5" s="52"/>
      <c r="C5" s="211"/>
      <c r="D5" s="211"/>
      <c r="E5" s="211"/>
      <c r="F5" s="212"/>
      <c r="G5" s="212"/>
      <c r="H5" s="212"/>
      <c r="I5" s="212"/>
    </row>
    <row r="6" spans="1:82" ht="27.75" customHeight="1" thickBot="1" x14ac:dyDescent="0.3">
      <c r="A6" s="362" t="s">
        <v>167</v>
      </c>
      <c r="B6" s="363"/>
      <c r="C6" s="364" t="s">
        <v>168</v>
      </c>
      <c r="D6" s="365"/>
      <c r="E6" s="366"/>
      <c r="F6" s="7"/>
      <c r="G6" s="7"/>
      <c r="H6" s="7"/>
      <c r="I6" s="7"/>
      <c r="J6" s="1"/>
      <c r="K6" s="158"/>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352" t="s">
        <v>513</v>
      </c>
      <c r="B7" s="353"/>
      <c r="C7" s="354"/>
      <c r="D7" s="354"/>
      <c r="E7" s="355"/>
      <c r="F7" s="212"/>
      <c r="G7" s="212"/>
      <c r="H7" s="212"/>
      <c r="I7" s="212"/>
    </row>
    <row r="8" spans="1:82" ht="45.75" customHeight="1" thickBot="1" x14ac:dyDescent="0.3">
      <c r="A8" s="53" t="s">
        <v>151</v>
      </c>
      <c r="B8" s="53" t="s">
        <v>153</v>
      </c>
      <c r="C8" s="54" t="s">
        <v>155</v>
      </c>
      <c r="D8" s="347" t="s">
        <v>157</v>
      </c>
      <c r="E8" s="348"/>
    </row>
    <row r="9" spans="1:82" ht="35.450000000000003" customHeight="1" x14ac:dyDescent="0.25">
      <c r="A9" s="333">
        <v>46081</v>
      </c>
      <c r="B9" s="266">
        <v>46085</v>
      </c>
      <c r="C9" s="267" t="s">
        <v>514</v>
      </c>
      <c r="D9" s="369" t="s">
        <v>515</v>
      </c>
      <c r="E9" s="370"/>
    </row>
    <row r="10" spans="1:82" ht="40.15" customHeight="1" x14ac:dyDescent="0.25">
      <c r="A10" s="336">
        <v>46129</v>
      </c>
      <c r="B10" s="336">
        <v>46129</v>
      </c>
      <c r="C10" s="62" t="s">
        <v>516</v>
      </c>
      <c r="D10" s="371" t="s">
        <v>517</v>
      </c>
      <c r="E10" s="372"/>
      <c r="F10" s="212"/>
    </row>
    <row r="11" spans="1:82" ht="55.9" customHeight="1" x14ac:dyDescent="0.25">
      <c r="A11" s="336">
        <v>46162</v>
      </c>
      <c r="B11" s="336">
        <v>46164</v>
      </c>
      <c r="C11" s="62" t="s">
        <v>518</v>
      </c>
      <c r="D11" s="371" t="s">
        <v>519</v>
      </c>
      <c r="E11" s="372"/>
    </row>
    <row r="12" spans="1:82" x14ac:dyDescent="0.25">
      <c r="A12" s="55"/>
      <c r="B12" s="334"/>
      <c r="C12" s="335"/>
      <c r="D12" s="373"/>
      <c r="E12" s="374"/>
    </row>
    <row r="13" spans="1:82" x14ac:dyDescent="0.25">
      <c r="A13" s="57"/>
      <c r="B13" s="56"/>
      <c r="C13" s="62"/>
      <c r="D13" s="367"/>
      <c r="E13" s="368"/>
    </row>
    <row r="14" spans="1:82" x14ac:dyDescent="0.25">
      <c r="A14" s="57"/>
      <c r="B14" s="56"/>
      <c r="C14" s="63"/>
      <c r="D14" s="367"/>
      <c r="E14" s="368"/>
    </row>
    <row r="15" spans="1:82" x14ac:dyDescent="0.25">
      <c r="A15" s="57"/>
      <c r="B15" s="56"/>
      <c r="C15" s="63"/>
      <c r="D15" s="367"/>
      <c r="E15" s="368"/>
    </row>
    <row r="16" spans="1:82" x14ac:dyDescent="0.25">
      <c r="A16" s="58"/>
      <c r="B16" s="59"/>
      <c r="C16" s="59"/>
      <c r="D16" s="367"/>
      <c r="E16" s="368"/>
    </row>
    <row r="17" spans="1:5" x14ac:dyDescent="0.25">
      <c r="A17" s="58"/>
      <c r="B17" s="59"/>
      <c r="C17" s="59"/>
      <c r="D17" s="367"/>
      <c r="E17" s="368"/>
    </row>
    <row r="18" spans="1:5" x14ac:dyDescent="0.25">
      <c r="A18" s="58"/>
      <c r="B18" s="59"/>
      <c r="C18" s="59"/>
      <c r="D18" s="367"/>
      <c r="E18" s="368"/>
    </row>
    <row r="19" spans="1:5" x14ac:dyDescent="0.25">
      <c r="A19" s="58"/>
      <c r="B19" s="59"/>
      <c r="C19" s="59"/>
      <c r="D19" s="367"/>
      <c r="E19" s="368"/>
    </row>
    <row r="20" spans="1:5" ht="15.75" thickBot="1" x14ac:dyDescent="0.3">
      <c r="A20" s="60"/>
      <c r="B20" s="61"/>
      <c r="C20" s="61"/>
      <c r="D20" s="375"/>
      <c r="E20" s="376"/>
    </row>
  </sheetData>
  <mergeCells count="21">
    <mergeCell ref="D18:E18"/>
    <mergeCell ref="D19:E19"/>
    <mergeCell ref="D20:E20"/>
    <mergeCell ref="D16:E16"/>
    <mergeCell ref="D17:E17"/>
    <mergeCell ref="D14:E14"/>
    <mergeCell ref="D15:E15"/>
    <mergeCell ref="D9:E9"/>
    <mergeCell ref="D10:E10"/>
    <mergeCell ref="D11:E11"/>
    <mergeCell ref="D12:E12"/>
    <mergeCell ref="D13:E13"/>
    <mergeCell ref="D8:E8"/>
    <mergeCell ref="A1:A4"/>
    <mergeCell ref="B1:D1"/>
    <mergeCell ref="B2:D2"/>
    <mergeCell ref="A7:E7"/>
    <mergeCell ref="B3:D3"/>
    <mergeCell ref="B4:D4"/>
    <mergeCell ref="A6:B6"/>
    <mergeCell ref="C6:E6"/>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opLeftCell="A49" zoomScale="85" zoomScaleNormal="85" workbookViewId="0">
      <selection activeCell="F51" sqref="F51:G51"/>
    </sheetView>
  </sheetViews>
  <sheetFormatPr baseColWidth="10" defaultColWidth="10.42578125" defaultRowHeight="14.25" x14ac:dyDescent="0.25"/>
  <cols>
    <col min="1" max="1" width="49.42578125" style="1" customWidth="1"/>
    <col min="2" max="2" width="36.85546875" style="1" customWidth="1"/>
    <col min="3" max="3" width="37.42578125" style="1" customWidth="1"/>
    <col min="4" max="5" width="40.140625" style="1" customWidth="1"/>
    <col min="6" max="6" width="44.140625" style="1" customWidth="1"/>
    <col min="7" max="7" width="43.140625" style="1" customWidth="1"/>
    <col min="8" max="8" width="35.42578125" style="1" customWidth="1"/>
    <col min="9" max="9" width="63.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1" customFormat="1" ht="22.15" customHeight="1" thickBot="1" x14ac:dyDescent="0.3">
      <c r="A1" s="395"/>
      <c r="B1" s="398" t="s">
        <v>160</v>
      </c>
      <c r="C1" s="399"/>
      <c r="D1" s="399"/>
      <c r="E1" s="399"/>
      <c r="F1" s="399"/>
      <c r="G1" s="399"/>
      <c r="H1" s="399"/>
      <c r="I1" s="399"/>
      <c r="J1" s="399"/>
      <c r="K1" s="399"/>
      <c r="L1" s="400"/>
      <c r="M1" s="401" t="s">
        <v>161</v>
      </c>
      <c r="N1" s="402"/>
      <c r="O1" s="403"/>
    </row>
    <row r="2" spans="1:15" s="71" customFormat="1" ht="18" customHeight="1" thickBot="1" x14ac:dyDescent="0.3">
      <c r="A2" s="396"/>
      <c r="B2" s="404" t="s">
        <v>162</v>
      </c>
      <c r="C2" s="405"/>
      <c r="D2" s="405"/>
      <c r="E2" s="405"/>
      <c r="F2" s="405"/>
      <c r="G2" s="405"/>
      <c r="H2" s="405"/>
      <c r="I2" s="405"/>
      <c r="J2" s="405"/>
      <c r="K2" s="405"/>
      <c r="L2" s="406"/>
      <c r="M2" s="401" t="s">
        <v>163</v>
      </c>
      <c r="N2" s="402"/>
      <c r="O2" s="403"/>
    </row>
    <row r="3" spans="1:15" s="71" customFormat="1" ht="19.899999999999999" customHeight="1" thickBot="1" x14ac:dyDescent="0.3">
      <c r="A3" s="396"/>
      <c r="B3" s="404" t="s">
        <v>0</v>
      </c>
      <c r="C3" s="405"/>
      <c r="D3" s="405"/>
      <c r="E3" s="405"/>
      <c r="F3" s="405"/>
      <c r="G3" s="405"/>
      <c r="H3" s="405"/>
      <c r="I3" s="405"/>
      <c r="J3" s="405"/>
      <c r="K3" s="405"/>
      <c r="L3" s="406"/>
      <c r="M3" s="401" t="s">
        <v>164</v>
      </c>
      <c r="N3" s="402"/>
      <c r="O3" s="403"/>
    </row>
    <row r="4" spans="1:15" s="71" customFormat="1" ht="21.75" customHeight="1" thickBot="1" x14ac:dyDescent="0.3">
      <c r="A4" s="397"/>
      <c r="B4" s="407" t="s">
        <v>165</v>
      </c>
      <c r="C4" s="408"/>
      <c r="D4" s="408"/>
      <c r="E4" s="408"/>
      <c r="F4" s="408"/>
      <c r="G4" s="408"/>
      <c r="H4" s="408"/>
      <c r="I4" s="408"/>
      <c r="J4" s="408"/>
      <c r="K4" s="408"/>
      <c r="L4" s="409"/>
      <c r="M4" s="401" t="s">
        <v>166</v>
      </c>
      <c r="N4" s="402"/>
      <c r="O4" s="403"/>
    </row>
    <row r="5" spans="1:15" s="71" customFormat="1" ht="16.149999999999999" customHeight="1" thickBot="1" x14ac:dyDescent="0.3">
      <c r="A5" s="72"/>
      <c r="B5" s="73"/>
      <c r="C5" s="73"/>
      <c r="D5" s="73"/>
      <c r="E5" s="73"/>
      <c r="F5" s="73"/>
      <c r="G5" s="73"/>
      <c r="H5" s="73"/>
      <c r="I5" s="73"/>
      <c r="J5" s="73"/>
      <c r="K5" s="73"/>
      <c r="L5" s="73"/>
      <c r="M5" s="74"/>
      <c r="N5" s="74"/>
      <c r="O5" s="74"/>
    </row>
    <row r="6" spans="1:15" ht="40.15" customHeight="1" thickBot="1" x14ac:dyDescent="0.3">
      <c r="A6" s="51" t="s">
        <v>167</v>
      </c>
      <c r="B6" s="426" t="s">
        <v>168</v>
      </c>
      <c r="C6" s="427"/>
      <c r="D6" s="427"/>
      <c r="E6" s="427"/>
      <c r="F6" s="427"/>
      <c r="G6" s="427"/>
      <c r="H6" s="427"/>
      <c r="I6" s="427"/>
      <c r="J6" s="427"/>
      <c r="K6" s="428"/>
      <c r="L6" s="149" t="s">
        <v>169</v>
      </c>
      <c r="M6" s="429">
        <v>2024110010318</v>
      </c>
      <c r="N6" s="430"/>
      <c r="O6" s="431"/>
    </row>
    <row r="7" spans="1:15" s="71" customFormat="1" ht="18" customHeight="1" thickBot="1" x14ac:dyDescent="0.3">
      <c r="A7" s="72"/>
      <c r="B7" s="73"/>
      <c r="C7" s="73"/>
      <c r="D7" s="73"/>
      <c r="E7" s="73"/>
      <c r="F7" s="73"/>
      <c r="G7" s="73"/>
      <c r="H7" s="73"/>
      <c r="I7" s="73"/>
      <c r="J7" s="73"/>
      <c r="K7" s="73"/>
      <c r="L7" s="73"/>
      <c r="M7" s="74"/>
      <c r="N7" s="74"/>
      <c r="O7" s="74"/>
    </row>
    <row r="8" spans="1:15" s="71" customFormat="1" ht="21.75" customHeight="1" x14ac:dyDescent="0.25">
      <c r="A8" s="423" t="s">
        <v>6</v>
      </c>
      <c r="B8" s="149" t="s">
        <v>170</v>
      </c>
      <c r="C8" s="116"/>
      <c r="D8" s="149" t="s">
        <v>171</v>
      </c>
      <c r="E8" s="116"/>
      <c r="F8" s="149" t="s">
        <v>172</v>
      </c>
      <c r="G8" s="116"/>
      <c r="H8" s="149" t="s">
        <v>173</v>
      </c>
      <c r="I8" s="118"/>
      <c r="J8" s="432" t="s">
        <v>8</v>
      </c>
      <c r="K8" s="433"/>
      <c r="L8" s="148" t="s">
        <v>174</v>
      </c>
      <c r="M8" s="434"/>
      <c r="N8" s="434"/>
      <c r="O8" s="434"/>
    </row>
    <row r="9" spans="1:15" s="71" customFormat="1" ht="21.75" customHeight="1" x14ac:dyDescent="0.25">
      <c r="A9" s="423"/>
      <c r="B9" s="150" t="s">
        <v>175</v>
      </c>
      <c r="C9" s="119"/>
      <c r="D9" s="149" t="s">
        <v>176</v>
      </c>
      <c r="E9" s="119"/>
      <c r="F9" s="149" t="s">
        <v>177</v>
      </c>
      <c r="G9" s="119" t="s">
        <v>178</v>
      </c>
      <c r="H9" s="149" t="s">
        <v>179</v>
      </c>
      <c r="I9" s="118"/>
      <c r="J9" s="432"/>
      <c r="K9" s="433"/>
      <c r="L9" s="148" t="s">
        <v>180</v>
      </c>
      <c r="M9" s="434"/>
      <c r="N9" s="434"/>
      <c r="O9" s="434"/>
    </row>
    <row r="10" spans="1:15" s="71" customFormat="1" ht="21.75" customHeight="1" x14ac:dyDescent="0.25">
      <c r="A10" s="423"/>
      <c r="B10" s="149" t="s">
        <v>181</v>
      </c>
      <c r="C10" s="116"/>
      <c r="D10" s="149" t="s">
        <v>182</v>
      </c>
      <c r="E10" s="119"/>
      <c r="F10" s="149" t="s">
        <v>183</v>
      </c>
      <c r="G10" s="119"/>
      <c r="H10" s="149" t="s">
        <v>184</v>
      </c>
      <c r="I10" s="118"/>
      <c r="J10" s="432"/>
      <c r="K10" s="433"/>
      <c r="L10" s="148" t="s">
        <v>185</v>
      </c>
      <c r="M10" s="434" t="s">
        <v>178</v>
      </c>
      <c r="N10" s="434"/>
      <c r="O10" s="434"/>
    </row>
    <row r="11" spans="1:15" ht="15" customHeight="1" thickBot="1" x14ac:dyDescent="0.3">
      <c r="A11" s="6"/>
      <c r="B11" s="7"/>
      <c r="C11" s="7"/>
      <c r="D11" s="9"/>
      <c r="E11" s="8"/>
      <c r="F11" s="8"/>
      <c r="G11" s="200"/>
      <c r="H11" s="200"/>
      <c r="I11" s="10"/>
      <c r="J11" s="10"/>
      <c r="K11" s="7"/>
      <c r="L11" s="7"/>
      <c r="M11" s="7"/>
      <c r="N11" s="7"/>
      <c r="O11" s="7"/>
    </row>
    <row r="12" spans="1:15" ht="15" customHeight="1" x14ac:dyDescent="0.25">
      <c r="A12" s="410" t="s">
        <v>186</v>
      </c>
      <c r="B12" s="413" t="s">
        <v>187</v>
      </c>
      <c r="C12" s="414"/>
      <c r="D12" s="414"/>
      <c r="E12" s="414"/>
      <c r="F12" s="414"/>
      <c r="G12" s="414"/>
      <c r="H12" s="414"/>
      <c r="I12" s="414"/>
      <c r="J12" s="414"/>
      <c r="K12" s="414"/>
      <c r="L12" s="414"/>
      <c r="M12" s="414"/>
      <c r="N12" s="414"/>
      <c r="O12" s="415"/>
    </row>
    <row r="13" spans="1:15" ht="15" customHeight="1" x14ac:dyDescent="0.25">
      <c r="A13" s="411"/>
      <c r="B13" s="416"/>
      <c r="C13" s="417"/>
      <c r="D13" s="417"/>
      <c r="E13" s="417"/>
      <c r="F13" s="417"/>
      <c r="G13" s="417"/>
      <c r="H13" s="417"/>
      <c r="I13" s="417"/>
      <c r="J13" s="417"/>
      <c r="K13" s="417"/>
      <c r="L13" s="417"/>
      <c r="M13" s="417"/>
      <c r="N13" s="417"/>
      <c r="O13" s="418"/>
    </row>
    <row r="14" spans="1:15" ht="15" customHeight="1" thickBot="1" x14ac:dyDescent="0.3">
      <c r="A14" s="412"/>
      <c r="B14" s="419"/>
      <c r="C14" s="420"/>
      <c r="D14" s="420"/>
      <c r="E14" s="420"/>
      <c r="F14" s="420"/>
      <c r="G14" s="420"/>
      <c r="H14" s="420"/>
      <c r="I14" s="420"/>
      <c r="J14" s="420"/>
      <c r="K14" s="420"/>
      <c r="L14" s="420"/>
      <c r="M14" s="420"/>
      <c r="N14" s="420"/>
      <c r="O14" s="421"/>
    </row>
    <row r="15" spans="1:15" ht="9" customHeight="1" thickBot="1" x14ac:dyDescent="0.3">
      <c r="A15" s="14"/>
      <c r="B15" s="70"/>
      <c r="C15" s="15"/>
      <c r="D15" s="15"/>
      <c r="E15" s="15"/>
      <c r="F15" s="15"/>
      <c r="G15" s="16"/>
      <c r="H15" s="16"/>
      <c r="I15" s="16"/>
      <c r="J15" s="16"/>
      <c r="K15" s="16"/>
      <c r="L15" s="17"/>
      <c r="M15" s="17"/>
      <c r="N15" s="17"/>
      <c r="O15" s="17"/>
    </row>
    <row r="16" spans="1:15" s="18" customFormat="1" ht="37.5" customHeight="1" thickBot="1" x14ac:dyDescent="0.3">
      <c r="A16" s="51" t="s">
        <v>13</v>
      </c>
      <c r="B16" s="422" t="s">
        <v>188</v>
      </c>
      <c r="C16" s="422"/>
      <c r="D16" s="422"/>
      <c r="E16" s="422"/>
      <c r="F16" s="422"/>
      <c r="G16" s="423" t="s">
        <v>15</v>
      </c>
      <c r="H16" s="423"/>
      <c r="I16" s="422" t="s">
        <v>189</v>
      </c>
      <c r="J16" s="422"/>
      <c r="K16" s="422"/>
      <c r="L16" s="422"/>
      <c r="M16" s="422"/>
      <c r="N16" s="422"/>
      <c r="O16" s="422"/>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1" t="s">
        <v>17</v>
      </c>
      <c r="B18" s="424" t="s">
        <v>190</v>
      </c>
      <c r="C18" s="424"/>
      <c r="D18" s="424"/>
      <c r="E18" s="424"/>
      <c r="F18" s="51" t="s">
        <v>19</v>
      </c>
      <c r="G18" s="425" t="s">
        <v>191</v>
      </c>
      <c r="H18" s="425"/>
      <c r="I18" s="425"/>
      <c r="J18" s="51" t="s">
        <v>21</v>
      </c>
      <c r="K18" s="422" t="s">
        <v>192</v>
      </c>
      <c r="L18" s="422"/>
      <c r="M18" s="422"/>
      <c r="N18" s="422"/>
      <c r="O18" s="422"/>
    </row>
    <row r="19" spans="1:17" ht="9" customHeight="1" x14ac:dyDescent="0.25">
      <c r="A19" s="5"/>
      <c r="B19" s="2"/>
      <c r="C19" s="448"/>
      <c r="D19" s="448"/>
      <c r="E19" s="448"/>
      <c r="F19" s="448"/>
      <c r="G19" s="448"/>
      <c r="H19" s="448"/>
      <c r="I19" s="448"/>
      <c r="J19" s="448"/>
      <c r="K19" s="448"/>
      <c r="L19" s="448"/>
      <c r="M19" s="448"/>
      <c r="N19" s="448"/>
      <c r="O19" s="448"/>
    </row>
    <row r="20" spans="1:17" ht="16.5" customHeight="1" thickBot="1" x14ac:dyDescent="0.3">
      <c r="A20" s="68"/>
      <c r="B20" s="69"/>
      <c r="C20" s="69"/>
      <c r="D20" s="69"/>
      <c r="E20" s="69"/>
      <c r="F20" s="69"/>
      <c r="G20" s="69"/>
      <c r="H20" s="69"/>
      <c r="I20" s="69"/>
      <c r="J20" s="69"/>
      <c r="K20" s="69"/>
      <c r="L20" s="69"/>
      <c r="M20" s="69"/>
      <c r="N20" s="69"/>
      <c r="O20" s="69"/>
    </row>
    <row r="21" spans="1:17" ht="31.9" customHeight="1" thickBot="1" x14ac:dyDescent="0.3">
      <c r="A21" s="362" t="s">
        <v>23</v>
      </c>
      <c r="B21" s="363"/>
      <c r="C21" s="363"/>
      <c r="D21" s="363"/>
      <c r="E21" s="363"/>
      <c r="F21" s="363"/>
      <c r="G21" s="363"/>
      <c r="H21" s="363"/>
      <c r="I21" s="363"/>
      <c r="J21" s="363"/>
      <c r="K21" s="363"/>
      <c r="L21" s="363"/>
      <c r="M21" s="363"/>
      <c r="N21" s="363"/>
      <c r="O21" s="432"/>
    </row>
    <row r="22" spans="1:17" ht="31.9" customHeight="1" thickBot="1" x14ac:dyDescent="0.3">
      <c r="A22" s="362" t="s">
        <v>193</v>
      </c>
      <c r="B22" s="363"/>
      <c r="C22" s="363"/>
      <c r="D22" s="363"/>
      <c r="E22" s="363"/>
      <c r="F22" s="363"/>
      <c r="G22" s="363"/>
      <c r="H22" s="363"/>
      <c r="I22" s="363"/>
      <c r="J22" s="363"/>
      <c r="K22" s="363"/>
      <c r="L22" s="363"/>
      <c r="M22" s="363"/>
      <c r="N22" s="363"/>
      <c r="O22" s="432"/>
    </row>
    <row r="23" spans="1:17" ht="31.9" customHeight="1" thickBot="1" x14ac:dyDescent="0.3">
      <c r="A23" s="26"/>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7" ht="31.9" customHeight="1" x14ac:dyDescent="0.25">
      <c r="A24" s="21" t="s">
        <v>24</v>
      </c>
      <c r="B24" s="316">
        <v>882834000</v>
      </c>
      <c r="C24" s="316">
        <v>0</v>
      </c>
      <c r="D24" s="316">
        <v>0</v>
      </c>
      <c r="E24" s="316"/>
      <c r="F24" s="316"/>
      <c r="G24" s="316">
        <v>13719000</v>
      </c>
      <c r="H24" s="316">
        <v>10143256</v>
      </c>
      <c r="I24" s="316"/>
      <c r="J24" s="316"/>
      <c r="K24" s="316">
        <v>3519212</v>
      </c>
      <c r="L24" s="316"/>
      <c r="M24" s="316"/>
      <c r="N24" s="342">
        <f>SUM(B24:M24)</f>
        <v>910215468</v>
      </c>
      <c r="O24" s="328">
        <v>1</v>
      </c>
    </row>
    <row r="25" spans="1:17" ht="31.9" customHeight="1" x14ac:dyDescent="0.25">
      <c r="A25" s="21" t="s">
        <v>26</v>
      </c>
      <c r="B25" s="316">
        <v>882834000</v>
      </c>
      <c r="C25" s="316">
        <v>0</v>
      </c>
      <c r="D25" s="316">
        <v>-7632744</v>
      </c>
      <c r="E25" s="316">
        <v>10716806</v>
      </c>
      <c r="F25" s="316">
        <v>0</v>
      </c>
      <c r="G25" s="316">
        <v>0</v>
      </c>
      <c r="H25" s="316">
        <v>0</v>
      </c>
      <c r="I25" s="316"/>
      <c r="J25" s="316"/>
      <c r="K25" s="316"/>
      <c r="L25" s="316"/>
      <c r="M25" s="316"/>
      <c r="N25" s="342">
        <f>SUM(B25:M25)</f>
        <v>885918062</v>
      </c>
      <c r="O25" s="329">
        <f>N25/N24</f>
        <v>0.9733058744284051</v>
      </c>
      <c r="Q25" s="265"/>
    </row>
    <row r="26" spans="1:17" ht="31.9" customHeight="1" x14ac:dyDescent="0.25">
      <c r="A26" s="21" t="s">
        <v>28</v>
      </c>
      <c r="B26" s="316"/>
      <c r="C26" s="316">
        <v>29694266</v>
      </c>
      <c r="D26" s="316">
        <v>80045926</v>
      </c>
      <c r="E26" s="316">
        <v>78132731</v>
      </c>
      <c r="F26" s="316">
        <v>76673514</v>
      </c>
      <c r="G26" s="316">
        <v>84719654</v>
      </c>
      <c r="H26" s="316">
        <v>74146053</v>
      </c>
      <c r="I26" s="316"/>
      <c r="J26" s="316"/>
      <c r="K26" s="316"/>
      <c r="L26" s="316"/>
      <c r="M26" s="316"/>
      <c r="N26" s="342">
        <f t="shared" ref="N26:N29" si="0">SUM(B26:M26)</f>
        <v>423412144</v>
      </c>
      <c r="O26" s="329">
        <f>N26/N24</f>
        <v>0.46517792642038469</v>
      </c>
      <c r="Q26" s="265"/>
    </row>
    <row r="27" spans="1:17" ht="31.9" customHeight="1" x14ac:dyDescent="0.25">
      <c r="A27" s="21" t="s">
        <v>196</v>
      </c>
      <c r="B27" s="316">
        <v>4371203</v>
      </c>
      <c r="C27" s="316">
        <v>7930500</v>
      </c>
      <c r="D27" s="316">
        <v>0</v>
      </c>
      <c r="E27" s="316">
        <v>0</v>
      </c>
      <c r="F27" s="316">
        <v>0</v>
      </c>
      <c r="G27" s="316">
        <v>0</v>
      </c>
      <c r="H27" s="316">
        <v>0</v>
      </c>
      <c r="I27" s="321"/>
      <c r="J27" s="321"/>
      <c r="K27" s="321"/>
      <c r="L27" s="321"/>
      <c r="M27" s="321"/>
      <c r="N27" s="342">
        <f>SUM(B27:M27)</f>
        <v>12301703</v>
      </c>
      <c r="O27" s="329">
        <v>1</v>
      </c>
      <c r="Q27" s="265"/>
    </row>
    <row r="28" spans="1:17" ht="31.9" customHeight="1" x14ac:dyDescent="0.25">
      <c r="A28" s="21" t="s">
        <v>197</v>
      </c>
      <c r="B28" s="316"/>
      <c r="C28" s="316"/>
      <c r="D28" s="316">
        <v>0</v>
      </c>
      <c r="E28" s="316">
        <v>0</v>
      </c>
      <c r="F28" s="316">
        <v>0</v>
      </c>
      <c r="G28" s="316">
        <v>0</v>
      </c>
      <c r="H28" s="316">
        <v>0</v>
      </c>
      <c r="I28" s="290"/>
      <c r="J28" s="290"/>
      <c r="K28" s="290"/>
      <c r="L28" s="290"/>
      <c r="M28" s="290"/>
      <c r="N28" s="342">
        <f t="shared" si="0"/>
        <v>0</v>
      </c>
      <c r="O28" s="329">
        <f>N28/N27</f>
        <v>0</v>
      </c>
    </row>
    <row r="29" spans="1:17" ht="31.9" customHeight="1" thickBot="1" x14ac:dyDescent="0.3">
      <c r="A29" s="23" t="s">
        <v>34</v>
      </c>
      <c r="B29" s="317">
        <v>4109001</v>
      </c>
      <c r="C29" s="317">
        <v>6553500</v>
      </c>
      <c r="D29" s="317">
        <v>0</v>
      </c>
      <c r="E29" s="317">
        <v>0</v>
      </c>
      <c r="F29" s="317">
        <v>0</v>
      </c>
      <c r="G29" s="317">
        <v>0</v>
      </c>
      <c r="H29" s="317">
        <v>0</v>
      </c>
      <c r="I29" s="322"/>
      <c r="J29" s="322"/>
      <c r="K29" s="322"/>
      <c r="L29" s="322"/>
      <c r="M29" s="322"/>
      <c r="N29" s="343">
        <f t="shared" si="0"/>
        <v>10662501</v>
      </c>
      <c r="O29" s="330">
        <f>N29/N27</f>
        <v>0.86674999388296081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49" t="s">
        <v>198</v>
      </c>
      <c r="B33" s="450"/>
      <c r="C33" s="450"/>
      <c r="D33" s="450"/>
      <c r="E33" s="450"/>
      <c r="F33" s="450"/>
      <c r="G33" s="450"/>
      <c r="H33" s="450"/>
      <c r="I33" s="451"/>
      <c r="J33" s="30"/>
    </row>
    <row r="34" spans="1:13" ht="50.25" customHeight="1" thickBot="1" x14ac:dyDescent="0.3">
      <c r="A34" s="38" t="s">
        <v>199</v>
      </c>
      <c r="B34" s="452" t="str">
        <f>+B12</f>
        <v>Desarrollar 1 estrategia para potenciar las habilidades y capacidades de las mujeres en sus diversidades que aporten a su empoderamiento y autonomía económica</v>
      </c>
      <c r="C34" s="453"/>
      <c r="D34" s="453"/>
      <c r="E34" s="453"/>
      <c r="F34" s="453"/>
      <c r="G34" s="453"/>
      <c r="H34" s="453"/>
      <c r="I34" s="454"/>
      <c r="J34" s="28"/>
      <c r="M34" s="185"/>
    </row>
    <row r="35" spans="1:13" ht="18.75" customHeight="1" thickBot="1" x14ac:dyDescent="0.3">
      <c r="A35" s="440" t="s">
        <v>39</v>
      </c>
      <c r="B35" s="77">
        <v>2024</v>
      </c>
      <c r="C35" s="77">
        <v>2025</v>
      </c>
      <c r="D35" s="77">
        <v>2026</v>
      </c>
      <c r="E35" s="77">
        <v>2027</v>
      </c>
      <c r="F35" s="77" t="s">
        <v>200</v>
      </c>
      <c r="G35" s="455" t="s">
        <v>41</v>
      </c>
      <c r="H35" s="456" t="s">
        <v>201</v>
      </c>
      <c r="I35" s="457"/>
      <c r="J35" s="28"/>
      <c r="M35" s="185"/>
    </row>
    <row r="36" spans="1:13" ht="50.25" customHeight="1" thickBot="1" x14ac:dyDescent="0.3">
      <c r="A36" s="441"/>
      <c r="B36" s="172">
        <v>1</v>
      </c>
      <c r="C36" s="172">
        <v>1</v>
      </c>
      <c r="D36" s="172">
        <v>1</v>
      </c>
      <c r="E36" s="172">
        <v>1</v>
      </c>
      <c r="F36" s="173">
        <v>1</v>
      </c>
      <c r="G36" s="455"/>
      <c r="H36" s="458"/>
      <c r="I36" s="459"/>
      <c r="J36" s="28"/>
      <c r="M36" s="186"/>
    </row>
    <row r="37" spans="1:13" ht="52.5" customHeight="1" thickBot="1" x14ac:dyDescent="0.3">
      <c r="A37" s="39" t="s">
        <v>43</v>
      </c>
      <c r="B37" s="435">
        <v>0.39</v>
      </c>
      <c r="C37" s="436"/>
      <c r="D37" s="437" t="s">
        <v>202</v>
      </c>
      <c r="E37" s="438"/>
      <c r="F37" s="438"/>
      <c r="G37" s="438"/>
      <c r="H37" s="438"/>
      <c r="I37" s="439"/>
    </row>
    <row r="38" spans="1:13" s="29" customFormat="1" ht="48" customHeight="1" thickBot="1" x14ac:dyDescent="0.3">
      <c r="A38" s="440" t="s">
        <v>203</v>
      </c>
      <c r="B38" s="39" t="s">
        <v>204</v>
      </c>
      <c r="C38" s="38" t="s">
        <v>87</v>
      </c>
      <c r="D38" s="442" t="s">
        <v>89</v>
      </c>
      <c r="E38" s="443"/>
      <c r="F38" s="442" t="s">
        <v>91</v>
      </c>
      <c r="G38" s="443"/>
      <c r="H38" s="40" t="s">
        <v>93</v>
      </c>
      <c r="I38" s="42" t="s">
        <v>94</v>
      </c>
      <c r="M38" s="187"/>
    </row>
    <row r="39" spans="1:13" ht="31.9" customHeight="1" x14ac:dyDescent="0.25">
      <c r="A39" s="441"/>
      <c r="B39" s="306">
        <v>0</v>
      </c>
      <c r="C39" s="306">
        <v>0</v>
      </c>
      <c r="D39" s="444" t="s">
        <v>205</v>
      </c>
      <c r="E39" s="445"/>
      <c r="F39" s="446"/>
      <c r="G39" s="447"/>
      <c r="H39" s="199"/>
      <c r="I39" s="32"/>
      <c r="M39" s="185"/>
    </row>
    <row r="40" spans="1:13" s="29" customFormat="1" ht="81" customHeight="1" x14ac:dyDescent="0.25">
      <c r="A40" s="440" t="s">
        <v>206</v>
      </c>
      <c r="B40" s="41" t="s">
        <v>204</v>
      </c>
      <c r="C40" s="40" t="s">
        <v>87</v>
      </c>
      <c r="D40" s="442" t="s">
        <v>89</v>
      </c>
      <c r="E40" s="443"/>
      <c r="F40" s="442" t="s">
        <v>91</v>
      </c>
      <c r="G40" s="443"/>
      <c r="H40" s="40" t="s">
        <v>93</v>
      </c>
      <c r="I40" s="42" t="s">
        <v>94</v>
      </c>
    </row>
    <row r="41" spans="1:13" ht="250.9" customHeight="1" x14ac:dyDescent="0.25">
      <c r="A41" s="441"/>
      <c r="B41" s="312">
        <v>0.03</v>
      </c>
      <c r="C41" s="312">
        <v>0.03</v>
      </c>
      <c r="D41" s="444" t="s">
        <v>207</v>
      </c>
      <c r="E41" s="445"/>
      <c r="F41" s="444" t="s">
        <v>208</v>
      </c>
      <c r="G41" s="445"/>
      <c r="H41" s="199" t="s">
        <v>209</v>
      </c>
      <c r="I41" s="217" t="s">
        <v>210</v>
      </c>
    </row>
    <row r="42" spans="1:13" s="29" customFormat="1" ht="84.4" customHeight="1" x14ac:dyDescent="0.25">
      <c r="A42" s="440" t="s">
        <v>211</v>
      </c>
      <c r="B42" s="41" t="s">
        <v>204</v>
      </c>
      <c r="C42" s="40" t="s">
        <v>87</v>
      </c>
      <c r="D42" s="442" t="s">
        <v>89</v>
      </c>
      <c r="E42" s="443"/>
      <c r="F42" s="442" t="s">
        <v>91</v>
      </c>
      <c r="G42" s="443"/>
      <c r="H42" s="40" t="s">
        <v>93</v>
      </c>
      <c r="I42" s="42" t="s">
        <v>94</v>
      </c>
    </row>
    <row r="43" spans="1:13" ht="273" customHeight="1" x14ac:dyDescent="0.25">
      <c r="A43" s="441"/>
      <c r="B43" s="312">
        <v>0.08</v>
      </c>
      <c r="C43" s="312">
        <v>0.08</v>
      </c>
      <c r="D43" s="444" t="s">
        <v>212</v>
      </c>
      <c r="E43" s="445"/>
      <c r="F43" s="460" t="s">
        <v>213</v>
      </c>
      <c r="G43" s="461"/>
      <c r="H43" s="199" t="s">
        <v>209</v>
      </c>
      <c r="I43" s="217" t="s">
        <v>214</v>
      </c>
    </row>
    <row r="44" spans="1:13" s="29" customFormat="1" ht="84.4" customHeight="1" x14ac:dyDescent="0.25">
      <c r="A44" s="440" t="s">
        <v>215</v>
      </c>
      <c r="B44" s="41" t="s">
        <v>204</v>
      </c>
      <c r="C44" s="41" t="s">
        <v>87</v>
      </c>
      <c r="D44" s="442" t="s">
        <v>89</v>
      </c>
      <c r="E44" s="443"/>
      <c r="F44" s="442" t="s">
        <v>91</v>
      </c>
      <c r="G44" s="443"/>
      <c r="H44" s="40" t="s">
        <v>93</v>
      </c>
      <c r="I44" s="40" t="s">
        <v>94</v>
      </c>
    </row>
    <row r="45" spans="1:13" ht="237" customHeight="1" x14ac:dyDescent="0.25">
      <c r="A45" s="441"/>
      <c r="B45" s="312">
        <v>0.08</v>
      </c>
      <c r="C45" s="312">
        <v>0.08</v>
      </c>
      <c r="D45" s="462" t="s">
        <v>216</v>
      </c>
      <c r="E45" s="463"/>
      <c r="F45" s="464" t="s">
        <v>217</v>
      </c>
      <c r="G45" s="465"/>
      <c r="H45" s="31" t="s">
        <v>209</v>
      </c>
      <c r="I45" s="323" t="s">
        <v>218</v>
      </c>
    </row>
    <row r="46" spans="1:13" s="29" customFormat="1" ht="84.4" customHeight="1" x14ac:dyDescent="0.25">
      <c r="A46" s="440" t="s">
        <v>219</v>
      </c>
      <c r="B46" s="41" t="s">
        <v>204</v>
      </c>
      <c r="C46" s="40" t="s">
        <v>87</v>
      </c>
      <c r="D46" s="442" t="s">
        <v>89</v>
      </c>
      <c r="E46" s="443"/>
      <c r="F46" s="442" t="s">
        <v>91</v>
      </c>
      <c r="G46" s="443"/>
      <c r="H46" s="40" t="s">
        <v>93</v>
      </c>
      <c r="I46" s="42" t="s">
        <v>94</v>
      </c>
    </row>
    <row r="47" spans="1:13" ht="236.25" customHeight="1" thickBot="1" x14ac:dyDescent="0.3">
      <c r="A47" s="441"/>
      <c r="B47" s="312">
        <v>0.08</v>
      </c>
      <c r="C47" s="34">
        <v>0.08</v>
      </c>
      <c r="D47" s="444" t="s">
        <v>220</v>
      </c>
      <c r="E47" s="445"/>
      <c r="F47" s="444" t="s">
        <v>221</v>
      </c>
      <c r="G47" s="466"/>
      <c r="H47" s="31" t="s">
        <v>209</v>
      </c>
      <c r="I47" s="234" t="s">
        <v>222</v>
      </c>
    </row>
    <row r="48" spans="1:13" s="29" customFormat="1" ht="84.4" customHeight="1" thickBot="1" x14ac:dyDescent="0.3">
      <c r="A48" s="440" t="s">
        <v>223</v>
      </c>
      <c r="B48" s="41" t="s">
        <v>204</v>
      </c>
      <c r="C48" s="40" t="s">
        <v>87</v>
      </c>
      <c r="D48" s="442" t="s">
        <v>89</v>
      </c>
      <c r="E48" s="443"/>
      <c r="F48" s="442" t="s">
        <v>91</v>
      </c>
      <c r="G48" s="443"/>
      <c r="H48" s="40" t="s">
        <v>93</v>
      </c>
      <c r="I48" s="42" t="s">
        <v>94</v>
      </c>
    </row>
    <row r="49" spans="1:9" ht="356.45" customHeight="1" thickBot="1" x14ac:dyDescent="0.3">
      <c r="A49" s="441"/>
      <c r="B49" s="312">
        <v>0.08</v>
      </c>
      <c r="C49" s="312">
        <v>0.08</v>
      </c>
      <c r="D49" s="467" t="s">
        <v>224</v>
      </c>
      <c r="E49" s="445"/>
      <c r="F49" s="464" t="s">
        <v>225</v>
      </c>
      <c r="G49" s="468"/>
      <c r="H49" s="31" t="s">
        <v>209</v>
      </c>
      <c r="I49" s="234" t="s">
        <v>226</v>
      </c>
    </row>
    <row r="50" spans="1:9" ht="84.4" customHeight="1" thickBot="1" x14ac:dyDescent="0.3">
      <c r="A50" s="440" t="s">
        <v>227</v>
      </c>
      <c r="B50" s="39" t="s">
        <v>204</v>
      </c>
      <c r="C50" s="38" t="s">
        <v>87</v>
      </c>
      <c r="D50" s="442" t="s">
        <v>89</v>
      </c>
      <c r="E50" s="443"/>
      <c r="F50" s="442" t="s">
        <v>91</v>
      </c>
      <c r="G50" s="443"/>
      <c r="H50" s="40" t="s">
        <v>93</v>
      </c>
      <c r="I50" s="42" t="s">
        <v>94</v>
      </c>
    </row>
    <row r="51" spans="1:9" ht="378.75" customHeight="1" x14ac:dyDescent="0.25">
      <c r="A51" s="441"/>
      <c r="B51" s="312">
        <v>0.08</v>
      </c>
      <c r="C51" s="340">
        <v>0.08</v>
      </c>
      <c r="D51" s="469" t="s">
        <v>228</v>
      </c>
      <c r="E51" s="470"/>
      <c r="F51" s="469" t="s">
        <v>229</v>
      </c>
      <c r="G51" s="471"/>
      <c r="H51" s="199" t="s">
        <v>209</v>
      </c>
      <c r="I51" s="236" t="s">
        <v>230</v>
      </c>
    </row>
    <row r="52" spans="1:9" ht="84.4" customHeight="1" thickBot="1" x14ac:dyDescent="0.3">
      <c r="A52" s="440" t="s">
        <v>231</v>
      </c>
      <c r="B52" s="39" t="s">
        <v>204</v>
      </c>
      <c r="C52" s="38" t="s">
        <v>87</v>
      </c>
      <c r="D52" s="442" t="s">
        <v>89</v>
      </c>
      <c r="E52" s="443"/>
      <c r="F52" s="442" t="s">
        <v>91</v>
      </c>
      <c r="G52" s="443"/>
      <c r="H52" s="40" t="s">
        <v>93</v>
      </c>
      <c r="I52" s="42" t="s">
        <v>94</v>
      </c>
    </row>
    <row r="53" spans="1:9" ht="17.25" thickBot="1" x14ac:dyDescent="0.3">
      <c r="A53" s="441"/>
      <c r="B53" s="312">
        <v>0.08</v>
      </c>
      <c r="C53" s="251"/>
      <c r="D53" s="472"/>
      <c r="E53" s="473"/>
      <c r="F53" s="472" t="s">
        <v>209</v>
      </c>
      <c r="G53" s="474"/>
      <c r="H53" s="49" t="s">
        <v>209</v>
      </c>
      <c r="I53" s="33" t="s">
        <v>209</v>
      </c>
    </row>
    <row r="54" spans="1:9" ht="84.4" customHeight="1" thickBot="1" x14ac:dyDescent="0.3">
      <c r="A54" s="440" t="s">
        <v>232</v>
      </c>
      <c r="B54" s="39" t="s">
        <v>204</v>
      </c>
      <c r="C54" s="38" t="s">
        <v>87</v>
      </c>
      <c r="D54" s="442" t="s">
        <v>89</v>
      </c>
      <c r="E54" s="443"/>
      <c r="F54" s="442" t="s">
        <v>91</v>
      </c>
      <c r="G54" s="443"/>
      <c r="H54" s="40" t="s">
        <v>93</v>
      </c>
      <c r="I54" s="42" t="s">
        <v>94</v>
      </c>
    </row>
    <row r="55" spans="1:9" ht="17.25" thickBot="1" x14ac:dyDescent="0.3">
      <c r="A55" s="441"/>
      <c r="B55" s="312">
        <v>0.08</v>
      </c>
      <c r="C55" s="252"/>
      <c r="D55" s="475"/>
      <c r="E55" s="476"/>
      <c r="F55" s="444"/>
      <c r="G55" s="466"/>
      <c r="H55" s="31"/>
      <c r="I55" s="263"/>
    </row>
    <row r="56" spans="1:9" ht="84.4" customHeight="1" thickBot="1" x14ac:dyDescent="0.3">
      <c r="A56" s="440" t="s">
        <v>233</v>
      </c>
      <c r="B56" s="39" t="s">
        <v>204</v>
      </c>
      <c r="C56" s="38" t="s">
        <v>87</v>
      </c>
      <c r="D56" s="442" t="s">
        <v>89</v>
      </c>
      <c r="E56" s="443"/>
      <c r="F56" s="442" t="s">
        <v>91</v>
      </c>
      <c r="G56" s="443"/>
      <c r="H56" s="40" t="s">
        <v>93</v>
      </c>
      <c r="I56" s="42" t="s">
        <v>94</v>
      </c>
    </row>
    <row r="57" spans="1:9" ht="17.25" thickBot="1" x14ac:dyDescent="0.3">
      <c r="A57" s="441"/>
      <c r="B57" s="312">
        <v>0.08</v>
      </c>
      <c r="C57" s="251"/>
      <c r="D57" s="477"/>
      <c r="E57" s="478"/>
      <c r="F57" s="479"/>
      <c r="G57" s="480"/>
      <c r="H57" s="269"/>
      <c r="I57" s="270"/>
    </row>
    <row r="58" spans="1:9" ht="84.4" customHeight="1" thickBot="1" x14ac:dyDescent="0.3">
      <c r="A58" s="440" t="s">
        <v>234</v>
      </c>
      <c r="B58" s="39" t="s">
        <v>204</v>
      </c>
      <c r="C58" s="38" t="s">
        <v>87</v>
      </c>
      <c r="D58" s="442" t="s">
        <v>89</v>
      </c>
      <c r="E58" s="443"/>
      <c r="F58" s="442" t="s">
        <v>91</v>
      </c>
      <c r="G58" s="443"/>
      <c r="H58" s="40" t="s">
        <v>93</v>
      </c>
      <c r="I58" s="42" t="s">
        <v>94</v>
      </c>
    </row>
    <row r="59" spans="1:9" ht="17.25" thickBot="1" x14ac:dyDescent="0.3">
      <c r="A59" s="441"/>
      <c r="B59" s="312">
        <v>0.08</v>
      </c>
      <c r="C59" s="35"/>
      <c r="D59" s="444"/>
      <c r="E59" s="466"/>
      <c r="F59" s="475"/>
      <c r="G59" s="476"/>
      <c r="H59" s="31"/>
      <c r="I59" s="263"/>
    </row>
    <row r="60" spans="1:9" ht="84.4" customHeight="1" thickBot="1" x14ac:dyDescent="0.3">
      <c r="A60" s="440" t="s">
        <v>235</v>
      </c>
      <c r="B60" s="39" t="s">
        <v>204</v>
      </c>
      <c r="C60" s="38" t="s">
        <v>87</v>
      </c>
      <c r="D60" s="442" t="s">
        <v>89</v>
      </c>
      <c r="E60" s="443"/>
      <c r="F60" s="442" t="s">
        <v>91</v>
      </c>
      <c r="G60" s="443"/>
      <c r="H60" s="40" t="s">
        <v>93</v>
      </c>
      <c r="I60" s="42" t="s">
        <v>94</v>
      </c>
    </row>
    <row r="61" spans="1:9" ht="36.75" customHeight="1" thickBot="1" x14ac:dyDescent="0.3">
      <c r="A61" s="441"/>
      <c r="B61" s="312">
        <v>0.25</v>
      </c>
      <c r="C61" s="35"/>
      <c r="D61" s="472"/>
      <c r="E61" s="474"/>
      <c r="F61" s="472"/>
      <c r="G61" s="474"/>
      <c r="H61" s="31"/>
      <c r="I61" s="31"/>
    </row>
    <row r="62" spans="1:9" ht="28.5" customHeight="1" x14ac:dyDescent="0.25">
      <c r="B62" s="291">
        <f>B39+B41+B43+B45+B47+B49+B51+B53+B55+B57+B59+B61</f>
        <v>0.99999999999999989</v>
      </c>
      <c r="C62" s="291">
        <f>C39+C41+C43+C45+C47+C49+C51+C53+C55+C57+C59+C61</f>
        <v>0.43000000000000005</v>
      </c>
    </row>
    <row r="64" spans="1:9" s="28" customFormat="1" ht="30" customHeight="1" x14ac:dyDescent="0.25">
      <c r="A64" s="1"/>
      <c r="B64" s="1"/>
      <c r="C64" s="1"/>
      <c r="D64" s="1"/>
      <c r="E64" s="1"/>
      <c r="F64" s="1"/>
      <c r="G64" s="1"/>
      <c r="H64" s="1"/>
      <c r="I64" s="1"/>
    </row>
    <row r="65" spans="1:9" ht="34.5" customHeight="1" x14ac:dyDescent="0.25">
      <c r="A65" s="491" t="s">
        <v>57</v>
      </c>
      <c r="B65" s="491"/>
      <c r="C65" s="491"/>
      <c r="D65" s="491"/>
      <c r="E65" s="491"/>
      <c r="F65" s="491"/>
      <c r="G65" s="491"/>
      <c r="H65" s="491"/>
      <c r="I65" s="491"/>
    </row>
    <row r="66" spans="1:9" ht="67.5" customHeight="1" x14ac:dyDescent="0.25">
      <c r="A66" s="43" t="s">
        <v>58</v>
      </c>
      <c r="B66" s="481" t="s">
        <v>236</v>
      </c>
      <c r="C66" s="482"/>
      <c r="D66" s="481" t="s">
        <v>237</v>
      </c>
      <c r="E66" s="482"/>
      <c r="F66" s="481" t="s">
        <v>238</v>
      </c>
      <c r="G66" s="482"/>
      <c r="H66" s="483" t="s">
        <v>239</v>
      </c>
      <c r="I66" s="484"/>
    </row>
    <row r="67" spans="1:9" ht="45.75" customHeight="1" x14ac:dyDescent="0.25">
      <c r="A67" s="43" t="s">
        <v>240</v>
      </c>
      <c r="B67" s="485">
        <v>9.5000000000000001E-2</v>
      </c>
      <c r="C67" s="486"/>
      <c r="D67" s="487">
        <v>0.2</v>
      </c>
      <c r="E67" s="488"/>
      <c r="F67" s="485">
        <v>9.5000000000000001E-2</v>
      </c>
      <c r="G67" s="486"/>
      <c r="H67" s="489"/>
      <c r="I67" s="490"/>
    </row>
    <row r="68" spans="1:9" ht="30" customHeight="1" x14ac:dyDescent="0.25">
      <c r="A68" s="492" t="s">
        <v>170</v>
      </c>
      <c r="B68" s="82" t="s">
        <v>85</v>
      </c>
      <c r="C68" s="82" t="s">
        <v>87</v>
      </c>
      <c r="D68" s="82" t="s">
        <v>85</v>
      </c>
      <c r="E68" s="82" t="s">
        <v>87</v>
      </c>
      <c r="F68" s="82" t="s">
        <v>85</v>
      </c>
      <c r="G68" s="82" t="s">
        <v>87</v>
      </c>
      <c r="H68" s="82" t="s">
        <v>85</v>
      </c>
      <c r="I68" s="82" t="s">
        <v>87</v>
      </c>
    </row>
    <row r="69" spans="1:9" ht="30" customHeight="1" x14ac:dyDescent="0.25">
      <c r="A69" s="493"/>
      <c r="B69" s="45">
        <v>0</v>
      </c>
      <c r="C69" s="45">
        <v>0</v>
      </c>
      <c r="D69" s="45">
        <v>0</v>
      </c>
      <c r="E69" s="45">
        <v>0</v>
      </c>
      <c r="F69" s="45">
        <v>0</v>
      </c>
      <c r="G69" s="45">
        <v>0</v>
      </c>
      <c r="H69" s="50"/>
      <c r="I69" s="45"/>
    </row>
    <row r="70" spans="1:9" ht="33" x14ac:dyDescent="0.25">
      <c r="A70" s="43" t="s">
        <v>241</v>
      </c>
      <c r="B70" s="494" t="s">
        <v>205</v>
      </c>
      <c r="C70" s="495"/>
      <c r="D70" s="494" t="s">
        <v>205</v>
      </c>
      <c r="E70" s="495"/>
      <c r="F70" s="496"/>
      <c r="G70" s="495"/>
      <c r="H70" s="497"/>
      <c r="I70" s="498"/>
    </row>
    <row r="71" spans="1:9" ht="16.5" x14ac:dyDescent="0.25">
      <c r="A71" s="43" t="s">
        <v>242</v>
      </c>
      <c r="B71" s="494"/>
      <c r="C71" s="495"/>
      <c r="D71" s="494"/>
      <c r="E71" s="495"/>
      <c r="F71" s="494"/>
      <c r="G71" s="495"/>
      <c r="H71" s="499"/>
      <c r="I71" s="500"/>
    </row>
    <row r="72" spans="1:9" ht="30.75" customHeight="1" x14ac:dyDescent="0.25">
      <c r="A72" s="492" t="s">
        <v>171</v>
      </c>
      <c r="B72" s="82" t="s">
        <v>85</v>
      </c>
      <c r="C72" s="82" t="s">
        <v>87</v>
      </c>
      <c r="D72" s="82" t="s">
        <v>85</v>
      </c>
      <c r="E72" s="82" t="s">
        <v>87</v>
      </c>
      <c r="F72" s="82" t="s">
        <v>85</v>
      </c>
      <c r="G72" s="82" t="s">
        <v>87</v>
      </c>
      <c r="H72" s="82" t="s">
        <v>85</v>
      </c>
      <c r="I72" s="82" t="s">
        <v>87</v>
      </c>
    </row>
    <row r="73" spans="1:9" ht="30.75" customHeight="1" x14ac:dyDescent="0.25">
      <c r="A73" s="493"/>
      <c r="B73" s="45">
        <v>0</v>
      </c>
      <c r="C73" s="45">
        <v>0</v>
      </c>
      <c r="D73" s="45">
        <v>0.1</v>
      </c>
      <c r="E73" s="45">
        <v>0.1</v>
      </c>
      <c r="F73" s="45">
        <v>0</v>
      </c>
      <c r="G73" s="45">
        <v>0</v>
      </c>
      <c r="H73" s="50"/>
      <c r="I73" s="46"/>
    </row>
    <row r="74" spans="1:9" ht="349.15" customHeight="1" x14ac:dyDescent="0.25">
      <c r="A74" s="43" t="s">
        <v>241</v>
      </c>
      <c r="B74" s="494" t="s">
        <v>205</v>
      </c>
      <c r="C74" s="495"/>
      <c r="D74" s="501" t="s">
        <v>243</v>
      </c>
      <c r="E74" s="502"/>
      <c r="F74" s="496"/>
      <c r="G74" s="495"/>
      <c r="H74" s="503"/>
      <c r="I74" s="504"/>
    </row>
    <row r="75" spans="1:9" ht="50.25" customHeight="1" x14ac:dyDescent="0.25">
      <c r="A75" s="43" t="s">
        <v>242</v>
      </c>
      <c r="B75" s="494" t="s">
        <v>209</v>
      </c>
      <c r="C75" s="495"/>
      <c r="D75" s="505" t="s">
        <v>244</v>
      </c>
      <c r="E75" s="506"/>
      <c r="F75" s="494"/>
      <c r="G75" s="495"/>
      <c r="H75" s="499"/>
      <c r="I75" s="500"/>
    </row>
    <row r="76" spans="1:9" ht="30.75" customHeight="1" x14ac:dyDescent="0.25">
      <c r="A76" s="492" t="s">
        <v>172</v>
      </c>
      <c r="B76" s="82" t="s">
        <v>85</v>
      </c>
      <c r="C76" s="82" t="s">
        <v>87</v>
      </c>
      <c r="D76" s="82" t="s">
        <v>85</v>
      </c>
      <c r="E76" s="82" t="s">
        <v>87</v>
      </c>
      <c r="F76" s="82" t="s">
        <v>85</v>
      </c>
      <c r="G76" s="82" t="s">
        <v>87</v>
      </c>
      <c r="H76" s="82" t="s">
        <v>85</v>
      </c>
      <c r="I76" s="82" t="s">
        <v>87</v>
      </c>
    </row>
    <row r="77" spans="1:9" ht="30.75" customHeight="1" x14ac:dyDescent="0.25">
      <c r="A77" s="493"/>
      <c r="B77" s="45">
        <v>0.2</v>
      </c>
      <c r="C77" s="45">
        <v>0.2</v>
      </c>
      <c r="D77" s="45">
        <v>0</v>
      </c>
      <c r="E77" s="45">
        <v>0</v>
      </c>
      <c r="F77" s="45">
        <v>0</v>
      </c>
      <c r="G77" s="46"/>
      <c r="H77" s="50"/>
      <c r="I77" s="46"/>
    </row>
    <row r="78" spans="1:9" ht="373.9" customHeight="1" x14ac:dyDescent="0.25">
      <c r="A78" s="43" t="s">
        <v>241</v>
      </c>
      <c r="B78" s="507" t="s">
        <v>245</v>
      </c>
      <c r="C78" s="508"/>
      <c r="D78" s="509" t="s">
        <v>205</v>
      </c>
      <c r="E78" s="510"/>
      <c r="F78" s="509"/>
      <c r="G78" s="510"/>
      <c r="H78" s="499"/>
      <c r="I78" s="500"/>
    </row>
    <row r="79" spans="1:9" ht="76.150000000000006" customHeight="1" x14ac:dyDescent="0.25">
      <c r="A79" s="43" t="s">
        <v>242</v>
      </c>
      <c r="B79" s="511" t="s">
        <v>246</v>
      </c>
      <c r="C79" s="495"/>
      <c r="D79" s="494" t="s">
        <v>209</v>
      </c>
      <c r="E79" s="495"/>
      <c r="F79" s="509"/>
      <c r="G79" s="510"/>
      <c r="H79" s="499"/>
      <c r="I79" s="500"/>
    </row>
    <row r="80" spans="1:9" ht="30.75" customHeight="1" x14ac:dyDescent="0.25">
      <c r="A80" s="492" t="s">
        <v>173</v>
      </c>
      <c r="B80" s="82" t="s">
        <v>85</v>
      </c>
      <c r="C80" s="82" t="s">
        <v>87</v>
      </c>
      <c r="D80" s="82" t="s">
        <v>85</v>
      </c>
      <c r="E80" s="82" t="s">
        <v>87</v>
      </c>
      <c r="F80" s="82" t="s">
        <v>85</v>
      </c>
      <c r="G80" s="82" t="s">
        <v>87</v>
      </c>
      <c r="H80" s="82" t="s">
        <v>85</v>
      </c>
      <c r="I80" s="82" t="s">
        <v>87</v>
      </c>
    </row>
    <row r="81" spans="1:9" ht="30.75" customHeight="1" x14ac:dyDescent="0.25">
      <c r="A81" s="493"/>
      <c r="B81" s="45">
        <v>0</v>
      </c>
      <c r="C81" s="45">
        <v>0</v>
      </c>
      <c r="D81" s="45">
        <v>0.2</v>
      </c>
      <c r="E81" s="45">
        <v>0.2</v>
      </c>
      <c r="F81" s="45">
        <v>0</v>
      </c>
      <c r="G81" s="46"/>
      <c r="H81" s="50"/>
      <c r="I81" s="46"/>
    </row>
    <row r="82" spans="1:9" ht="211.5" customHeight="1" x14ac:dyDescent="0.25">
      <c r="A82" s="43" t="s">
        <v>241</v>
      </c>
      <c r="B82" s="512" t="s">
        <v>205</v>
      </c>
      <c r="C82" s="513"/>
      <c r="D82" s="507" t="s">
        <v>247</v>
      </c>
      <c r="E82" s="508"/>
      <c r="F82" s="509"/>
      <c r="G82" s="510"/>
      <c r="H82" s="499"/>
      <c r="I82" s="500"/>
    </row>
    <row r="83" spans="1:9" ht="83.25" customHeight="1" x14ac:dyDescent="0.25">
      <c r="A83" s="43" t="s">
        <v>242</v>
      </c>
      <c r="B83" s="514" t="s">
        <v>209</v>
      </c>
      <c r="C83" s="515"/>
      <c r="D83" s="516" t="s">
        <v>248</v>
      </c>
      <c r="E83" s="517"/>
      <c r="F83" s="509"/>
      <c r="G83" s="510"/>
      <c r="H83" s="499"/>
      <c r="I83" s="500"/>
    </row>
    <row r="84" spans="1:9" ht="16.5" x14ac:dyDescent="0.25">
      <c r="A84" s="492" t="s">
        <v>175</v>
      </c>
      <c r="B84" s="82" t="s">
        <v>85</v>
      </c>
      <c r="C84" s="82" t="s">
        <v>87</v>
      </c>
      <c r="D84" s="82" t="s">
        <v>85</v>
      </c>
      <c r="E84" s="82" t="s">
        <v>87</v>
      </c>
      <c r="F84" s="82" t="s">
        <v>85</v>
      </c>
      <c r="G84" s="82" t="s">
        <v>87</v>
      </c>
      <c r="H84" s="82" t="s">
        <v>85</v>
      </c>
      <c r="I84" s="82" t="s">
        <v>87</v>
      </c>
    </row>
    <row r="85" spans="1:9" ht="16.5" x14ac:dyDescent="0.25">
      <c r="A85" s="493"/>
      <c r="B85" s="45">
        <v>0.2</v>
      </c>
      <c r="C85" s="45">
        <v>0.2</v>
      </c>
      <c r="D85" s="45">
        <v>0</v>
      </c>
      <c r="E85" s="45">
        <v>0</v>
      </c>
      <c r="F85" s="45">
        <v>0</v>
      </c>
      <c r="G85" s="46"/>
      <c r="H85" s="50"/>
      <c r="I85" s="46"/>
    </row>
    <row r="86" spans="1:9" ht="247.5" customHeight="1" x14ac:dyDescent="0.25">
      <c r="A86" s="43" t="s">
        <v>241</v>
      </c>
      <c r="B86" s="518" t="s">
        <v>249</v>
      </c>
      <c r="C86" s="518"/>
      <c r="D86" s="518" t="s">
        <v>205</v>
      </c>
      <c r="E86" s="518"/>
      <c r="F86" s="519"/>
      <c r="G86" s="520"/>
      <c r="H86" s="521"/>
      <c r="I86" s="521"/>
    </row>
    <row r="87" spans="1:9" ht="75" customHeight="1" x14ac:dyDescent="0.25">
      <c r="A87" s="43" t="s">
        <v>242</v>
      </c>
      <c r="B87" s="514" t="s">
        <v>250</v>
      </c>
      <c r="C87" s="522"/>
      <c r="D87" s="514" t="s">
        <v>209</v>
      </c>
      <c r="E87" s="522"/>
      <c r="F87" s="519"/>
      <c r="G87" s="520"/>
      <c r="H87" s="523"/>
      <c r="I87" s="524"/>
    </row>
    <row r="88" spans="1:9" ht="16.5" x14ac:dyDescent="0.25">
      <c r="A88" s="492" t="s">
        <v>176</v>
      </c>
      <c r="B88" s="82" t="s">
        <v>85</v>
      </c>
      <c r="C88" s="82" t="s">
        <v>87</v>
      </c>
      <c r="D88" s="82" t="s">
        <v>85</v>
      </c>
      <c r="E88" s="82" t="s">
        <v>87</v>
      </c>
      <c r="F88" s="82" t="s">
        <v>85</v>
      </c>
      <c r="G88" s="82" t="s">
        <v>87</v>
      </c>
      <c r="H88" s="82" t="s">
        <v>85</v>
      </c>
      <c r="I88" s="82" t="s">
        <v>87</v>
      </c>
    </row>
    <row r="89" spans="1:9" ht="16.5" x14ac:dyDescent="0.25">
      <c r="A89" s="493"/>
      <c r="B89" s="45">
        <v>0</v>
      </c>
      <c r="C89" s="45">
        <v>0</v>
      </c>
      <c r="D89" s="45">
        <v>0.2</v>
      </c>
      <c r="E89" s="45">
        <v>0.2</v>
      </c>
      <c r="F89" s="45">
        <v>0</v>
      </c>
      <c r="G89" s="46"/>
      <c r="H89" s="50"/>
      <c r="I89" s="46"/>
    </row>
    <row r="90" spans="1:9" ht="164.25" customHeight="1" x14ac:dyDescent="0.25">
      <c r="A90" s="43" t="s">
        <v>241</v>
      </c>
      <c r="B90" s="525" t="s">
        <v>205</v>
      </c>
      <c r="C90" s="525"/>
      <c r="D90" s="526" t="s">
        <v>251</v>
      </c>
      <c r="E90" s="527"/>
      <c r="F90" s="528"/>
      <c r="G90" s="529"/>
      <c r="H90" s="530"/>
      <c r="I90" s="530"/>
    </row>
    <row r="91" spans="1:9" ht="105" customHeight="1" x14ac:dyDescent="0.25">
      <c r="A91" s="43" t="s">
        <v>242</v>
      </c>
      <c r="B91" s="519" t="s">
        <v>209</v>
      </c>
      <c r="C91" s="520"/>
      <c r="D91" s="514" t="s">
        <v>252</v>
      </c>
      <c r="E91" s="522"/>
      <c r="F91" s="519"/>
      <c r="G91" s="520"/>
      <c r="H91" s="523"/>
      <c r="I91" s="524"/>
    </row>
    <row r="92" spans="1:9" ht="16.5" x14ac:dyDescent="0.25">
      <c r="A92" s="492" t="s">
        <v>177</v>
      </c>
      <c r="B92" s="82" t="s">
        <v>85</v>
      </c>
      <c r="C92" s="82" t="s">
        <v>87</v>
      </c>
      <c r="D92" s="82" t="s">
        <v>85</v>
      </c>
      <c r="E92" s="82" t="s">
        <v>87</v>
      </c>
      <c r="F92" s="82" t="s">
        <v>85</v>
      </c>
      <c r="G92" s="82" t="s">
        <v>87</v>
      </c>
      <c r="H92" s="82" t="s">
        <v>85</v>
      </c>
      <c r="I92" s="82" t="s">
        <v>87</v>
      </c>
    </row>
    <row r="93" spans="1:9" ht="16.5" x14ac:dyDescent="0.25">
      <c r="A93" s="493"/>
      <c r="B93" s="45">
        <v>0</v>
      </c>
      <c r="C93" s="45">
        <v>0</v>
      </c>
      <c r="D93" s="45">
        <v>0</v>
      </c>
      <c r="E93" s="45">
        <v>0</v>
      </c>
      <c r="F93" s="45">
        <v>0.5</v>
      </c>
      <c r="G93" s="46">
        <v>0.5</v>
      </c>
      <c r="H93" s="50"/>
      <c r="I93" s="46"/>
    </row>
    <row r="94" spans="1:9" ht="371.25" customHeight="1" x14ac:dyDescent="0.25">
      <c r="A94" s="43" t="s">
        <v>241</v>
      </c>
      <c r="B94" s="531" t="s">
        <v>205</v>
      </c>
      <c r="C94" s="531"/>
      <c r="D94" s="525" t="s">
        <v>205</v>
      </c>
      <c r="E94" s="525"/>
      <c r="F94" s="512" t="s">
        <v>253</v>
      </c>
      <c r="G94" s="513"/>
      <c r="H94" s="530"/>
      <c r="I94" s="530"/>
    </row>
    <row r="95" spans="1:9" ht="89.25" customHeight="1" x14ac:dyDescent="0.25">
      <c r="A95" s="43" t="s">
        <v>242</v>
      </c>
      <c r="B95" s="514" t="s">
        <v>209</v>
      </c>
      <c r="C95" s="522"/>
      <c r="D95" s="523" t="s">
        <v>209</v>
      </c>
      <c r="E95" s="524"/>
      <c r="F95" s="514" t="s">
        <v>254</v>
      </c>
      <c r="G95" s="515"/>
      <c r="H95" s="523"/>
      <c r="I95" s="524"/>
    </row>
    <row r="96" spans="1:9" ht="16.5" x14ac:dyDescent="0.25">
      <c r="A96" s="492" t="s">
        <v>179</v>
      </c>
      <c r="B96" s="82" t="s">
        <v>85</v>
      </c>
      <c r="C96" s="82" t="s">
        <v>87</v>
      </c>
      <c r="D96" s="82" t="s">
        <v>85</v>
      </c>
      <c r="E96" s="82" t="s">
        <v>87</v>
      </c>
      <c r="F96" s="82" t="s">
        <v>85</v>
      </c>
      <c r="G96" s="82" t="s">
        <v>87</v>
      </c>
      <c r="H96" s="82" t="s">
        <v>85</v>
      </c>
      <c r="I96" s="82" t="s">
        <v>87</v>
      </c>
    </row>
    <row r="97" spans="1:9" ht="16.5" x14ac:dyDescent="0.25">
      <c r="A97" s="493"/>
      <c r="B97" s="45">
        <v>0</v>
      </c>
      <c r="C97" s="45"/>
      <c r="D97" s="45">
        <v>0.2</v>
      </c>
      <c r="E97" s="45"/>
      <c r="F97" s="45">
        <v>0</v>
      </c>
      <c r="G97" s="46"/>
      <c r="H97" s="50"/>
      <c r="I97" s="46"/>
    </row>
    <row r="98" spans="1:9" ht="33" x14ac:dyDescent="0.25">
      <c r="A98" s="43" t="s">
        <v>241</v>
      </c>
      <c r="B98" s="532"/>
      <c r="C98" s="532"/>
      <c r="D98" s="533"/>
      <c r="E98" s="534"/>
      <c r="F98" s="530"/>
      <c r="G98" s="530"/>
      <c r="H98" s="530"/>
      <c r="I98" s="530"/>
    </row>
    <row r="99" spans="1:9" ht="16.5" x14ac:dyDescent="0.25">
      <c r="A99" s="43" t="s">
        <v>242</v>
      </c>
      <c r="B99" s="523"/>
      <c r="C99" s="524"/>
      <c r="D99" s="535"/>
      <c r="E99" s="536"/>
      <c r="F99" s="523"/>
      <c r="G99" s="524"/>
      <c r="H99" s="523"/>
      <c r="I99" s="524"/>
    </row>
    <row r="100" spans="1:9" ht="16.5" x14ac:dyDescent="0.25">
      <c r="A100" s="492" t="s">
        <v>181</v>
      </c>
      <c r="B100" s="45" t="s">
        <v>85</v>
      </c>
      <c r="C100" s="45" t="s">
        <v>87</v>
      </c>
      <c r="D100" s="45" t="s">
        <v>85</v>
      </c>
      <c r="E100" s="45" t="s">
        <v>87</v>
      </c>
      <c r="F100" s="45" t="s">
        <v>85</v>
      </c>
      <c r="G100" s="82" t="s">
        <v>87</v>
      </c>
      <c r="H100" s="82" t="s">
        <v>85</v>
      </c>
      <c r="I100" s="82" t="s">
        <v>87</v>
      </c>
    </row>
    <row r="101" spans="1:9" ht="16.5" x14ac:dyDescent="0.25">
      <c r="A101" s="493"/>
      <c r="B101" s="45">
        <v>0.2</v>
      </c>
      <c r="C101" s="45"/>
      <c r="D101" s="45">
        <v>0</v>
      </c>
      <c r="E101" s="45"/>
      <c r="F101" s="45">
        <v>0</v>
      </c>
      <c r="G101" s="46"/>
      <c r="H101" s="50"/>
      <c r="I101" s="46"/>
    </row>
    <row r="102" spans="1:9" ht="33" x14ac:dyDescent="0.25">
      <c r="A102" s="43" t="s">
        <v>241</v>
      </c>
      <c r="B102" s="533"/>
      <c r="C102" s="534"/>
      <c r="D102" s="532"/>
      <c r="E102" s="532"/>
      <c r="F102" s="532"/>
      <c r="G102" s="532"/>
      <c r="H102" s="530"/>
      <c r="I102" s="530"/>
    </row>
    <row r="103" spans="1:9" ht="16.5" x14ac:dyDescent="0.25">
      <c r="A103" s="43" t="s">
        <v>242</v>
      </c>
      <c r="B103" s="494"/>
      <c r="C103" s="524"/>
      <c r="D103" s="523"/>
      <c r="E103" s="524"/>
      <c r="F103" s="523"/>
      <c r="G103" s="524"/>
      <c r="H103" s="523"/>
      <c r="I103" s="524"/>
    </row>
    <row r="104" spans="1:9" ht="16.5" x14ac:dyDescent="0.25">
      <c r="A104" s="492" t="s">
        <v>182</v>
      </c>
      <c r="B104" s="82" t="s">
        <v>85</v>
      </c>
      <c r="C104" s="82" t="s">
        <v>87</v>
      </c>
      <c r="D104" s="82" t="s">
        <v>85</v>
      </c>
      <c r="E104" s="82" t="s">
        <v>87</v>
      </c>
      <c r="F104" s="82" t="s">
        <v>85</v>
      </c>
      <c r="G104" s="82" t="s">
        <v>87</v>
      </c>
      <c r="H104" s="82" t="s">
        <v>85</v>
      </c>
      <c r="I104" s="82" t="s">
        <v>87</v>
      </c>
    </row>
    <row r="105" spans="1:9" ht="16.5" x14ac:dyDescent="0.25">
      <c r="A105" s="493"/>
      <c r="B105" s="45">
        <v>0</v>
      </c>
      <c r="C105" s="45"/>
      <c r="D105" s="45">
        <v>0.2</v>
      </c>
      <c r="E105" s="45"/>
      <c r="F105" s="45">
        <v>0</v>
      </c>
      <c r="G105" s="46"/>
      <c r="H105" s="50"/>
      <c r="I105" s="46"/>
    </row>
    <row r="106" spans="1:9" ht="33" x14ac:dyDescent="0.25">
      <c r="A106" s="43" t="s">
        <v>241</v>
      </c>
      <c r="B106" s="532"/>
      <c r="C106" s="532"/>
      <c r="D106" s="537"/>
      <c r="E106" s="538"/>
      <c r="F106" s="532"/>
      <c r="G106" s="532"/>
      <c r="H106" s="530"/>
      <c r="I106" s="530"/>
    </row>
    <row r="107" spans="1:9" ht="16.5" x14ac:dyDescent="0.25">
      <c r="A107" s="43" t="s">
        <v>242</v>
      </c>
      <c r="B107" s="523"/>
      <c r="C107" s="524"/>
      <c r="D107" s="516"/>
      <c r="E107" s="539"/>
      <c r="F107" s="523"/>
      <c r="G107" s="524"/>
      <c r="H107" s="523"/>
      <c r="I107" s="524"/>
    </row>
    <row r="108" spans="1:9" ht="16.5" x14ac:dyDescent="0.25">
      <c r="A108" s="492" t="s">
        <v>183</v>
      </c>
      <c r="B108" s="82" t="s">
        <v>85</v>
      </c>
      <c r="C108" s="82" t="s">
        <v>87</v>
      </c>
      <c r="D108" s="82" t="s">
        <v>85</v>
      </c>
      <c r="E108" s="82" t="s">
        <v>87</v>
      </c>
      <c r="F108" s="82" t="s">
        <v>85</v>
      </c>
      <c r="G108" s="82" t="s">
        <v>87</v>
      </c>
      <c r="H108" s="82" t="s">
        <v>85</v>
      </c>
      <c r="I108" s="82" t="s">
        <v>87</v>
      </c>
    </row>
    <row r="109" spans="1:9" ht="16.5" x14ac:dyDescent="0.25">
      <c r="A109" s="493"/>
      <c r="B109" s="45">
        <v>0</v>
      </c>
      <c r="C109" s="45"/>
      <c r="D109" s="45">
        <v>0.1</v>
      </c>
      <c r="E109" s="45"/>
      <c r="F109" s="45">
        <v>0</v>
      </c>
      <c r="G109" s="46"/>
      <c r="H109" s="50"/>
      <c r="I109" s="46"/>
    </row>
    <row r="110" spans="1:9" ht="33" x14ac:dyDescent="0.25">
      <c r="A110" s="43" t="s">
        <v>241</v>
      </c>
      <c r="B110" s="540"/>
      <c r="C110" s="541"/>
      <c r="D110" s="532"/>
      <c r="E110" s="532"/>
      <c r="F110" s="532"/>
      <c r="G110" s="532"/>
      <c r="H110" s="530"/>
      <c r="I110" s="530"/>
    </row>
    <row r="111" spans="1:9" ht="16.5" x14ac:dyDescent="0.25">
      <c r="A111" s="43" t="s">
        <v>242</v>
      </c>
      <c r="B111" s="494"/>
      <c r="C111" s="524"/>
      <c r="D111" s="523"/>
      <c r="E111" s="524"/>
      <c r="F111" s="523"/>
      <c r="G111" s="524"/>
      <c r="H111" s="523"/>
      <c r="I111" s="524"/>
    </row>
    <row r="112" spans="1:9" ht="16.5" x14ac:dyDescent="0.25">
      <c r="A112" s="492" t="s">
        <v>184</v>
      </c>
      <c r="B112" s="82" t="s">
        <v>85</v>
      </c>
      <c r="C112" s="82" t="s">
        <v>87</v>
      </c>
      <c r="D112" s="82" t="s">
        <v>85</v>
      </c>
      <c r="E112" s="82" t="s">
        <v>87</v>
      </c>
      <c r="F112" s="82" t="s">
        <v>85</v>
      </c>
      <c r="G112" s="82" t="s">
        <v>87</v>
      </c>
      <c r="H112" s="82" t="s">
        <v>85</v>
      </c>
      <c r="I112" s="82" t="s">
        <v>87</v>
      </c>
    </row>
    <row r="113" spans="1:9" ht="16.5" x14ac:dyDescent="0.25">
      <c r="A113" s="493"/>
      <c r="B113" s="45">
        <v>0.4</v>
      </c>
      <c r="C113" s="45">
        <v>0</v>
      </c>
      <c r="D113" s="45">
        <v>0</v>
      </c>
      <c r="E113" s="45"/>
      <c r="F113" s="45">
        <v>0.5</v>
      </c>
      <c r="G113" s="286"/>
      <c r="H113" s="161"/>
      <c r="I113" s="162"/>
    </row>
    <row r="114" spans="1:9" ht="33" x14ac:dyDescent="0.25">
      <c r="A114" s="43" t="s">
        <v>241</v>
      </c>
      <c r="B114" s="542"/>
      <c r="C114" s="542"/>
      <c r="D114" s="542"/>
      <c r="E114" s="542"/>
      <c r="F114" s="543"/>
      <c r="G114" s="544"/>
      <c r="H114" s="545"/>
      <c r="I114" s="545"/>
    </row>
    <row r="115" spans="1:9" ht="16.5" x14ac:dyDescent="0.25">
      <c r="A115" s="43" t="s">
        <v>242</v>
      </c>
      <c r="B115" s="523"/>
      <c r="C115" s="524"/>
      <c r="D115" s="523"/>
      <c r="E115" s="524"/>
      <c r="F115" s="546"/>
      <c r="G115" s="495"/>
      <c r="H115" s="523"/>
      <c r="I115" s="524"/>
    </row>
    <row r="116" spans="1:9" ht="16.5" x14ac:dyDescent="0.25">
      <c r="A116" s="44" t="s">
        <v>255</v>
      </c>
      <c r="B116" s="48">
        <f>(B69+B73+B77+B81+B85+B89+B93+B97+B101+B105+B109+B113)</f>
        <v>1</v>
      </c>
      <c r="C116" s="48">
        <f>(C69+C73+C77+C81+C85+C89+C93+C97+C101+C105+C109+C113)</f>
        <v>0.4</v>
      </c>
      <c r="D116" s="48">
        <f t="shared" ref="D116:I116" si="1">(D69+D73+D77+D81+D85+D89+D93+D97+D101+D105+D109+D113)</f>
        <v>0.99999999999999989</v>
      </c>
      <c r="E116" s="48">
        <f t="shared" si="1"/>
        <v>0.5</v>
      </c>
      <c r="F116" s="48">
        <f t="shared" si="1"/>
        <v>1</v>
      </c>
      <c r="G116" s="48">
        <f t="shared" si="1"/>
        <v>0.5</v>
      </c>
      <c r="H116" s="48">
        <f t="shared" si="1"/>
        <v>0</v>
      </c>
      <c r="I116" s="48">
        <f t="shared" si="1"/>
        <v>0</v>
      </c>
    </row>
    <row r="121" spans="1:9" ht="37.5" customHeight="1" x14ac:dyDescent="0.25"/>
    <row r="122" spans="1:9" ht="19.5" customHeight="1" x14ac:dyDescent="0.25">
      <c r="D122" s="302"/>
    </row>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D75:E75" r:id="rId1" display="https://secretariadistritald.sharepoint.com/:f:/s/ContratacinSPI-2022/IgCCqGFsuSg7To866FqRrCQ6AR2BNNIVpVeCx7cKp6_dEoM?e=G7KUBJ" xr:uid="{CED6364D-3B26-4A2D-9EB8-605FDDDF5A34}"/>
  </hyperlinks>
  <pageMargins left="0.25" right="0.25" top="0.75" bottom="0.75" header="0.3" footer="0.3"/>
  <pageSetup paperSize="5" scale="29"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42578125" defaultRowHeight="12.75" x14ac:dyDescent="0.25"/>
  <cols>
    <col min="1" max="1" width="3.42578125" style="293" customWidth="1"/>
    <col min="2" max="2" width="9.42578125" style="293" customWidth="1"/>
    <col min="3" max="3" width="5.42578125" style="293" customWidth="1"/>
    <col min="4" max="4" width="6.42578125" style="293" customWidth="1"/>
    <col min="5" max="5" width="5.42578125" style="293" customWidth="1"/>
    <col min="6" max="6" width="10.42578125" style="293" customWidth="1"/>
    <col min="7" max="7" width="2.42578125" style="293" customWidth="1"/>
    <col min="8" max="8" width="18.42578125" style="293" customWidth="1"/>
    <col min="9" max="9" width="12.42578125" style="293" customWidth="1"/>
    <col min="10" max="10" width="6.42578125" style="293" customWidth="1"/>
    <col min="11" max="11" width="18.42578125" style="293" customWidth="1"/>
    <col min="12" max="12" width="25.42578125" style="293" customWidth="1"/>
    <col min="13" max="16384" width="8.42578125" style="293"/>
  </cols>
  <sheetData>
    <row r="1" spans="1:12" ht="18.75" customHeight="1" x14ac:dyDescent="0.25">
      <c r="A1" s="579"/>
      <c r="B1" s="580"/>
      <c r="C1" s="580"/>
      <c r="D1" s="580"/>
      <c r="E1" s="581"/>
      <c r="F1" s="588" t="s">
        <v>256</v>
      </c>
      <c r="G1" s="589"/>
      <c r="H1" s="589"/>
      <c r="I1" s="589"/>
      <c r="J1" s="589"/>
      <c r="K1" s="589"/>
      <c r="L1" s="292"/>
    </row>
    <row r="2" spans="1:12" ht="18.75" customHeight="1" x14ac:dyDescent="0.25">
      <c r="A2" s="582"/>
      <c r="B2" s="583"/>
      <c r="C2" s="583"/>
      <c r="D2" s="583"/>
      <c r="E2" s="584"/>
      <c r="F2" s="590"/>
      <c r="G2" s="591"/>
      <c r="H2" s="591"/>
      <c r="I2" s="591"/>
      <c r="J2" s="591"/>
      <c r="K2" s="591"/>
      <c r="L2" s="292"/>
    </row>
    <row r="3" spans="1:12" ht="18.75" customHeight="1" x14ac:dyDescent="0.25">
      <c r="A3" s="582"/>
      <c r="B3" s="583"/>
      <c r="C3" s="583"/>
      <c r="D3" s="583"/>
      <c r="E3" s="584"/>
      <c r="F3" s="588" t="s">
        <v>257</v>
      </c>
      <c r="G3" s="589"/>
      <c r="H3" s="589"/>
      <c r="I3" s="589"/>
      <c r="J3" s="589"/>
      <c r="K3" s="589"/>
      <c r="L3" s="292"/>
    </row>
    <row r="4" spans="1:12" ht="18.75" customHeight="1" x14ac:dyDescent="0.25">
      <c r="A4" s="585"/>
      <c r="B4" s="586"/>
      <c r="C4" s="586"/>
      <c r="D4" s="586"/>
      <c r="E4" s="587"/>
      <c r="F4" s="590"/>
      <c r="G4" s="591"/>
      <c r="H4" s="591"/>
      <c r="I4" s="591"/>
      <c r="J4" s="591"/>
      <c r="K4" s="591"/>
      <c r="L4" s="292"/>
    </row>
    <row r="5" spans="1:12" ht="15.75" customHeight="1" x14ac:dyDescent="0.25">
      <c r="A5" s="547" t="s">
        <v>258</v>
      </c>
      <c r="B5" s="548"/>
      <c r="C5" s="548"/>
      <c r="D5" s="548"/>
      <c r="E5" s="548"/>
      <c r="F5" s="548"/>
      <c r="G5" s="548"/>
      <c r="H5" s="548"/>
      <c r="I5" s="548"/>
      <c r="J5" s="548"/>
      <c r="K5" s="548"/>
      <c r="L5" s="572"/>
    </row>
    <row r="6" spans="1:12" ht="23.25" customHeight="1" x14ac:dyDescent="0.25">
      <c r="A6" s="547" t="s">
        <v>259</v>
      </c>
      <c r="B6" s="548"/>
      <c r="C6" s="549"/>
      <c r="D6" s="550" t="s">
        <v>260</v>
      </c>
      <c r="E6" s="551"/>
      <c r="F6" s="551"/>
      <c r="G6" s="551"/>
      <c r="H6" s="557"/>
      <c r="I6" s="547" t="s">
        <v>261</v>
      </c>
      <c r="J6" s="549"/>
      <c r="K6" s="550" t="s">
        <v>262</v>
      </c>
      <c r="L6" s="557"/>
    </row>
    <row r="7" spans="1:12" ht="17.649999999999999" customHeight="1" x14ac:dyDescent="0.25">
      <c r="A7" s="547" t="s">
        <v>263</v>
      </c>
      <c r="B7" s="548"/>
      <c r="C7" s="549"/>
      <c r="D7" s="550" t="s">
        <v>264</v>
      </c>
      <c r="E7" s="551"/>
      <c r="F7" s="551"/>
      <c r="G7" s="551"/>
      <c r="H7" s="557"/>
      <c r="I7" s="547" t="s">
        <v>265</v>
      </c>
      <c r="J7" s="549"/>
      <c r="K7" s="550" t="s">
        <v>266</v>
      </c>
      <c r="L7" s="557"/>
    </row>
    <row r="8" spans="1:12" ht="35.65" customHeight="1" x14ac:dyDescent="0.25">
      <c r="A8" s="547" t="s">
        <v>267</v>
      </c>
      <c r="B8" s="548"/>
      <c r="C8" s="549"/>
      <c r="D8" s="550" t="s">
        <v>268</v>
      </c>
      <c r="E8" s="551"/>
      <c r="F8" s="551"/>
      <c r="G8" s="551"/>
      <c r="H8" s="557"/>
      <c r="I8" s="547" t="s">
        <v>269</v>
      </c>
      <c r="J8" s="549"/>
      <c r="K8" s="550" t="s">
        <v>270</v>
      </c>
      <c r="L8" s="557"/>
    </row>
    <row r="9" spans="1:12" ht="15.75" customHeight="1" x14ac:dyDescent="0.25">
      <c r="A9" s="566" t="s">
        <v>271</v>
      </c>
      <c r="B9" s="558"/>
      <c r="C9" s="558"/>
      <c r="D9" s="558"/>
      <c r="E9" s="558"/>
      <c r="F9" s="558"/>
      <c r="G9" s="558"/>
      <c r="H9" s="558"/>
      <c r="I9" s="558"/>
      <c r="J9" s="558"/>
      <c r="K9" s="558"/>
      <c r="L9" s="567"/>
    </row>
    <row r="10" spans="1:12" ht="36" customHeight="1" x14ac:dyDescent="0.25">
      <c r="A10" s="560" t="s">
        <v>102</v>
      </c>
      <c r="B10" s="560"/>
      <c r="C10" s="560"/>
      <c r="D10" s="568"/>
      <c r="E10" s="569" t="str">
        <f>+[1]ACTIVIDAD_1!B12</f>
        <v>Desarrollar 1 estrategia para potenciar las habilidades y capacidades de las mujeres en sus diversidades que aporten a su empoderamiento y autonomía económica</v>
      </c>
      <c r="F10" s="569"/>
      <c r="G10" s="569"/>
      <c r="H10" s="569"/>
      <c r="I10" s="569"/>
      <c r="J10" s="569"/>
      <c r="K10" s="569"/>
      <c r="L10" s="569"/>
    </row>
    <row r="11" spans="1:12" ht="44.65" customHeight="1" x14ac:dyDescent="0.25">
      <c r="A11" s="570" t="s">
        <v>272</v>
      </c>
      <c r="B11" s="571"/>
      <c r="C11" s="571"/>
      <c r="D11" s="572"/>
      <c r="E11" s="573" t="str">
        <f>+[1]ACTIVIDAD_1!I16</f>
        <v xml:space="preserve">Documento actualizado de la estrategia para potenciar las habilidades y capacidades de las mujeres en sus diversidades
</v>
      </c>
      <c r="F11" s="574"/>
      <c r="G11" s="574"/>
      <c r="H11" s="574"/>
      <c r="I11" s="574"/>
      <c r="J11" s="574"/>
      <c r="K11" s="574"/>
      <c r="L11" s="575"/>
    </row>
    <row r="12" spans="1:12" ht="37.5" customHeight="1" x14ac:dyDescent="0.25">
      <c r="A12" s="547" t="s">
        <v>273</v>
      </c>
      <c r="B12" s="548"/>
      <c r="C12" s="548"/>
      <c r="D12" s="549"/>
      <c r="E12" s="576" t="s">
        <v>274</v>
      </c>
      <c r="F12" s="577"/>
      <c r="G12" s="577"/>
      <c r="H12" s="577"/>
      <c r="I12" s="577"/>
      <c r="J12" s="577"/>
      <c r="K12" s="577"/>
      <c r="L12" s="578"/>
    </row>
    <row r="13" spans="1:12" ht="28.5" customHeight="1" x14ac:dyDescent="0.25">
      <c r="A13" s="547" t="s">
        <v>275</v>
      </c>
      <c r="B13" s="548"/>
      <c r="C13" s="549"/>
      <c r="D13" s="550" t="s">
        <v>276</v>
      </c>
      <c r="E13" s="551"/>
      <c r="F13" s="551"/>
      <c r="G13" s="551"/>
      <c r="H13" s="557"/>
      <c r="I13" s="547" t="s">
        <v>277</v>
      </c>
      <c r="J13" s="549"/>
      <c r="K13" s="550" t="s">
        <v>278</v>
      </c>
      <c r="L13" s="557"/>
    </row>
    <row r="14" spans="1:12" ht="15.75" customHeight="1" x14ac:dyDescent="0.25">
      <c r="A14" s="547" t="s">
        <v>279</v>
      </c>
      <c r="B14" s="548"/>
      <c r="C14" s="548"/>
      <c r="D14" s="548"/>
      <c r="E14" s="548"/>
      <c r="F14" s="548"/>
      <c r="G14" s="548"/>
      <c r="H14" s="548"/>
      <c r="I14" s="548"/>
      <c r="J14" s="548"/>
      <c r="K14" s="548"/>
      <c r="L14" s="572"/>
    </row>
    <row r="15" spans="1:12" ht="25.5" customHeight="1" x14ac:dyDescent="0.25">
      <c r="A15" s="547" t="s">
        <v>280</v>
      </c>
      <c r="B15" s="548"/>
      <c r="C15" s="549"/>
      <c r="D15" s="550" t="s">
        <v>281</v>
      </c>
      <c r="E15" s="551"/>
      <c r="F15" s="551"/>
      <c r="G15" s="551"/>
      <c r="H15" s="557"/>
      <c r="I15" s="547" t="s">
        <v>282</v>
      </c>
      <c r="J15" s="549"/>
      <c r="K15" s="550" t="s">
        <v>283</v>
      </c>
      <c r="L15" s="557"/>
    </row>
    <row r="16" spans="1:12" ht="25.5" customHeight="1" x14ac:dyDescent="0.25">
      <c r="A16" s="547" t="s">
        <v>284</v>
      </c>
      <c r="B16" s="548"/>
      <c r="C16" s="549"/>
      <c r="D16" s="563">
        <f>+[1]ACTIVIDAD_1!C37</f>
        <v>1</v>
      </c>
      <c r="E16" s="564"/>
      <c r="F16" s="564"/>
      <c r="G16" s="564"/>
      <c r="H16" s="565"/>
      <c r="I16" s="547" t="s">
        <v>41</v>
      </c>
      <c r="J16" s="549"/>
      <c r="K16" s="550" t="s">
        <v>201</v>
      </c>
      <c r="L16" s="557"/>
    </row>
    <row r="17" spans="1:12" ht="27.4" customHeight="1" x14ac:dyDescent="0.25">
      <c r="A17" s="547" t="s">
        <v>285</v>
      </c>
      <c r="B17" s="548"/>
      <c r="C17" s="549"/>
      <c r="D17" s="550" t="s">
        <v>286</v>
      </c>
      <c r="E17" s="551"/>
      <c r="F17" s="551"/>
      <c r="G17" s="551"/>
      <c r="H17" s="557"/>
      <c r="I17" s="554"/>
      <c r="J17" s="555"/>
      <c r="K17" s="555"/>
      <c r="L17" s="556"/>
    </row>
    <row r="18" spans="1:12" ht="12" customHeight="1" x14ac:dyDescent="0.25">
      <c r="A18" s="294" t="s">
        <v>287</v>
      </c>
      <c r="B18" s="294" t="s">
        <v>288</v>
      </c>
      <c r="C18" s="547" t="s">
        <v>289</v>
      </c>
      <c r="D18" s="548"/>
      <c r="E18" s="548"/>
      <c r="F18" s="548"/>
      <c r="G18" s="549"/>
      <c r="H18" s="547" t="s">
        <v>110</v>
      </c>
      <c r="I18" s="549"/>
      <c r="J18" s="547" t="s">
        <v>290</v>
      </c>
      <c r="K18" s="549"/>
      <c r="L18" s="294" t="s">
        <v>291</v>
      </c>
    </row>
    <row r="19" spans="1:12" ht="120" customHeight="1" x14ac:dyDescent="0.25">
      <c r="A19" s="295">
        <v>1</v>
      </c>
      <c r="B19" s="296" t="s">
        <v>286</v>
      </c>
      <c r="C19" s="550" t="s">
        <v>292</v>
      </c>
      <c r="D19" s="551"/>
      <c r="E19" s="551"/>
      <c r="F19" s="551"/>
      <c r="G19" s="557"/>
      <c r="H19" s="561" t="s">
        <v>293</v>
      </c>
      <c r="I19" s="562"/>
      <c r="J19" s="554" t="s">
        <v>294</v>
      </c>
      <c r="K19" s="556"/>
      <c r="L19" s="296" t="s">
        <v>295</v>
      </c>
    </row>
    <row r="20" spans="1:12" ht="25.5" customHeight="1" x14ac:dyDescent="0.25">
      <c r="A20" s="294" t="s">
        <v>287</v>
      </c>
      <c r="B20" s="547" t="s">
        <v>296</v>
      </c>
      <c r="C20" s="548"/>
      <c r="D20" s="548"/>
      <c r="E20" s="548"/>
      <c r="F20" s="548"/>
      <c r="G20" s="548"/>
      <c r="H20" s="548"/>
      <c r="I20" s="548"/>
      <c r="J20" s="548"/>
      <c r="K20" s="549"/>
      <c r="L20" s="294" t="s">
        <v>297</v>
      </c>
    </row>
    <row r="21" spans="1:12" ht="28.15" customHeight="1" x14ac:dyDescent="0.25">
      <c r="A21" s="295">
        <v>1</v>
      </c>
      <c r="B21" s="550" t="s">
        <v>298</v>
      </c>
      <c r="C21" s="551"/>
      <c r="D21" s="551"/>
      <c r="E21" s="551"/>
      <c r="F21" s="551"/>
      <c r="G21" s="551"/>
      <c r="H21" s="551"/>
      <c r="I21" s="551"/>
      <c r="J21" s="551"/>
      <c r="K21" s="557"/>
      <c r="L21" s="296" t="s">
        <v>294</v>
      </c>
    </row>
    <row r="22" spans="1:12" ht="15.75" customHeight="1" x14ac:dyDescent="0.25">
      <c r="A22" s="547" t="s">
        <v>299</v>
      </c>
      <c r="B22" s="548"/>
      <c r="C22" s="548"/>
      <c r="D22" s="548"/>
      <c r="E22" s="548"/>
      <c r="F22" s="558"/>
      <c r="G22" s="558"/>
      <c r="H22" s="548"/>
      <c r="I22" s="558"/>
      <c r="J22" s="558"/>
      <c r="K22" s="548"/>
      <c r="L22" s="559"/>
    </row>
    <row r="23" spans="1:12" ht="26.25" customHeight="1" x14ac:dyDescent="0.25">
      <c r="A23" s="547" t="s">
        <v>300</v>
      </c>
      <c r="B23" s="548"/>
      <c r="C23" s="549"/>
      <c r="D23" s="550">
        <v>1</v>
      </c>
      <c r="E23" s="551"/>
      <c r="F23" s="560" t="s">
        <v>301</v>
      </c>
      <c r="G23" s="560"/>
      <c r="H23" s="297">
        <v>2024</v>
      </c>
      <c r="I23" s="560" t="s">
        <v>302</v>
      </c>
      <c r="J23" s="560"/>
      <c r="K23" s="298" t="s">
        <v>303</v>
      </c>
      <c r="L23" s="298"/>
    </row>
    <row r="24" spans="1:12" ht="26.25" customHeight="1" x14ac:dyDescent="0.25">
      <c r="A24" s="547" t="s">
        <v>304</v>
      </c>
      <c r="B24" s="548"/>
      <c r="C24" s="549"/>
      <c r="D24" s="550"/>
      <c r="E24" s="551"/>
      <c r="F24" s="552"/>
      <c r="G24" s="552"/>
      <c r="H24" s="551"/>
      <c r="I24" s="552"/>
      <c r="J24" s="552"/>
      <c r="K24" s="551"/>
      <c r="L24" s="553"/>
    </row>
    <row r="25" spans="1:12" ht="45.75" customHeight="1" x14ac:dyDescent="0.25">
      <c r="A25" s="547" t="s">
        <v>305</v>
      </c>
      <c r="B25" s="548"/>
      <c r="C25" s="549"/>
      <c r="D25" s="554"/>
      <c r="E25" s="555"/>
      <c r="F25" s="555"/>
      <c r="G25" s="555"/>
      <c r="H25" s="555"/>
      <c r="I25" s="555"/>
      <c r="J25" s="555"/>
      <c r="K25" s="555"/>
      <c r="L25" s="556"/>
    </row>
    <row r="26" spans="1:12" ht="17.649999999999999" customHeight="1" x14ac:dyDescent="0.25">
      <c r="A26" s="547" t="s">
        <v>306</v>
      </c>
      <c r="B26" s="548"/>
      <c r="C26" s="549"/>
      <c r="D26" s="550"/>
      <c r="E26" s="551"/>
      <c r="F26" s="551"/>
      <c r="G26" s="551"/>
      <c r="H26" s="551"/>
      <c r="I26" s="551"/>
      <c r="J26" s="551"/>
      <c r="K26" s="551"/>
      <c r="L26" s="557"/>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3"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49" zoomScale="85" zoomScaleNormal="85" workbookViewId="0">
      <selection activeCell="F51" sqref="F51:G51"/>
    </sheetView>
  </sheetViews>
  <sheetFormatPr baseColWidth="10" defaultColWidth="10.42578125" defaultRowHeight="14.25" x14ac:dyDescent="0.25"/>
  <cols>
    <col min="1" max="1" width="49.42578125" style="1" customWidth="1"/>
    <col min="2" max="3" width="43" style="1" customWidth="1"/>
    <col min="4" max="4" width="37.140625" style="1" customWidth="1"/>
    <col min="5" max="5" width="35.42578125" style="1" customWidth="1"/>
    <col min="6" max="6" width="43" style="1" customWidth="1"/>
    <col min="7" max="7" width="30.85546875" style="1" customWidth="1"/>
    <col min="8" max="8" width="51.42578125" style="1" customWidth="1"/>
    <col min="9" max="9" width="56.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1" customFormat="1" ht="22.15" customHeight="1" thickBot="1" x14ac:dyDescent="0.3">
      <c r="A1" s="395"/>
      <c r="B1" s="398" t="s">
        <v>160</v>
      </c>
      <c r="C1" s="399"/>
      <c r="D1" s="399"/>
      <c r="E1" s="399"/>
      <c r="F1" s="399"/>
      <c r="G1" s="399"/>
      <c r="H1" s="399"/>
      <c r="I1" s="399"/>
      <c r="J1" s="399"/>
      <c r="K1" s="399"/>
      <c r="L1" s="400"/>
      <c r="M1" s="401" t="s">
        <v>161</v>
      </c>
      <c r="N1" s="402"/>
      <c r="O1" s="403"/>
    </row>
    <row r="2" spans="1:15" s="71" customFormat="1" ht="18" customHeight="1" thickBot="1" x14ac:dyDescent="0.3">
      <c r="A2" s="396"/>
      <c r="B2" s="404" t="s">
        <v>162</v>
      </c>
      <c r="C2" s="405"/>
      <c r="D2" s="405"/>
      <c r="E2" s="405"/>
      <c r="F2" s="405"/>
      <c r="G2" s="405"/>
      <c r="H2" s="405"/>
      <c r="I2" s="405"/>
      <c r="J2" s="405"/>
      <c r="K2" s="405"/>
      <c r="L2" s="406"/>
      <c r="M2" s="401" t="s">
        <v>163</v>
      </c>
      <c r="N2" s="402"/>
      <c r="O2" s="403"/>
    </row>
    <row r="3" spans="1:15" s="71" customFormat="1" ht="19.899999999999999" customHeight="1" thickBot="1" x14ac:dyDescent="0.3">
      <c r="A3" s="396"/>
      <c r="B3" s="404" t="s">
        <v>0</v>
      </c>
      <c r="C3" s="405"/>
      <c r="D3" s="405"/>
      <c r="E3" s="405"/>
      <c r="F3" s="405"/>
      <c r="G3" s="405"/>
      <c r="H3" s="405"/>
      <c r="I3" s="405"/>
      <c r="J3" s="405"/>
      <c r="K3" s="405"/>
      <c r="L3" s="406"/>
      <c r="M3" s="401" t="s">
        <v>164</v>
      </c>
      <c r="N3" s="402"/>
      <c r="O3" s="403"/>
    </row>
    <row r="4" spans="1:15" s="71" customFormat="1" ht="21.75" customHeight="1" thickBot="1" x14ac:dyDescent="0.3">
      <c r="A4" s="397"/>
      <c r="B4" s="407" t="s">
        <v>165</v>
      </c>
      <c r="C4" s="408"/>
      <c r="D4" s="408"/>
      <c r="E4" s="408"/>
      <c r="F4" s="408"/>
      <c r="G4" s="408"/>
      <c r="H4" s="408"/>
      <c r="I4" s="408"/>
      <c r="J4" s="408"/>
      <c r="K4" s="408"/>
      <c r="L4" s="409"/>
      <c r="M4" s="401" t="s">
        <v>166</v>
      </c>
      <c r="N4" s="402"/>
      <c r="O4" s="403"/>
    </row>
    <row r="5" spans="1:15" s="71" customFormat="1" ht="16.149999999999999" customHeight="1" thickBot="1" x14ac:dyDescent="0.3">
      <c r="A5" s="72"/>
      <c r="B5" s="73"/>
      <c r="C5" s="73"/>
      <c r="D5" s="73"/>
      <c r="E5" s="73"/>
      <c r="F5" s="73"/>
      <c r="G5" s="73"/>
      <c r="H5" s="73"/>
      <c r="I5" s="73"/>
      <c r="J5" s="73"/>
      <c r="K5" s="73"/>
      <c r="L5" s="73"/>
      <c r="M5" s="74"/>
      <c r="N5" s="74"/>
      <c r="O5" s="74"/>
    </row>
    <row r="6" spans="1:15" ht="40.15" customHeight="1" thickBot="1" x14ac:dyDescent="0.3">
      <c r="A6" s="51" t="s">
        <v>167</v>
      </c>
      <c r="B6" s="426" t="s">
        <v>168</v>
      </c>
      <c r="C6" s="427"/>
      <c r="D6" s="427"/>
      <c r="E6" s="427"/>
      <c r="F6" s="427"/>
      <c r="G6" s="427"/>
      <c r="H6" s="427"/>
      <c r="I6" s="427"/>
      <c r="J6" s="427"/>
      <c r="K6" s="428"/>
      <c r="L6" s="149" t="s">
        <v>169</v>
      </c>
      <c r="M6" s="429">
        <v>2024110010318</v>
      </c>
      <c r="N6" s="430"/>
      <c r="O6" s="431"/>
    </row>
    <row r="7" spans="1:15" s="71" customFormat="1" ht="18" customHeight="1" thickBot="1" x14ac:dyDescent="0.3">
      <c r="A7" s="72"/>
      <c r="B7" s="73"/>
      <c r="C7" s="73"/>
      <c r="D7" s="73"/>
      <c r="E7" s="73"/>
      <c r="F7" s="73"/>
      <c r="G7" s="73"/>
      <c r="H7" s="73"/>
      <c r="I7" s="73"/>
      <c r="J7" s="73"/>
      <c r="K7" s="73"/>
      <c r="L7" s="73"/>
      <c r="M7" s="74"/>
      <c r="N7" s="74"/>
      <c r="O7" s="74"/>
    </row>
    <row r="8" spans="1:15" s="71" customFormat="1" ht="21.75" customHeight="1" x14ac:dyDescent="0.25">
      <c r="A8" s="423" t="s">
        <v>6</v>
      </c>
      <c r="B8" s="149" t="s">
        <v>170</v>
      </c>
      <c r="C8" s="116"/>
      <c r="D8" s="149" t="s">
        <v>171</v>
      </c>
      <c r="E8" s="116"/>
      <c r="F8" s="149" t="s">
        <v>172</v>
      </c>
      <c r="G8" s="116"/>
      <c r="H8" s="149" t="s">
        <v>173</v>
      </c>
      <c r="I8" s="118"/>
      <c r="J8" s="432" t="s">
        <v>8</v>
      </c>
      <c r="K8" s="433"/>
      <c r="L8" s="148" t="s">
        <v>174</v>
      </c>
      <c r="M8" s="434"/>
      <c r="N8" s="434"/>
      <c r="O8" s="434"/>
    </row>
    <row r="9" spans="1:15" s="71" customFormat="1" ht="21.75" customHeight="1" x14ac:dyDescent="0.25">
      <c r="A9" s="423"/>
      <c r="B9" s="150" t="s">
        <v>175</v>
      </c>
      <c r="C9" s="119"/>
      <c r="D9" s="149" t="s">
        <v>176</v>
      </c>
      <c r="E9" s="119"/>
      <c r="F9" s="149" t="s">
        <v>177</v>
      </c>
      <c r="G9" s="119" t="s">
        <v>178</v>
      </c>
      <c r="H9" s="149" t="s">
        <v>179</v>
      </c>
      <c r="I9" s="118"/>
      <c r="J9" s="432"/>
      <c r="K9" s="433"/>
      <c r="L9" s="148" t="s">
        <v>180</v>
      </c>
      <c r="M9" s="434"/>
      <c r="N9" s="434"/>
      <c r="O9" s="434"/>
    </row>
    <row r="10" spans="1:15" s="71" customFormat="1" ht="21.75" customHeight="1" x14ac:dyDescent="0.25">
      <c r="A10" s="423"/>
      <c r="B10" s="149" t="s">
        <v>181</v>
      </c>
      <c r="C10" s="116"/>
      <c r="D10" s="149" t="s">
        <v>182</v>
      </c>
      <c r="E10" s="119"/>
      <c r="F10" s="149" t="s">
        <v>183</v>
      </c>
      <c r="G10" s="119"/>
      <c r="H10" s="149" t="s">
        <v>184</v>
      </c>
      <c r="I10" s="118"/>
      <c r="J10" s="432"/>
      <c r="K10" s="433"/>
      <c r="L10" s="148" t="s">
        <v>185</v>
      </c>
      <c r="M10" s="434" t="s">
        <v>178</v>
      </c>
      <c r="N10" s="434"/>
      <c r="O10" s="434"/>
    </row>
    <row r="11" spans="1:15" ht="15" customHeight="1" thickBot="1" x14ac:dyDescent="0.3">
      <c r="A11" s="6"/>
      <c r="B11" s="7"/>
      <c r="C11" s="7"/>
      <c r="D11" s="9"/>
      <c r="E11" s="8"/>
      <c r="F11" s="8"/>
      <c r="G11" s="200"/>
      <c r="H11" s="200"/>
      <c r="I11" s="10"/>
      <c r="J11" s="10"/>
      <c r="K11" s="7"/>
      <c r="L11" s="7"/>
      <c r="M11" s="7"/>
      <c r="N11" s="7"/>
      <c r="O11" s="7"/>
    </row>
    <row r="12" spans="1:15" ht="15" customHeight="1" x14ac:dyDescent="0.25">
      <c r="A12" s="410" t="s">
        <v>186</v>
      </c>
      <c r="B12" s="413" t="s">
        <v>307</v>
      </c>
      <c r="C12" s="414"/>
      <c r="D12" s="414"/>
      <c r="E12" s="414"/>
      <c r="F12" s="414"/>
      <c r="G12" s="414"/>
      <c r="H12" s="414"/>
      <c r="I12" s="414"/>
      <c r="J12" s="414"/>
      <c r="K12" s="414"/>
      <c r="L12" s="414"/>
      <c r="M12" s="414"/>
      <c r="N12" s="414"/>
      <c r="O12" s="415"/>
    </row>
    <row r="13" spans="1:15" ht="15" customHeight="1" x14ac:dyDescent="0.25">
      <c r="A13" s="411"/>
      <c r="B13" s="416"/>
      <c r="C13" s="417"/>
      <c r="D13" s="417"/>
      <c r="E13" s="417"/>
      <c r="F13" s="417"/>
      <c r="G13" s="417"/>
      <c r="H13" s="417"/>
      <c r="I13" s="417"/>
      <c r="J13" s="417"/>
      <c r="K13" s="417"/>
      <c r="L13" s="417"/>
      <c r="M13" s="417"/>
      <c r="N13" s="417"/>
      <c r="O13" s="418"/>
    </row>
    <row r="14" spans="1:15" ht="15" customHeight="1" thickBot="1" x14ac:dyDescent="0.3">
      <c r="A14" s="412"/>
      <c r="B14" s="419"/>
      <c r="C14" s="420"/>
      <c r="D14" s="420"/>
      <c r="E14" s="420"/>
      <c r="F14" s="420"/>
      <c r="G14" s="420"/>
      <c r="H14" s="420"/>
      <c r="I14" s="420"/>
      <c r="J14" s="420"/>
      <c r="K14" s="420"/>
      <c r="L14" s="420"/>
      <c r="M14" s="420"/>
      <c r="N14" s="420"/>
      <c r="O14" s="421"/>
    </row>
    <row r="15" spans="1:15" ht="9" customHeight="1" thickBot="1" x14ac:dyDescent="0.3">
      <c r="A15" s="14"/>
      <c r="B15" s="70"/>
      <c r="C15" s="15"/>
      <c r="D15" s="15"/>
      <c r="E15" s="15"/>
      <c r="F15" s="15"/>
      <c r="G15" s="16"/>
      <c r="H15" s="16"/>
      <c r="I15" s="16"/>
      <c r="J15" s="16"/>
      <c r="K15" s="16"/>
      <c r="L15" s="17"/>
      <c r="M15" s="17"/>
      <c r="N15" s="17"/>
      <c r="O15" s="17"/>
    </row>
    <row r="16" spans="1:15" s="18" customFormat="1" ht="37.5" customHeight="1" thickBot="1" x14ac:dyDescent="0.3">
      <c r="A16" s="51" t="s">
        <v>13</v>
      </c>
      <c r="B16" s="422" t="s">
        <v>188</v>
      </c>
      <c r="C16" s="422"/>
      <c r="D16" s="422"/>
      <c r="E16" s="422"/>
      <c r="F16" s="422"/>
      <c r="G16" s="423" t="s">
        <v>15</v>
      </c>
      <c r="H16" s="423"/>
      <c r="I16" s="422" t="s">
        <v>308</v>
      </c>
      <c r="J16" s="422"/>
      <c r="K16" s="422"/>
      <c r="L16" s="422"/>
      <c r="M16" s="422"/>
      <c r="N16" s="422"/>
      <c r="O16" s="422"/>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1" t="s">
        <v>17</v>
      </c>
      <c r="B18" s="424" t="s">
        <v>309</v>
      </c>
      <c r="C18" s="424"/>
      <c r="D18" s="424"/>
      <c r="E18" s="424"/>
      <c r="F18" s="51" t="s">
        <v>19</v>
      </c>
      <c r="G18" s="592" t="s">
        <v>191</v>
      </c>
      <c r="H18" s="592"/>
      <c r="I18" s="592"/>
      <c r="J18" s="51" t="s">
        <v>21</v>
      </c>
      <c r="K18" s="422" t="s">
        <v>310</v>
      </c>
      <c r="L18" s="422"/>
      <c r="M18" s="422"/>
      <c r="N18" s="422"/>
      <c r="O18" s="422"/>
    </row>
    <row r="19" spans="1:17" ht="9" customHeight="1" x14ac:dyDescent="0.25">
      <c r="A19" s="5"/>
      <c r="B19" s="2"/>
      <c r="C19" s="448"/>
      <c r="D19" s="448"/>
      <c r="E19" s="448"/>
      <c r="F19" s="448"/>
      <c r="G19" s="448"/>
      <c r="H19" s="448"/>
      <c r="I19" s="448"/>
      <c r="J19" s="448"/>
      <c r="K19" s="448"/>
      <c r="L19" s="448"/>
      <c r="M19" s="448"/>
      <c r="N19" s="448"/>
      <c r="O19" s="448"/>
    </row>
    <row r="20" spans="1:17" ht="16.5" customHeight="1" thickBot="1" x14ac:dyDescent="0.3">
      <c r="A20" s="68"/>
      <c r="B20" s="69"/>
      <c r="C20" s="69"/>
      <c r="D20" s="69"/>
      <c r="E20" s="69"/>
      <c r="F20" s="69"/>
      <c r="G20" s="69"/>
      <c r="H20" s="69"/>
      <c r="I20" s="69"/>
      <c r="J20" s="69"/>
      <c r="K20" s="69"/>
      <c r="L20" s="69"/>
      <c r="M20" s="69"/>
      <c r="N20" s="69"/>
      <c r="O20" s="69"/>
    </row>
    <row r="21" spans="1:17" ht="31.9" customHeight="1" thickBot="1" x14ac:dyDescent="0.3">
      <c r="A21" s="362" t="s">
        <v>23</v>
      </c>
      <c r="B21" s="363"/>
      <c r="C21" s="363"/>
      <c r="D21" s="363"/>
      <c r="E21" s="363"/>
      <c r="F21" s="363"/>
      <c r="G21" s="363"/>
      <c r="H21" s="363"/>
      <c r="I21" s="363"/>
      <c r="J21" s="363"/>
      <c r="K21" s="363"/>
      <c r="L21" s="363"/>
      <c r="M21" s="363"/>
      <c r="N21" s="363"/>
      <c r="O21" s="432"/>
    </row>
    <row r="22" spans="1:17" ht="31.9" customHeight="1" thickBot="1" x14ac:dyDescent="0.3">
      <c r="A22" s="362" t="s">
        <v>193</v>
      </c>
      <c r="B22" s="363"/>
      <c r="C22" s="363"/>
      <c r="D22" s="363"/>
      <c r="E22" s="363"/>
      <c r="F22" s="363"/>
      <c r="G22" s="363"/>
      <c r="H22" s="363"/>
      <c r="I22" s="363"/>
      <c r="J22" s="363"/>
      <c r="K22" s="363"/>
      <c r="L22" s="363"/>
      <c r="M22" s="363"/>
      <c r="N22" s="363"/>
      <c r="O22" s="432"/>
    </row>
    <row r="23" spans="1:17" ht="31.9" customHeight="1" thickBot="1" x14ac:dyDescent="0.3">
      <c r="A23" s="26"/>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7" ht="31.9" customHeight="1" x14ac:dyDescent="0.25">
      <c r="A24" s="21" t="s">
        <v>24</v>
      </c>
      <c r="B24" s="316">
        <v>442578000</v>
      </c>
      <c r="C24" s="316">
        <v>0</v>
      </c>
      <c r="D24" s="316">
        <v>46493000</v>
      </c>
      <c r="E24" s="316">
        <v>0</v>
      </c>
      <c r="F24" s="316"/>
      <c r="G24" s="316">
        <v>13719000</v>
      </c>
      <c r="H24" s="316">
        <v>23567199</v>
      </c>
      <c r="I24" s="316"/>
      <c r="J24" s="316"/>
      <c r="K24" s="316"/>
      <c r="L24" s="316"/>
      <c r="M24" s="316"/>
      <c r="N24" s="342">
        <f>SUM(B24:M24)</f>
        <v>526357199</v>
      </c>
      <c r="O24" s="328">
        <v>1</v>
      </c>
    </row>
    <row r="25" spans="1:17" ht="31.9" customHeight="1" x14ac:dyDescent="0.25">
      <c r="A25" s="21" t="s">
        <v>26</v>
      </c>
      <c r="B25" s="316">
        <v>442578000</v>
      </c>
      <c r="C25" s="316">
        <v>0</v>
      </c>
      <c r="D25" s="316">
        <v>-3716056</v>
      </c>
      <c r="E25" s="316">
        <v>10716806</v>
      </c>
      <c r="F25" s="316">
        <v>526000</v>
      </c>
      <c r="G25" s="316">
        <v>45967000</v>
      </c>
      <c r="H25" s="316">
        <v>1856479</v>
      </c>
      <c r="I25" s="316"/>
      <c r="J25" s="316"/>
      <c r="K25" s="316"/>
      <c r="L25" s="316"/>
      <c r="M25" s="316"/>
      <c r="N25" s="342">
        <f t="shared" ref="N25:N29" si="0">SUM(B25:M25)</f>
        <v>497928229</v>
      </c>
      <c r="O25" s="329">
        <f>N25/N24</f>
        <v>0.94598920646661466</v>
      </c>
      <c r="Q25" s="265"/>
    </row>
    <row r="26" spans="1:17" ht="31.9" customHeight="1" x14ac:dyDescent="0.25">
      <c r="A26" s="21" t="s">
        <v>28</v>
      </c>
      <c r="B26" s="316">
        <v>0</v>
      </c>
      <c r="C26" s="316">
        <v>14306354</v>
      </c>
      <c r="D26" s="316">
        <v>41731166</v>
      </c>
      <c r="E26" s="316">
        <v>39817952</v>
      </c>
      <c r="F26" s="316">
        <v>38482619</v>
      </c>
      <c r="G26" s="316">
        <v>46528758</v>
      </c>
      <c r="H26" s="316">
        <v>35811952</v>
      </c>
      <c r="I26" s="316"/>
      <c r="J26" s="316"/>
      <c r="K26" s="316"/>
      <c r="L26" s="316"/>
      <c r="M26" s="316"/>
      <c r="N26" s="342">
        <f>SUM(B26:M26)</f>
        <v>216678801</v>
      </c>
      <c r="O26" s="329">
        <f>N26/N24</f>
        <v>0.41165733348315048</v>
      </c>
      <c r="Q26" s="265"/>
    </row>
    <row r="27" spans="1:17" ht="31.9" customHeight="1" x14ac:dyDescent="0.25">
      <c r="A27" s="21" t="s">
        <v>196</v>
      </c>
      <c r="B27" s="316">
        <v>24781493</v>
      </c>
      <c r="C27" s="316">
        <v>4330500</v>
      </c>
      <c r="D27" s="316">
        <v>5000000</v>
      </c>
      <c r="E27" s="316">
        <v>10120853</v>
      </c>
      <c r="F27" s="316">
        <v>0</v>
      </c>
      <c r="G27" s="316">
        <v>6861256</v>
      </c>
      <c r="H27" s="321">
        <v>0</v>
      </c>
      <c r="I27" s="321"/>
      <c r="J27" s="321"/>
      <c r="K27" s="321"/>
      <c r="L27" s="321"/>
      <c r="M27" s="321"/>
      <c r="N27" s="342">
        <f t="shared" si="0"/>
        <v>51094102</v>
      </c>
      <c r="O27" s="329">
        <v>1</v>
      </c>
    </row>
    <row r="28" spans="1:17" ht="31.9" customHeight="1" x14ac:dyDescent="0.25">
      <c r="A28" s="21" t="s">
        <v>197</v>
      </c>
      <c r="B28" s="316">
        <v>0</v>
      </c>
      <c r="C28" s="316">
        <v>0</v>
      </c>
      <c r="D28" s="316">
        <v>0</v>
      </c>
      <c r="E28" s="316">
        <v>0</v>
      </c>
      <c r="F28" s="316">
        <v>0</v>
      </c>
      <c r="G28" s="316">
        <v>0</v>
      </c>
      <c r="H28" s="290">
        <v>0</v>
      </c>
      <c r="I28" s="290"/>
      <c r="J28" s="290"/>
      <c r="K28" s="290"/>
      <c r="L28" s="290"/>
      <c r="M28" s="290"/>
      <c r="N28" s="342">
        <f t="shared" si="0"/>
        <v>0</v>
      </c>
      <c r="O28" s="329">
        <f>N28/N27</f>
        <v>0</v>
      </c>
    </row>
    <row r="29" spans="1:17" ht="31.9" customHeight="1" thickBot="1" x14ac:dyDescent="0.3">
      <c r="A29" s="23" t="s">
        <v>34</v>
      </c>
      <c r="B29" s="317">
        <v>13627717</v>
      </c>
      <c r="C29" s="317">
        <v>2992147</v>
      </c>
      <c r="D29" s="317">
        <v>436155</v>
      </c>
      <c r="E29" s="317">
        <v>27728528</v>
      </c>
      <c r="F29" s="317">
        <v>0</v>
      </c>
      <c r="G29" s="317">
        <v>4632131</v>
      </c>
      <c r="H29" s="322">
        <v>0</v>
      </c>
      <c r="I29" s="322"/>
      <c r="J29" s="322"/>
      <c r="K29" s="322"/>
      <c r="L29" s="322"/>
      <c r="M29" s="322"/>
      <c r="N29" s="343">
        <f t="shared" si="0"/>
        <v>49416678</v>
      </c>
      <c r="O29" s="330">
        <f>N29/N27</f>
        <v>0.96716990935666114</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49" t="s">
        <v>198</v>
      </c>
      <c r="B33" s="450"/>
      <c r="C33" s="450"/>
      <c r="D33" s="450"/>
      <c r="E33" s="450"/>
      <c r="F33" s="450"/>
      <c r="G33" s="450"/>
      <c r="H33" s="450"/>
      <c r="I33" s="451"/>
      <c r="J33" s="30"/>
    </row>
    <row r="34" spans="1:13" ht="50.25" customHeight="1" thickBot="1" x14ac:dyDescent="0.3">
      <c r="A34" s="38" t="s">
        <v>199</v>
      </c>
      <c r="B34" s="593" t="str">
        <f>+B12</f>
        <v>Cualificar 9.000 mujeres en sus diferencias y diversidades en herramientas para la autonomía económica.</v>
      </c>
      <c r="C34" s="594"/>
      <c r="D34" s="594"/>
      <c r="E34" s="594"/>
      <c r="F34" s="594"/>
      <c r="G34" s="594"/>
      <c r="H34" s="594"/>
      <c r="I34" s="595"/>
      <c r="J34" s="28"/>
      <c r="M34" s="185"/>
    </row>
    <row r="35" spans="1:13" ht="18.75" customHeight="1" thickBot="1" x14ac:dyDescent="0.3">
      <c r="A35" s="440" t="s">
        <v>39</v>
      </c>
      <c r="B35" s="77">
        <v>2024</v>
      </c>
      <c r="C35" s="77">
        <v>2025</v>
      </c>
      <c r="D35" s="77">
        <v>2026</v>
      </c>
      <c r="E35" s="77">
        <v>2027</v>
      </c>
      <c r="F35" s="77" t="s">
        <v>200</v>
      </c>
      <c r="G35" s="455" t="s">
        <v>41</v>
      </c>
      <c r="H35" s="456" t="s">
        <v>311</v>
      </c>
      <c r="I35" s="457"/>
      <c r="J35" s="28"/>
      <c r="M35" s="185"/>
    </row>
    <row r="36" spans="1:13" ht="50.25" customHeight="1" thickBot="1" x14ac:dyDescent="0.3">
      <c r="A36" s="441"/>
      <c r="B36" s="172">
        <v>1070</v>
      </c>
      <c r="C36" s="172">
        <v>4013</v>
      </c>
      <c r="D36" s="172">
        <v>2027</v>
      </c>
      <c r="E36" s="172">
        <v>1890</v>
      </c>
      <c r="F36" s="173">
        <f>B36+C36+D36+E36</f>
        <v>9000</v>
      </c>
      <c r="G36" s="455"/>
      <c r="H36" s="458"/>
      <c r="I36" s="459"/>
      <c r="J36" s="28"/>
      <c r="M36" s="186"/>
    </row>
    <row r="37" spans="1:13" ht="39" customHeight="1" thickBot="1" x14ac:dyDescent="0.3">
      <c r="A37" s="39" t="s">
        <v>43</v>
      </c>
      <c r="B37" s="435">
        <v>0.39</v>
      </c>
      <c r="C37" s="436"/>
      <c r="D37" s="437" t="s">
        <v>202</v>
      </c>
      <c r="E37" s="438"/>
      <c r="F37" s="438"/>
      <c r="G37" s="438"/>
      <c r="H37" s="438"/>
      <c r="I37" s="439"/>
    </row>
    <row r="38" spans="1:13" s="29" customFormat="1" ht="48" customHeight="1" thickBot="1" x14ac:dyDescent="0.3">
      <c r="A38" s="440" t="s">
        <v>203</v>
      </c>
      <c r="B38" s="39" t="s">
        <v>204</v>
      </c>
      <c r="C38" s="38" t="s">
        <v>87</v>
      </c>
      <c r="D38" s="442" t="s">
        <v>89</v>
      </c>
      <c r="E38" s="443"/>
      <c r="F38" s="442" t="s">
        <v>91</v>
      </c>
      <c r="G38" s="443"/>
      <c r="H38" s="40" t="s">
        <v>93</v>
      </c>
      <c r="I38" s="42" t="s">
        <v>94</v>
      </c>
      <c r="M38" s="187"/>
    </row>
    <row r="39" spans="1:13" ht="46.5" customHeight="1" x14ac:dyDescent="0.25">
      <c r="A39" s="441"/>
      <c r="B39" s="311">
        <v>0</v>
      </c>
      <c r="C39" s="34">
        <v>0</v>
      </c>
      <c r="D39" s="446" t="s">
        <v>205</v>
      </c>
      <c r="E39" s="447"/>
      <c r="F39" s="446"/>
      <c r="G39" s="447"/>
      <c r="H39" s="199"/>
      <c r="I39" s="32"/>
      <c r="M39" s="185"/>
    </row>
    <row r="40" spans="1:13" s="29" customFormat="1" ht="46.15" customHeight="1" thickBot="1" x14ac:dyDescent="0.3">
      <c r="A40" s="440" t="s">
        <v>206</v>
      </c>
      <c r="B40" s="41" t="s">
        <v>204</v>
      </c>
      <c r="C40" s="40" t="s">
        <v>87</v>
      </c>
      <c r="D40" s="442" t="s">
        <v>89</v>
      </c>
      <c r="E40" s="443"/>
      <c r="F40" s="442" t="s">
        <v>91</v>
      </c>
      <c r="G40" s="443"/>
      <c r="H40" s="40" t="s">
        <v>93</v>
      </c>
      <c r="I40" s="42" t="s">
        <v>94</v>
      </c>
    </row>
    <row r="41" spans="1:13" ht="357.75" customHeight="1" thickBot="1" x14ac:dyDescent="0.3">
      <c r="A41" s="441"/>
      <c r="B41" s="310">
        <v>104</v>
      </c>
      <c r="C41" s="34">
        <v>80</v>
      </c>
      <c r="D41" s="444" t="s">
        <v>312</v>
      </c>
      <c r="E41" s="445"/>
      <c r="F41" s="467" t="s">
        <v>313</v>
      </c>
      <c r="G41" s="445"/>
      <c r="H41" s="263" t="s">
        <v>314</v>
      </c>
      <c r="I41" s="217" t="s">
        <v>315</v>
      </c>
    </row>
    <row r="42" spans="1:13" s="29" customFormat="1" ht="45" customHeight="1" thickBot="1" x14ac:dyDescent="0.3">
      <c r="A42" s="440" t="s">
        <v>211</v>
      </c>
      <c r="B42" s="41" t="s">
        <v>204</v>
      </c>
      <c r="C42" s="40" t="s">
        <v>87</v>
      </c>
      <c r="D42" s="442" t="s">
        <v>89</v>
      </c>
      <c r="E42" s="443"/>
      <c r="F42" s="442" t="s">
        <v>91</v>
      </c>
      <c r="G42" s="443"/>
      <c r="H42" s="40" t="s">
        <v>93</v>
      </c>
      <c r="I42" s="42" t="s">
        <v>94</v>
      </c>
    </row>
    <row r="43" spans="1:13" ht="293.45" customHeight="1" thickBot="1" x14ac:dyDescent="0.3">
      <c r="A43" s="441"/>
      <c r="B43" s="310">
        <v>220</v>
      </c>
      <c r="C43" s="215">
        <v>256</v>
      </c>
      <c r="D43" s="596" t="s">
        <v>316</v>
      </c>
      <c r="E43" s="597"/>
      <c r="F43" s="444" t="s">
        <v>317</v>
      </c>
      <c r="G43" s="445"/>
      <c r="H43" s="199" t="s">
        <v>209</v>
      </c>
      <c r="I43" s="271" t="s">
        <v>318</v>
      </c>
    </row>
    <row r="44" spans="1:13" s="29" customFormat="1" ht="44.25" customHeight="1" thickBot="1" x14ac:dyDescent="0.3">
      <c r="A44" s="440" t="s">
        <v>215</v>
      </c>
      <c r="B44" s="41" t="s">
        <v>204</v>
      </c>
      <c r="C44" s="41" t="s">
        <v>87</v>
      </c>
      <c r="D44" s="442" t="s">
        <v>89</v>
      </c>
      <c r="E44" s="443"/>
      <c r="F44" s="442" t="s">
        <v>91</v>
      </c>
      <c r="G44" s="443"/>
      <c r="H44" s="40" t="s">
        <v>93</v>
      </c>
      <c r="I44" s="40" t="s">
        <v>94</v>
      </c>
    </row>
    <row r="45" spans="1:13" ht="288" customHeight="1" thickBot="1" x14ac:dyDescent="0.3">
      <c r="A45" s="441"/>
      <c r="B45" s="310">
        <v>150</v>
      </c>
      <c r="C45" s="34">
        <v>253</v>
      </c>
      <c r="D45" s="464" t="s">
        <v>319</v>
      </c>
      <c r="E45" s="465"/>
      <c r="F45" s="464" t="s">
        <v>320</v>
      </c>
      <c r="G45" s="465"/>
      <c r="H45" s="326" t="s">
        <v>209</v>
      </c>
      <c r="I45" s="216" t="s">
        <v>321</v>
      </c>
    </row>
    <row r="46" spans="1:13" s="29" customFormat="1" ht="47.25" customHeight="1" thickBot="1" x14ac:dyDescent="0.3">
      <c r="A46" s="440" t="s">
        <v>219</v>
      </c>
      <c r="B46" s="41" t="s">
        <v>204</v>
      </c>
      <c r="C46" s="40" t="s">
        <v>87</v>
      </c>
      <c r="D46" s="442" t="s">
        <v>89</v>
      </c>
      <c r="E46" s="443"/>
      <c r="F46" s="442" t="s">
        <v>91</v>
      </c>
      <c r="G46" s="443"/>
      <c r="H46" s="40" t="s">
        <v>93</v>
      </c>
      <c r="I46" s="42" t="s">
        <v>94</v>
      </c>
    </row>
    <row r="47" spans="1:13" ht="270.60000000000002" customHeight="1" thickBot="1" x14ac:dyDescent="0.3">
      <c r="A47" s="441"/>
      <c r="B47" s="310">
        <v>250</v>
      </c>
      <c r="C47" s="34">
        <v>240</v>
      </c>
      <c r="D47" s="444" t="s">
        <v>322</v>
      </c>
      <c r="E47" s="466"/>
      <c r="F47" s="444" t="s">
        <v>323</v>
      </c>
      <c r="G47" s="466"/>
      <c r="H47" s="332" t="s">
        <v>324</v>
      </c>
      <c r="I47" s="234" t="s">
        <v>325</v>
      </c>
    </row>
    <row r="48" spans="1:13" s="29" customFormat="1" ht="52.5" customHeight="1" x14ac:dyDescent="0.25">
      <c r="A48" s="440" t="s">
        <v>223</v>
      </c>
      <c r="B48" s="41" t="s">
        <v>204</v>
      </c>
      <c r="C48" s="40" t="s">
        <v>87</v>
      </c>
      <c r="D48" s="442" t="s">
        <v>89</v>
      </c>
      <c r="E48" s="443"/>
      <c r="F48" s="442" t="s">
        <v>91</v>
      </c>
      <c r="G48" s="443"/>
      <c r="H48" s="40" t="s">
        <v>93</v>
      </c>
      <c r="I48" s="42" t="s">
        <v>94</v>
      </c>
    </row>
    <row r="49" spans="1:9" ht="261" customHeight="1" x14ac:dyDescent="0.25">
      <c r="A49" s="441"/>
      <c r="B49" s="310">
        <v>180</v>
      </c>
      <c r="C49" s="35">
        <v>239</v>
      </c>
      <c r="D49" s="444" t="s">
        <v>326</v>
      </c>
      <c r="E49" s="445"/>
      <c r="F49" s="467" t="s">
        <v>327</v>
      </c>
      <c r="G49" s="445"/>
      <c r="H49" s="31" t="s">
        <v>209</v>
      </c>
      <c r="I49" s="234" t="s">
        <v>328</v>
      </c>
    </row>
    <row r="50" spans="1:9" ht="34.9" customHeight="1" x14ac:dyDescent="0.25">
      <c r="A50" s="440" t="s">
        <v>227</v>
      </c>
      <c r="B50" s="39" t="s">
        <v>204</v>
      </c>
      <c r="C50" s="38" t="s">
        <v>87</v>
      </c>
      <c r="D50" s="442" t="s">
        <v>89</v>
      </c>
      <c r="E50" s="443"/>
      <c r="F50" s="442" t="s">
        <v>91</v>
      </c>
      <c r="G50" s="443"/>
      <c r="H50" s="40" t="s">
        <v>93</v>
      </c>
      <c r="I50" s="42" t="s">
        <v>94</v>
      </c>
    </row>
    <row r="51" spans="1:9" ht="339.75" customHeight="1" x14ac:dyDescent="0.25">
      <c r="A51" s="441"/>
      <c r="B51" s="310">
        <v>270</v>
      </c>
      <c r="C51" s="35">
        <v>262</v>
      </c>
      <c r="D51" s="444" t="s">
        <v>329</v>
      </c>
      <c r="E51" s="598"/>
      <c r="F51" s="599" t="s">
        <v>330</v>
      </c>
      <c r="G51" s="600"/>
      <c r="H51" s="287" t="s">
        <v>331</v>
      </c>
      <c r="I51" s="234" t="s">
        <v>332</v>
      </c>
    </row>
    <row r="52" spans="1:9" ht="34.9" customHeight="1" thickBot="1" x14ac:dyDescent="0.3">
      <c r="A52" s="440" t="s">
        <v>231</v>
      </c>
      <c r="B52" s="39" t="s">
        <v>204</v>
      </c>
      <c r="C52" s="38" t="s">
        <v>87</v>
      </c>
      <c r="D52" s="442" t="s">
        <v>89</v>
      </c>
      <c r="E52" s="443"/>
      <c r="F52" s="442" t="s">
        <v>91</v>
      </c>
      <c r="G52" s="443"/>
      <c r="H52" s="40" t="s">
        <v>93</v>
      </c>
      <c r="I52" s="42" t="s">
        <v>94</v>
      </c>
    </row>
    <row r="53" spans="1:9" ht="17.25" thickBot="1" x14ac:dyDescent="0.3">
      <c r="A53" s="441"/>
      <c r="B53" s="310">
        <v>200</v>
      </c>
      <c r="C53" s="35"/>
      <c r="D53" s="467"/>
      <c r="E53" s="598"/>
      <c r="F53" s="467"/>
      <c r="G53" s="466"/>
      <c r="H53" s="31"/>
      <c r="I53" s="234"/>
    </row>
    <row r="54" spans="1:9" ht="34.9" customHeight="1" thickBot="1" x14ac:dyDescent="0.3">
      <c r="A54" s="440" t="s">
        <v>232</v>
      </c>
      <c r="B54" s="39" t="s">
        <v>204</v>
      </c>
      <c r="C54" s="38" t="s">
        <v>87</v>
      </c>
      <c r="D54" s="442" t="s">
        <v>89</v>
      </c>
      <c r="E54" s="443"/>
      <c r="F54" s="442" t="s">
        <v>91</v>
      </c>
      <c r="G54" s="443"/>
      <c r="H54" s="40" t="s">
        <v>93</v>
      </c>
      <c r="I54" s="42" t="s">
        <v>94</v>
      </c>
    </row>
    <row r="55" spans="1:9" ht="17.25" thickBot="1" x14ac:dyDescent="0.3">
      <c r="A55" s="441"/>
      <c r="B55" s="310">
        <v>200</v>
      </c>
      <c r="C55" s="35"/>
      <c r="D55" s="467"/>
      <c r="E55" s="445"/>
      <c r="F55" s="467"/>
      <c r="G55" s="466"/>
      <c r="H55" s="31"/>
      <c r="I55" s="263"/>
    </row>
    <row r="56" spans="1:9" ht="34.9" customHeight="1" thickBot="1" x14ac:dyDescent="0.3">
      <c r="A56" s="440" t="s">
        <v>233</v>
      </c>
      <c r="B56" s="39" t="s">
        <v>204</v>
      </c>
      <c r="C56" s="38" t="s">
        <v>87</v>
      </c>
      <c r="D56" s="442" t="s">
        <v>89</v>
      </c>
      <c r="E56" s="443"/>
      <c r="F56" s="442" t="s">
        <v>91</v>
      </c>
      <c r="G56" s="443"/>
      <c r="H56" s="40" t="s">
        <v>93</v>
      </c>
      <c r="I56" s="42" t="s">
        <v>94</v>
      </c>
    </row>
    <row r="57" spans="1:9" ht="16.5" x14ac:dyDescent="0.25">
      <c r="A57" s="441"/>
      <c r="B57" s="310">
        <v>200</v>
      </c>
      <c r="C57" s="35"/>
      <c r="D57" s="444"/>
      <c r="E57" s="445"/>
      <c r="F57" s="460"/>
      <c r="G57" s="601"/>
      <c r="H57" s="31"/>
      <c r="I57" s="234"/>
    </row>
    <row r="58" spans="1:9" ht="34.9" customHeight="1" thickBot="1" x14ac:dyDescent="0.3">
      <c r="A58" s="440" t="s">
        <v>234</v>
      </c>
      <c r="B58" s="39" t="s">
        <v>204</v>
      </c>
      <c r="C58" s="38" t="s">
        <v>87</v>
      </c>
      <c r="D58" s="442" t="s">
        <v>89</v>
      </c>
      <c r="E58" s="443"/>
      <c r="F58" s="442" t="s">
        <v>91</v>
      </c>
      <c r="G58" s="443"/>
      <c r="H58" s="40" t="s">
        <v>93</v>
      </c>
      <c r="I58" s="42" t="s">
        <v>94</v>
      </c>
    </row>
    <row r="59" spans="1:9" ht="17.25" thickBot="1" x14ac:dyDescent="0.3">
      <c r="A59" s="441"/>
      <c r="B59" s="310">
        <v>200</v>
      </c>
      <c r="C59" s="35"/>
      <c r="D59" s="444"/>
      <c r="E59" s="445"/>
      <c r="F59" s="598"/>
      <c r="G59" s="602"/>
      <c r="H59" s="31"/>
      <c r="I59" s="263"/>
    </row>
    <row r="60" spans="1:9" ht="34.9" customHeight="1" thickBot="1" x14ac:dyDescent="0.3">
      <c r="A60" s="440" t="s">
        <v>235</v>
      </c>
      <c r="B60" s="39" t="s">
        <v>204</v>
      </c>
      <c r="C60" s="38" t="s">
        <v>87</v>
      </c>
      <c r="D60" s="442" t="s">
        <v>89</v>
      </c>
      <c r="E60" s="443"/>
      <c r="F60" s="442" t="s">
        <v>91</v>
      </c>
      <c r="G60" s="443"/>
      <c r="H60" s="40" t="s">
        <v>93</v>
      </c>
      <c r="I60" s="42" t="s">
        <v>94</v>
      </c>
    </row>
    <row r="61" spans="1:9" ht="17.25" thickBot="1" x14ac:dyDescent="0.3">
      <c r="A61" s="441"/>
      <c r="B61" s="310">
        <v>53</v>
      </c>
      <c r="C61" s="35"/>
      <c r="D61" s="603"/>
      <c r="E61" s="604"/>
      <c r="F61" s="603"/>
      <c r="G61" s="600"/>
      <c r="H61" s="31"/>
      <c r="I61" s="287"/>
    </row>
    <row r="62" spans="1:9" x14ac:dyDescent="0.25">
      <c r="B62" s="273">
        <f>+B47+B43+B41+B45+B49+B51+B53+B55+B57+B59+B61</f>
        <v>2027</v>
      </c>
      <c r="C62" s="273">
        <f>+C47+C43+C41+C45+C49+C51+C53+C55+C57+C59+C61</f>
        <v>1330</v>
      </c>
    </row>
    <row r="64" spans="1:9" ht="34.5" customHeight="1" x14ac:dyDescent="0.25">
      <c r="A64" s="491" t="s">
        <v>57</v>
      </c>
      <c r="B64" s="491"/>
      <c r="C64" s="491"/>
      <c r="D64" s="491"/>
      <c r="E64" s="491"/>
      <c r="F64" s="491"/>
      <c r="G64" s="491"/>
      <c r="H64" s="491"/>
      <c r="I64" s="491"/>
    </row>
    <row r="65" spans="1:9" ht="67.5" customHeight="1" x14ac:dyDescent="0.25">
      <c r="A65" s="43" t="s">
        <v>58</v>
      </c>
      <c r="B65" s="481" t="s">
        <v>333</v>
      </c>
      <c r="C65" s="482"/>
      <c r="D65" s="481" t="s">
        <v>334</v>
      </c>
      <c r="E65" s="482"/>
      <c r="F65" s="481" t="s">
        <v>335</v>
      </c>
      <c r="G65" s="482"/>
      <c r="H65" s="483" t="s">
        <v>239</v>
      </c>
      <c r="I65" s="484"/>
    </row>
    <row r="66" spans="1:9" ht="35.65" customHeight="1" x14ac:dyDescent="0.25">
      <c r="A66" s="43" t="s">
        <v>60</v>
      </c>
      <c r="B66" s="487">
        <v>0.3</v>
      </c>
      <c r="C66" s="490"/>
      <c r="D66" s="487">
        <v>0.09</v>
      </c>
      <c r="E66" s="490"/>
      <c r="F66" s="489"/>
      <c r="G66" s="490"/>
      <c r="H66" s="489"/>
      <c r="I66" s="490"/>
    </row>
    <row r="67" spans="1:9" ht="30" customHeight="1" x14ac:dyDescent="0.25">
      <c r="A67" s="492" t="s">
        <v>170</v>
      </c>
      <c r="B67" s="82" t="s">
        <v>85</v>
      </c>
      <c r="C67" s="82" t="s">
        <v>87</v>
      </c>
      <c r="D67" s="82" t="s">
        <v>85</v>
      </c>
      <c r="E67" s="82" t="s">
        <v>87</v>
      </c>
      <c r="F67" s="82" t="s">
        <v>85</v>
      </c>
      <c r="G67" s="82" t="s">
        <v>87</v>
      </c>
      <c r="H67" s="82" t="s">
        <v>85</v>
      </c>
      <c r="I67" s="82" t="s">
        <v>87</v>
      </c>
    </row>
    <row r="68" spans="1:9" ht="16.5" x14ac:dyDescent="0.25">
      <c r="A68" s="493"/>
      <c r="B68" s="45">
        <v>0</v>
      </c>
      <c r="C68" s="45">
        <v>0</v>
      </c>
      <c r="D68" s="45">
        <v>0</v>
      </c>
      <c r="E68" s="45">
        <v>0</v>
      </c>
      <c r="F68" s="45"/>
      <c r="G68" s="45"/>
      <c r="H68" s="50"/>
      <c r="I68" s="45"/>
    </row>
    <row r="69" spans="1:9" ht="44.65" customHeight="1" x14ac:dyDescent="0.25">
      <c r="A69" s="43" t="s">
        <v>241</v>
      </c>
      <c r="B69" s="494" t="s">
        <v>205</v>
      </c>
      <c r="C69" s="495"/>
      <c r="D69" s="496" t="s">
        <v>205</v>
      </c>
      <c r="E69" s="495"/>
      <c r="F69" s="605"/>
      <c r="G69" s="606"/>
      <c r="H69" s="497"/>
      <c r="I69" s="498"/>
    </row>
    <row r="70" spans="1:9" ht="16.5" x14ac:dyDescent="0.25">
      <c r="A70" s="43" t="s">
        <v>242</v>
      </c>
      <c r="B70" s="494"/>
      <c r="C70" s="495"/>
      <c r="D70" s="494"/>
      <c r="E70" s="495"/>
      <c r="F70" s="494"/>
      <c r="G70" s="495"/>
      <c r="H70" s="499"/>
      <c r="I70" s="500"/>
    </row>
    <row r="71" spans="1:9" ht="30.75" customHeight="1" x14ac:dyDescent="0.25">
      <c r="A71" s="492" t="s">
        <v>171</v>
      </c>
      <c r="B71" s="82" t="s">
        <v>85</v>
      </c>
      <c r="C71" s="82" t="s">
        <v>87</v>
      </c>
      <c r="D71" s="82" t="s">
        <v>85</v>
      </c>
      <c r="E71" s="82" t="s">
        <v>87</v>
      </c>
      <c r="F71" s="82" t="s">
        <v>85</v>
      </c>
      <c r="G71" s="82" t="s">
        <v>87</v>
      </c>
      <c r="H71" s="82" t="s">
        <v>85</v>
      </c>
      <c r="I71" s="82" t="s">
        <v>87</v>
      </c>
    </row>
    <row r="72" spans="1:9" ht="16.5" x14ac:dyDescent="0.25">
      <c r="A72" s="493"/>
      <c r="B72" s="314">
        <v>0.05</v>
      </c>
      <c r="C72" s="314">
        <v>0.05</v>
      </c>
      <c r="D72" s="45">
        <v>0.03</v>
      </c>
      <c r="E72" s="45">
        <v>0.03</v>
      </c>
      <c r="F72" s="45"/>
      <c r="G72" s="46"/>
      <c r="H72" s="50"/>
      <c r="I72" s="46"/>
    </row>
    <row r="73" spans="1:9" ht="299.64999999999998" customHeight="1" x14ac:dyDescent="0.25">
      <c r="A73" s="313" t="s">
        <v>241</v>
      </c>
      <c r="B73" s="607" t="s">
        <v>336</v>
      </c>
      <c r="C73" s="607"/>
      <c r="D73" s="608" t="s">
        <v>337</v>
      </c>
      <c r="E73" s="502"/>
      <c r="F73" s="605"/>
      <c r="G73" s="606"/>
      <c r="H73" s="503"/>
      <c r="I73" s="504"/>
    </row>
    <row r="74" spans="1:9" ht="57" customHeight="1" x14ac:dyDescent="0.25">
      <c r="A74" s="43" t="s">
        <v>242</v>
      </c>
      <c r="B74" s="609" t="s">
        <v>244</v>
      </c>
      <c r="C74" s="610"/>
      <c r="D74" s="611" t="s">
        <v>244</v>
      </c>
      <c r="E74" s="517"/>
      <c r="F74" s="494"/>
      <c r="G74" s="495"/>
      <c r="H74" s="499"/>
      <c r="I74" s="500"/>
    </row>
    <row r="75" spans="1:9" ht="30.75" customHeight="1" x14ac:dyDescent="0.25">
      <c r="A75" s="492" t="s">
        <v>172</v>
      </c>
      <c r="B75" s="82" t="s">
        <v>85</v>
      </c>
      <c r="C75" s="82" t="s">
        <v>87</v>
      </c>
      <c r="D75" s="82" t="s">
        <v>85</v>
      </c>
      <c r="E75" s="82" t="s">
        <v>87</v>
      </c>
      <c r="F75" s="82" t="s">
        <v>85</v>
      </c>
      <c r="G75" s="82" t="s">
        <v>87</v>
      </c>
      <c r="H75" s="82" t="s">
        <v>85</v>
      </c>
      <c r="I75" s="82" t="s">
        <v>87</v>
      </c>
    </row>
    <row r="76" spans="1:9" ht="16.5" x14ac:dyDescent="0.25">
      <c r="A76" s="493"/>
      <c r="B76" s="45">
        <v>0.11</v>
      </c>
      <c r="C76" s="45">
        <v>0.11</v>
      </c>
      <c r="D76" s="45">
        <v>0.1</v>
      </c>
      <c r="E76" s="45">
        <v>0.1</v>
      </c>
      <c r="F76" s="45"/>
      <c r="G76" s="46"/>
      <c r="H76" s="50"/>
      <c r="I76" s="46"/>
    </row>
    <row r="77" spans="1:9" ht="336.75" customHeight="1" x14ac:dyDescent="0.25">
      <c r="A77" s="43" t="s">
        <v>241</v>
      </c>
      <c r="B77" s="507" t="s">
        <v>338</v>
      </c>
      <c r="C77" s="508"/>
      <c r="D77" s="612" t="s">
        <v>339</v>
      </c>
      <c r="E77" s="613"/>
      <c r="F77" s="509"/>
      <c r="G77" s="510"/>
      <c r="H77" s="499"/>
      <c r="I77" s="500"/>
    </row>
    <row r="78" spans="1:9" ht="90" customHeight="1" x14ac:dyDescent="0.25">
      <c r="A78" s="43" t="s">
        <v>242</v>
      </c>
      <c r="B78" s="516" t="s">
        <v>340</v>
      </c>
      <c r="C78" s="517"/>
      <c r="D78" s="516" t="s">
        <v>341</v>
      </c>
      <c r="E78" s="517"/>
      <c r="F78" s="509"/>
      <c r="G78" s="510"/>
      <c r="H78" s="499"/>
      <c r="I78" s="500"/>
    </row>
    <row r="79" spans="1:9" ht="30.75" customHeight="1" x14ac:dyDescent="0.25">
      <c r="A79" s="492" t="s">
        <v>173</v>
      </c>
      <c r="B79" s="82" t="s">
        <v>85</v>
      </c>
      <c r="C79" s="82" t="s">
        <v>87</v>
      </c>
      <c r="D79" s="82" t="s">
        <v>85</v>
      </c>
      <c r="E79" s="82" t="s">
        <v>87</v>
      </c>
      <c r="F79" s="82" t="s">
        <v>85</v>
      </c>
      <c r="G79" s="82" t="s">
        <v>87</v>
      </c>
      <c r="H79" s="82" t="s">
        <v>85</v>
      </c>
      <c r="I79" s="82" t="s">
        <v>87</v>
      </c>
    </row>
    <row r="80" spans="1:9" ht="16.5" x14ac:dyDescent="0.25">
      <c r="A80" s="493"/>
      <c r="B80" s="233">
        <v>7.0000000000000007E-2</v>
      </c>
      <c r="C80" s="233">
        <v>7.0000000000000007E-2</v>
      </c>
      <c r="D80" s="233">
        <v>0.1</v>
      </c>
      <c r="E80" s="233">
        <v>0.1</v>
      </c>
      <c r="F80" s="45"/>
      <c r="G80" s="46"/>
      <c r="H80" s="50"/>
      <c r="I80" s="46"/>
    </row>
    <row r="81" spans="1:9" ht="409.6" customHeight="1" x14ac:dyDescent="0.25">
      <c r="A81" s="43" t="s">
        <v>241</v>
      </c>
      <c r="B81" s="614" t="s">
        <v>342</v>
      </c>
      <c r="C81" s="615"/>
      <c r="D81" s="507" t="s">
        <v>343</v>
      </c>
      <c r="E81" s="508"/>
      <c r="F81" s="497"/>
      <c r="G81" s="616"/>
      <c r="H81" s="499"/>
      <c r="I81" s="500"/>
    </row>
    <row r="82" spans="1:9" ht="94.5" customHeight="1" x14ac:dyDescent="0.25">
      <c r="A82" s="43" t="s">
        <v>242</v>
      </c>
      <c r="B82" s="516" t="s">
        <v>344</v>
      </c>
      <c r="C82" s="517"/>
      <c r="D82" s="516" t="s">
        <v>345</v>
      </c>
      <c r="E82" s="517"/>
      <c r="F82" s="499"/>
      <c r="G82" s="500"/>
      <c r="H82" s="499"/>
      <c r="I82" s="500"/>
    </row>
    <row r="83" spans="1:9" ht="30" customHeight="1" x14ac:dyDescent="0.25">
      <c r="A83" s="492" t="s">
        <v>175</v>
      </c>
      <c r="B83" s="82" t="s">
        <v>85</v>
      </c>
      <c r="C83" s="82" t="s">
        <v>87</v>
      </c>
      <c r="D83" s="82" t="s">
        <v>85</v>
      </c>
      <c r="E83" s="82" t="s">
        <v>87</v>
      </c>
      <c r="F83" s="82" t="s">
        <v>85</v>
      </c>
      <c r="G83" s="82" t="s">
        <v>87</v>
      </c>
      <c r="H83" s="82" t="s">
        <v>85</v>
      </c>
      <c r="I83" s="82" t="s">
        <v>87</v>
      </c>
    </row>
    <row r="84" spans="1:9" ht="16.5" x14ac:dyDescent="0.25">
      <c r="A84" s="493"/>
      <c r="B84" s="45">
        <v>0.12</v>
      </c>
      <c r="C84" s="45">
        <v>0.12</v>
      </c>
      <c r="D84" s="45">
        <v>0.1</v>
      </c>
      <c r="E84" s="45">
        <v>0.1</v>
      </c>
      <c r="F84" s="45"/>
      <c r="G84" s="46"/>
      <c r="H84" s="50"/>
      <c r="I84" s="46"/>
    </row>
    <row r="85" spans="1:9" ht="341.25" customHeight="1" x14ac:dyDescent="0.25">
      <c r="A85" s="43" t="s">
        <v>241</v>
      </c>
      <c r="B85" s="617" t="s">
        <v>346</v>
      </c>
      <c r="C85" s="618"/>
      <c r="D85" s="619" t="s">
        <v>347</v>
      </c>
      <c r="E85" s="620"/>
      <c r="F85" s="523"/>
      <c r="G85" s="524"/>
      <c r="H85" s="521"/>
      <c r="I85" s="521"/>
    </row>
    <row r="86" spans="1:9" ht="103.9" customHeight="1" x14ac:dyDescent="0.25">
      <c r="A86" s="43" t="s">
        <v>242</v>
      </c>
      <c r="B86" s="516" t="s">
        <v>348</v>
      </c>
      <c r="C86" s="539"/>
      <c r="D86" s="516" t="s">
        <v>349</v>
      </c>
      <c r="E86" s="539"/>
      <c r="F86" s="523"/>
      <c r="G86" s="524"/>
      <c r="H86" s="523"/>
      <c r="I86" s="524"/>
    </row>
    <row r="87" spans="1:9" ht="16.5" x14ac:dyDescent="0.25">
      <c r="A87" s="492" t="s">
        <v>176</v>
      </c>
      <c r="B87" s="82" t="s">
        <v>85</v>
      </c>
      <c r="C87" s="82" t="s">
        <v>87</v>
      </c>
      <c r="D87" s="82" t="s">
        <v>85</v>
      </c>
      <c r="E87" s="82" t="s">
        <v>87</v>
      </c>
      <c r="F87" s="82" t="s">
        <v>85</v>
      </c>
      <c r="G87" s="82" t="s">
        <v>87</v>
      </c>
      <c r="H87" s="82" t="s">
        <v>85</v>
      </c>
      <c r="I87" s="82" t="s">
        <v>87</v>
      </c>
    </row>
    <row r="88" spans="1:9" ht="16.5" x14ac:dyDescent="0.25">
      <c r="A88" s="493"/>
      <c r="B88" s="47">
        <v>0.09</v>
      </c>
      <c r="C88" s="47">
        <v>0.09</v>
      </c>
      <c r="D88" s="47">
        <v>0.1</v>
      </c>
      <c r="E88" s="45">
        <v>0.1</v>
      </c>
      <c r="F88" s="45"/>
      <c r="G88" s="46"/>
      <c r="H88" s="50"/>
      <c r="I88" s="46"/>
    </row>
    <row r="89" spans="1:9" ht="300" customHeight="1" x14ac:dyDescent="0.25">
      <c r="A89" s="43" t="s">
        <v>241</v>
      </c>
      <c r="B89" s="621" t="s">
        <v>350</v>
      </c>
      <c r="C89" s="534"/>
      <c r="D89" s="622" t="s">
        <v>351</v>
      </c>
      <c r="E89" s="623"/>
      <c r="F89" s="624"/>
      <c r="G89" s="625"/>
      <c r="H89" s="530"/>
      <c r="I89" s="530"/>
    </row>
    <row r="90" spans="1:9" ht="78" customHeight="1" x14ac:dyDescent="0.25">
      <c r="A90" s="43" t="s">
        <v>242</v>
      </c>
      <c r="B90" s="516" t="s">
        <v>352</v>
      </c>
      <c r="C90" s="539"/>
      <c r="D90" s="516" t="s">
        <v>353</v>
      </c>
      <c r="E90" s="539"/>
      <c r="F90" s="523"/>
      <c r="G90" s="524"/>
      <c r="H90" s="523"/>
      <c r="I90" s="524"/>
    </row>
    <row r="91" spans="1:9" ht="16.5" x14ac:dyDescent="0.25">
      <c r="A91" s="492" t="s">
        <v>177</v>
      </c>
      <c r="B91" s="82" t="s">
        <v>85</v>
      </c>
      <c r="C91" s="82" t="s">
        <v>87</v>
      </c>
      <c r="D91" s="82" t="s">
        <v>85</v>
      </c>
      <c r="E91" s="82" t="s">
        <v>87</v>
      </c>
      <c r="F91" s="82" t="s">
        <v>85</v>
      </c>
      <c r="G91" s="82" t="s">
        <v>87</v>
      </c>
      <c r="H91" s="82" t="s">
        <v>85</v>
      </c>
      <c r="I91" s="82" t="s">
        <v>87</v>
      </c>
    </row>
    <row r="92" spans="1:9" ht="16.5" x14ac:dyDescent="0.25">
      <c r="A92" s="493"/>
      <c r="B92" s="47">
        <v>0.13</v>
      </c>
      <c r="C92" s="47">
        <v>0.13</v>
      </c>
      <c r="D92" s="47">
        <v>0.1</v>
      </c>
      <c r="E92" s="45">
        <v>0.1</v>
      </c>
      <c r="F92" s="45"/>
      <c r="G92" s="46"/>
      <c r="H92" s="50"/>
      <c r="I92" s="46"/>
    </row>
    <row r="93" spans="1:9" ht="408" customHeight="1" x14ac:dyDescent="0.25">
      <c r="A93" s="43" t="s">
        <v>241</v>
      </c>
      <c r="B93" s="626" t="s">
        <v>354</v>
      </c>
      <c r="C93" s="627"/>
      <c r="D93" s="628" t="s">
        <v>355</v>
      </c>
      <c r="E93" s="629"/>
      <c r="F93" s="624"/>
      <c r="G93" s="625"/>
      <c r="H93" s="530"/>
      <c r="I93" s="530"/>
    </row>
    <row r="94" spans="1:9" ht="99.75" customHeight="1" x14ac:dyDescent="0.25">
      <c r="A94" s="43" t="s">
        <v>242</v>
      </c>
      <c r="B94" s="514" t="s">
        <v>356</v>
      </c>
      <c r="C94" s="522"/>
      <c r="D94" s="514" t="s">
        <v>357</v>
      </c>
      <c r="E94" s="522"/>
      <c r="F94" s="523"/>
      <c r="G94" s="524"/>
      <c r="H94" s="523"/>
      <c r="I94" s="524"/>
    </row>
    <row r="95" spans="1:9" ht="16.5" x14ac:dyDescent="0.25">
      <c r="A95" s="492" t="s">
        <v>179</v>
      </c>
      <c r="B95" s="82" t="s">
        <v>85</v>
      </c>
      <c r="C95" s="82" t="s">
        <v>87</v>
      </c>
      <c r="D95" s="82" t="s">
        <v>85</v>
      </c>
      <c r="E95" s="82" t="s">
        <v>87</v>
      </c>
      <c r="F95" s="82" t="s">
        <v>85</v>
      </c>
      <c r="G95" s="82" t="s">
        <v>87</v>
      </c>
      <c r="H95" s="82" t="s">
        <v>85</v>
      </c>
      <c r="I95" s="82" t="s">
        <v>87</v>
      </c>
    </row>
    <row r="96" spans="1:9" ht="16.5" x14ac:dyDescent="0.25">
      <c r="A96" s="493"/>
      <c r="B96" s="47">
        <v>0.1</v>
      </c>
      <c r="C96" s="47"/>
      <c r="D96" s="47">
        <v>0.1</v>
      </c>
      <c r="E96" s="45"/>
      <c r="F96" s="45"/>
      <c r="G96" s="46"/>
      <c r="H96" s="50"/>
      <c r="I96" s="46"/>
    </row>
    <row r="97" spans="1:9" ht="33" x14ac:dyDescent="0.25">
      <c r="A97" s="43" t="s">
        <v>241</v>
      </c>
      <c r="B97" s="630"/>
      <c r="C97" s="631"/>
      <c r="D97" s="632"/>
      <c r="E97" s="633"/>
      <c r="F97" s="530"/>
      <c r="G97" s="530"/>
      <c r="H97" s="530"/>
      <c r="I97" s="530"/>
    </row>
    <row r="98" spans="1:9" ht="16.5" x14ac:dyDescent="0.25">
      <c r="A98" s="43" t="s">
        <v>242</v>
      </c>
      <c r="B98" s="634"/>
      <c r="C98" s="635"/>
      <c r="D98" s="634"/>
      <c r="E98" s="635"/>
      <c r="F98" s="523"/>
      <c r="G98" s="524"/>
      <c r="H98" s="523"/>
      <c r="I98" s="524"/>
    </row>
    <row r="99" spans="1:9" ht="16.5" x14ac:dyDescent="0.25">
      <c r="A99" s="492" t="s">
        <v>181</v>
      </c>
      <c r="B99" s="82" t="s">
        <v>85</v>
      </c>
      <c r="C99" s="82" t="s">
        <v>87</v>
      </c>
      <c r="D99" s="82" t="s">
        <v>85</v>
      </c>
      <c r="E99" s="82" t="s">
        <v>87</v>
      </c>
      <c r="F99" s="82" t="s">
        <v>85</v>
      </c>
      <c r="G99" s="82" t="s">
        <v>87</v>
      </c>
      <c r="H99" s="82" t="s">
        <v>85</v>
      </c>
      <c r="I99" s="82" t="s">
        <v>87</v>
      </c>
    </row>
    <row r="100" spans="1:9" ht="16.5" x14ac:dyDescent="0.25">
      <c r="A100" s="493"/>
      <c r="B100" s="47">
        <v>0.1</v>
      </c>
      <c r="C100" s="47"/>
      <c r="D100" s="47">
        <v>0.1</v>
      </c>
      <c r="E100" s="45"/>
      <c r="F100" s="45"/>
      <c r="G100" s="46"/>
      <c r="H100" s="50"/>
      <c r="I100" s="46"/>
    </row>
    <row r="101" spans="1:9" ht="33" x14ac:dyDescent="0.25">
      <c r="A101" s="43" t="s">
        <v>241</v>
      </c>
      <c r="B101" s="636"/>
      <c r="C101" s="637"/>
      <c r="D101" s="632"/>
      <c r="E101" s="633"/>
      <c r="F101" s="530"/>
      <c r="G101" s="530"/>
      <c r="H101" s="530"/>
      <c r="I101" s="530"/>
    </row>
    <row r="102" spans="1:9" ht="16.5" x14ac:dyDescent="0.25">
      <c r="A102" s="43" t="s">
        <v>242</v>
      </c>
      <c r="B102" s="638"/>
      <c r="C102" s="635"/>
      <c r="D102" s="494"/>
      <c r="E102" s="524"/>
      <c r="F102" s="523"/>
      <c r="G102" s="524"/>
      <c r="H102" s="523"/>
      <c r="I102" s="524"/>
    </row>
    <row r="103" spans="1:9" ht="16.5" x14ac:dyDescent="0.25">
      <c r="A103" s="492" t="s">
        <v>182</v>
      </c>
      <c r="B103" s="82" t="s">
        <v>85</v>
      </c>
      <c r="C103" s="82" t="s">
        <v>87</v>
      </c>
      <c r="D103" s="82" t="s">
        <v>85</v>
      </c>
      <c r="E103" s="82" t="s">
        <v>87</v>
      </c>
      <c r="F103" s="82" t="s">
        <v>85</v>
      </c>
      <c r="G103" s="82" t="s">
        <v>87</v>
      </c>
      <c r="H103" s="82" t="s">
        <v>85</v>
      </c>
      <c r="I103" s="82" t="s">
        <v>87</v>
      </c>
    </row>
    <row r="104" spans="1:9" ht="16.5" x14ac:dyDescent="0.25">
      <c r="A104" s="493"/>
      <c r="B104" s="47">
        <v>0.1</v>
      </c>
      <c r="C104" s="47"/>
      <c r="D104" s="47">
        <v>0.12</v>
      </c>
      <c r="E104" s="45"/>
      <c r="F104" s="45"/>
      <c r="G104" s="46"/>
      <c r="H104" s="50"/>
      <c r="I104" s="46"/>
    </row>
    <row r="105" spans="1:9" ht="33" x14ac:dyDescent="0.25">
      <c r="A105" s="43" t="s">
        <v>241</v>
      </c>
      <c r="B105" s="639"/>
      <c r="C105" s="640"/>
      <c r="D105" s="639"/>
      <c r="E105" s="641"/>
      <c r="F105" s="530"/>
      <c r="G105" s="530"/>
      <c r="H105" s="530"/>
      <c r="I105" s="530"/>
    </row>
    <row r="106" spans="1:9" ht="16.5" x14ac:dyDescent="0.25">
      <c r="A106" s="43" t="s">
        <v>242</v>
      </c>
      <c r="B106" s="634"/>
      <c r="C106" s="642"/>
      <c r="D106" s="634"/>
      <c r="E106" s="635"/>
      <c r="F106" s="523"/>
      <c r="G106" s="524"/>
      <c r="H106" s="523"/>
      <c r="I106" s="524"/>
    </row>
    <row r="107" spans="1:9" ht="16.5" x14ac:dyDescent="0.25">
      <c r="A107" s="492" t="s">
        <v>183</v>
      </c>
      <c r="B107" s="82" t="s">
        <v>85</v>
      </c>
      <c r="C107" s="82" t="s">
        <v>87</v>
      </c>
      <c r="D107" s="82" t="s">
        <v>85</v>
      </c>
      <c r="E107" s="82" t="s">
        <v>87</v>
      </c>
      <c r="F107" s="82" t="s">
        <v>85</v>
      </c>
      <c r="G107" s="82" t="s">
        <v>87</v>
      </c>
      <c r="H107" s="82" t="s">
        <v>85</v>
      </c>
      <c r="I107" s="82" t="s">
        <v>87</v>
      </c>
    </row>
    <row r="108" spans="1:9" ht="16.5" x14ac:dyDescent="0.25">
      <c r="A108" s="493"/>
      <c r="B108" s="47">
        <v>0.1</v>
      </c>
      <c r="C108" s="47"/>
      <c r="D108" s="47">
        <v>0.1</v>
      </c>
      <c r="E108" s="45"/>
      <c r="F108" s="45"/>
      <c r="G108" s="46"/>
      <c r="H108" s="50"/>
      <c r="I108" s="46"/>
    </row>
    <row r="109" spans="1:9" x14ac:dyDescent="0.25">
      <c r="A109" s="643" t="s">
        <v>241</v>
      </c>
      <c r="B109" s="632"/>
      <c r="C109" s="632"/>
      <c r="D109" s="645"/>
      <c r="E109" s="645"/>
      <c r="F109" s="530"/>
      <c r="G109" s="530"/>
      <c r="H109" s="530"/>
      <c r="I109" s="530"/>
    </row>
    <row r="110" spans="1:9" x14ac:dyDescent="0.25">
      <c r="A110" s="644"/>
      <c r="B110" s="632"/>
      <c r="C110" s="632"/>
      <c r="D110" s="645"/>
      <c r="E110" s="645"/>
      <c r="F110" s="530"/>
      <c r="G110" s="530"/>
      <c r="H110" s="530"/>
      <c r="I110" s="530"/>
    </row>
    <row r="111" spans="1:9" ht="16.5" x14ac:dyDescent="0.25">
      <c r="A111" s="43" t="s">
        <v>242</v>
      </c>
      <c r="B111" s="494"/>
      <c r="C111" s="524"/>
      <c r="D111" s="494"/>
      <c r="E111" s="524"/>
      <c r="F111" s="523"/>
      <c r="G111" s="524"/>
      <c r="H111" s="523"/>
      <c r="I111" s="524"/>
    </row>
    <row r="112" spans="1:9" ht="16.5" x14ac:dyDescent="0.25">
      <c r="A112" s="492" t="s">
        <v>184</v>
      </c>
      <c r="B112" s="82" t="s">
        <v>85</v>
      </c>
      <c r="C112" s="82" t="s">
        <v>87</v>
      </c>
      <c r="D112" s="82" t="s">
        <v>85</v>
      </c>
      <c r="E112" s="82" t="s">
        <v>87</v>
      </c>
      <c r="F112" s="82" t="s">
        <v>85</v>
      </c>
      <c r="G112" s="82" t="s">
        <v>87</v>
      </c>
      <c r="H112" s="82" t="s">
        <v>85</v>
      </c>
      <c r="I112" s="82" t="s">
        <v>87</v>
      </c>
    </row>
    <row r="113" spans="1:9" ht="16.5" x14ac:dyDescent="0.25">
      <c r="A113" s="493"/>
      <c r="B113" s="285">
        <v>0.03</v>
      </c>
      <c r="C113" s="285"/>
      <c r="D113" s="285">
        <v>0.05</v>
      </c>
      <c r="E113" s="285"/>
      <c r="F113" s="45"/>
      <c r="G113" s="162"/>
      <c r="H113" s="161"/>
      <c r="I113" s="162"/>
    </row>
    <row r="114" spans="1:9" ht="33" x14ac:dyDescent="0.25">
      <c r="A114" s="43" t="s">
        <v>241</v>
      </c>
      <c r="B114" s="646"/>
      <c r="C114" s="647"/>
      <c r="D114" s="648"/>
      <c r="E114" s="648"/>
      <c r="F114" s="545"/>
      <c r="G114" s="545"/>
      <c r="H114" s="545"/>
      <c r="I114" s="545"/>
    </row>
    <row r="115" spans="1:9" ht="16.5" x14ac:dyDescent="0.25">
      <c r="A115" s="43" t="s">
        <v>242</v>
      </c>
      <c r="B115" s="546"/>
      <c r="C115" s="495"/>
      <c r="D115" s="546"/>
      <c r="E115" s="495"/>
      <c r="F115" s="523"/>
      <c r="G115" s="524"/>
      <c r="H115" s="523"/>
      <c r="I115" s="524"/>
    </row>
    <row r="116" spans="1:9" ht="16.5" x14ac:dyDescent="0.25">
      <c r="A116" s="44" t="s">
        <v>255</v>
      </c>
      <c r="B116" s="48">
        <f>(B68+B72+B76+B80+B84+B88+B92+B96+B100+B104+B108+B113)</f>
        <v>0.99999999999999989</v>
      </c>
      <c r="C116" s="48">
        <f>(C68+C72+C76+C80+C84+C88+C92+C96+C100+C104+C108+C113)</f>
        <v>0.56999999999999995</v>
      </c>
      <c r="D116" s="48">
        <f t="shared" ref="D116:I116" si="1">(D68+D72+D76+D80+D84+D88+D92+D96+D100+D104+D108+D113)</f>
        <v>1</v>
      </c>
      <c r="E116" s="48">
        <f t="shared" si="1"/>
        <v>0.53</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12:A113"/>
    <mergeCell ref="B114:C114"/>
    <mergeCell ref="D114:E114"/>
    <mergeCell ref="F114:G114"/>
    <mergeCell ref="H114:I114"/>
    <mergeCell ref="B115:C115"/>
    <mergeCell ref="D115:E115"/>
    <mergeCell ref="F115:G115"/>
    <mergeCell ref="H115:I115"/>
    <mergeCell ref="A107:A108"/>
    <mergeCell ref="B111:C111"/>
    <mergeCell ref="D111:E111"/>
    <mergeCell ref="F111:G111"/>
    <mergeCell ref="H111:I111"/>
    <mergeCell ref="A109:A110"/>
    <mergeCell ref="B109:C110"/>
    <mergeCell ref="D109:E110"/>
    <mergeCell ref="F109:G110"/>
    <mergeCell ref="H109: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4:C74" r:id="rId1" display="https://secretariadistritald.sharepoint.com/:f:/s/ContratacinSPI-2022/IgCCqGFsuSg7To866FqRrCQ6AR2BNNIVpVeCx7cKp6_dEoM?e=G7KUBJ" xr:uid="{148D748F-9A39-44E7-9451-2E7CD9C023DF}"/>
    <hyperlink ref="B74" r:id="rId2" xr:uid="{E7608146-327B-4D6B-A4DA-3C6B7990A74B}"/>
    <hyperlink ref="D74" r:id="rId3" xr:uid="{F286034A-A505-430F-8A10-920055F5F31B}"/>
  </hyperlinks>
  <pageMargins left="0.23622047244094491" right="0.23622047244094491" top="0.55118110236220474" bottom="0.39370078740157483" header="0.11811023622047245" footer="0.11811023622047245"/>
  <pageSetup paperSize="5" scale="29" fitToHeight="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42578125" defaultRowHeight="12.75" x14ac:dyDescent="0.25"/>
  <cols>
    <col min="1" max="1" width="3.42578125" style="293" customWidth="1"/>
    <col min="2" max="2" width="9.42578125" style="293" customWidth="1"/>
    <col min="3" max="3" width="5.42578125" style="293" customWidth="1"/>
    <col min="4" max="4" width="6.42578125" style="293" customWidth="1"/>
    <col min="5" max="5" width="5.42578125" style="293" customWidth="1"/>
    <col min="6" max="6" width="10.42578125" style="293" customWidth="1"/>
    <col min="7" max="7" width="2.42578125" style="293" customWidth="1"/>
    <col min="8" max="8" width="18.42578125" style="293" customWidth="1"/>
    <col min="9" max="9" width="12.42578125" style="293" customWidth="1"/>
    <col min="10" max="10" width="6.42578125" style="293" customWidth="1"/>
    <col min="11" max="11" width="18.42578125" style="293" customWidth="1"/>
    <col min="12" max="12" width="25.42578125" style="293" customWidth="1"/>
    <col min="13" max="16384" width="8.42578125" style="293"/>
  </cols>
  <sheetData>
    <row r="1" spans="1:12" ht="18.75" customHeight="1" x14ac:dyDescent="0.25">
      <c r="A1" s="579"/>
      <c r="B1" s="580"/>
      <c r="C1" s="580"/>
      <c r="D1" s="580"/>
      <c r="E1" s="581"/>
      <c r="F1" s="588" t="s">
        <v>256</v>
      </c>
      <c r="G1" s="589"/>
      <c r="H1" s="589"/>
      <c r="I1" s="589"/>
      <c r="J1" s="589"/>
      <c r="K1" s="589"/>
      <c r="L1" s="292"/>
    </row>
    <row r="2" spans="1:12" ht="18.75" customHeight="1" x14ac:dyDescent="0.25">
      <c r="A2" s="582"/>
      <c r="B2" s="583"/>
      <c r="C2" s="583"/>
      <c r="D2" s="583"/>
      <c r="E2" s="584"/>
      <c r="F2" s="590"/>
      <c r="G2" s="591"/>
      <c r="H2" s="591"/>
      <c r="I2" s="591"/>
      <c r="J2" s="591"/>
      <c r="K2" s="591"/>
      <c r="L2" s="292"/>
    </row>
    <row r="3" spans="1:12" ht="18.75" customHeight="1" x14ac:dyDescent="0.25">
      <c r="A3" s="582"/>
      <c r="B3" s="583"/>
      <c r="C3" s="583"/>
      <c r="D3" s="583"/>
      <c r="E3" s="584"/>
      <c r="F3" s="588" t="s">
        <v>257</v>
      </c>
      <c r="G3" s="589"/>
      <c r="H3" s="589"/>
      <c r="I3" s="589"/>
      <c r="J3" s="589"/>
      <c r="K3" s="589"/>
      <c r="L3" s="292"/>
    </row>
    <row r="4" spans="1:12" ht="18.75" customHeight="1" x14ac:dyDescent="0.25">
      <c r="A4" s="585"/>
      <c r="B4" s="586"/>
      <c r="C4" s="586"/>
      <c r="D4" s="586"/>
      <c r="E4" s="587"/>
      <c r="F4" s="590"/>
      <c r="G4" s="591"/>
      <c r="H4" s="591"/>
      <c r="I4" s="591"/>
      <c r="J4" s="591"/>
      <c r="K4" s="591"/>
      <c r="L4" s="292"/>
    </row>
    <row r="5" spans="1:12" ht="15.75" customHeight="1" x14ac:dyDescent="0.25">
      <c r="A5" s="547" t="s">
        <v>258</v>
      </c>
      <c r="B5" s="548"/>
      <c r="C5" s="548"/>
      <c r="D5" s="548"/>
      <c r="E5" s="548"/>
      <c r="F5" s="548"/>
      <c r="G5" s="548"/>
      <c r="H5" s="548"/>
      <c r="I5" s="548"/>
      <c r="J5" s="548"/>
      <c r="K5" s="548"/>
      <c r="L5" s="572"/>
    </row>
    <row r="6" spans="1:12" ht="23.25" customHeight="1" x14ac:dyDescent="0.25">
      <c r="A6" s="547" t="s">
        <v>259</v>
      </c>
      <c r="B6" s="548"/>
      <c r="C6" s="549"/>
      <c r="D6" s="550" t="s">
        <v>260</v>
      </c>
      <c r="E6" s="551"/>
      <c r="F6" s="551"/>
      <c r="G6" s="551"/>
      <c r="H6" s="557"/>
      <c r="I6" s="547" t="s">
        <v>261</v>
      </c>
      <c r="J6" s="549"/>
      <c r="K6" s="550" t="s">
        <v>262</v>
      </c>
      <c r="L6" s="557"/>
    </row>
    <row r="7" spans="1:12" ht="17.649999999999999" customHeight="1" x14ac:dyDescent="0.25">
      <c r="A7" s="547" t="s">
        <v>263</v>
      </c>
      <c r="B7" s="548"/>
      <c r="C7" s="549"/>
      <c r="D7" s="550" t="s">
        <v>264</v>
      </c>
      <c r="E7" s="551"/>
      <c r="F7" s="551"/>
      <c r="G7" s="551"/>
      <c r="H7" s="557"/>
      <c r="I7" s="547" t="s">
        <v>265</v>
      </c>
      <c r="J7" s="549"/>
      <c r="K7" s="550" t="s">
        <v>266</v>
      </c>
      <c r="L7" s="557"/>
    </row>
    <row r="8" spans="1:12" ht="35.65" customHeight="1" x14ac:dyDescent="0.25">
      <c r="A8" s="547" t="s">
        <v>267</v>
      </c>
      <c r="B8" s="548"/>
      <c r="C8" s="549"/>
      <c r="D8" s="550" t="s">
        <v>268</v>
      </c>
      <c r="E8" s="551"/>
      <c r="F8" s="551"/>
      <c r="G8" s="551"/>
      <c r="H8" s="557"/>
      <c r="I8" s="547" t="s">
        <v>269</v>
      </c>
      <c r="J8" s="549"/>
      <c r="K8" s="550" t="s">
        <v>270</v>
      </c>
      <c r="L8" s="557"/>
    </row>
    <row r="9" spans="1:12" ht="15.75" customHeight="1" x14ac:dyDescent="0.25">
      <c r="A9" s="566" t="s">
        <v>271</v>
      </c>
      <c r="B9" s="558"/>
      <c r="C9" s="558"/>
      <c r="D9" s="558"/>
      <c r="E9" s="558"/>
      <c r="F9" s="558"/>
      <c r="G9" s="558"/>
      <c r="H9" s="558"/>
      <c r="I9" s="558"/>
      <c r="J9" s="558"/>
      <c r="K9" s="558"/>
      <c r="L9" s="567"/>
    </row>
    <row r="10" spans="1:12" ht="29.25" customHeight="1" x14ac:dyDescent="0.25">
      <c r="A10" s="560" t="s">
        <v>102</v>
      </c>
      <c r="B10" s="560"/>
      <c r="C10" s="560"/>
      <c r="D10" s="560"/>
      <c r="E10" s="651" t="s">
        <v>358</v>
      </c>
      <c r="F10" s="652"/>
      <c r="G10" s="652"/>
      <c r="H10" s="652"/>
      <c r="I10" s="652"/>
      <c r="J10" s="652"/>
      <c r="K10" s="652"/>
      <c r="L10" s="653"/>
    </row>
    <row r="11" spans="1:12" ht="34.5" customHeight="1" x14ac:dyDescent="0.25">
      <c r="A11" s="570" t="s">
        <v>272</v>
      </c>
      <c r="B11" s="571"/>
      <c r="C11" s="571"/>
      <c r="D11" s="572"/>
      <c r="E11" s="573" t="s">
        <v>308</v>
      </c>
      <c r="F11" s="654"/>
      <c r="G11" s="654"/>
      <c r="H11" s="654"/>
      <c r="I11" s="654"/>
      <c r="J11" s="654"/>
      <c r="K11" s="654"/>
      <c r="L11" s="655"/>
    </row>
    <row r="12" spans="1:12" ht="47.25" customHeight="1" x14ac:dyDescent="0.25">
      <c r="A12" s="547" t="s">
        <v>273</v>
      </c>
      <c r="B12" s="548"/>
      <c r="C12" s="548"/>
      <c r="D12" s="549"/>
      <c r="E12" s="576" t="s">
        <v>359</v>
      </c>
      <c r="F12" s="649"/>
      <c r="G12" s="649"/>
      <c r="H12" s="649"/>
      <c r="I12" s="649"/>
      <c r="J12" s="649"/>
      <c r="K12" s="649"/>
      <c r="L12" s="650"/>
    </row>
    <row r="13" spans="1:12" ht="28.5" customHeight="1" x14ac:dyDescent="0.25">
      <c r="A13" s="547" t="s">
        <v>275</v>
      </c>
      <c r="B13" s="548"/>
      <c r="C13" s="549"/>
      <c r="D13" s="550" t="s">
        <v>360</v>
      </c>
      <c r="E13" s="551"/>
      <c r="F13" s="551"/>
      <c r="G13" s="551"/>
      <c r="H13" s="557"/>
      <c r="I13" s="547" t="s">
        <v>277</v>
      </c>
      <c r="J13" s="549"/>
      <c r="K13" s="550" t="s">
        <v>278</v>
      </c>
      <c r="L13" s="557"/>
    </row>
    <row r="14" spans="1:12" ht="15.75" customHeight="1" x14ac:dyDescent="0.25">
      <c r="A14" s="547" t="s">
        <v>279</v>
      </c>
      <c r="B14" s="548"/>
      <c r="C14" s="548"/>
      <c r="D14" s="548"/>
      <c r="E14" s="548"/>
      <c r="F14" s="548"/>
      <c r="G14" s="548"/>
      <c r="H14" s="548"/>
      <c r="I14" s="548"/>
      <c r="J14" s="548"/>
      <c r="K14" s="548"/>
      <c r="L14" s="572"/>
    </row>
    <row r="15" spans="1:12" ht="25.5" customHeight="1" x14ac:dyDescent="0.25">
      <c r="A15" s="547" t="s">
        <v>280</v>
      </c>
      <c r="B15" s="548"/>
      <c r="C15" s="549"/>
      <c r="D15" s="550" t="s">
        <v>281</v>
      </c>
      <c r="E15" s="551"/>
      <c r="F15" s="551"/>
      <c r="G15" s="551"/>
      <c r="H15" s="557"/>
      <c r="I15" s="547" t="s">
        <v>282</v>
      </c>
      <c r="J15" s="549"/>
      <c r="K15" s="550" t="s">
        <v>283</v>
      </c>
      <c r="L15" s="557"/>
    </row>
    <row r="16" spans="1:12" ht="25.5" customHeight="1" x14ac:dyDescent="0.25">
      <c r="A16" s="547" t="s">
        <v>284</v>
      </c>
      <c r="B16" s="548"/>
      <c r="C16" s="549"/>
      <c r="D16" s="656">
        <f>[1]ACTIVIDAD_2!C37</f>
        <v>2930</v>
      </c>
      <c r="E16" s="657"/>
      <c r="F16" s="657"/>
      <c r="G16" s="657"/>
      <c r="H16" s="658"/>
      <c r="I16" s="547" t="s">
        <v>41</v>
      </c>
      <c r="J16" s="549"/>
      <c r="K16" s="550" t="s">
        <v>311</v>
      </c>
      <c r="L16" s="557"/>
    </row>
    <row r="17" spans="1:12" ht="27.4" customHeight="1" x14ac:dyDescent="0.25">
      <c r="A17" s="547" t="s">
        <v>285</v>
      </c>
      <c r="B17" s="548"/>
      <c r="C17" s="549"/>
      <c r="D17" s="550"/>
      <c r="E17" s="551"/>
      <c r="F17" s="551"/>
      <c r="G17" s="551"/>
      <c r="H17" s="557"/>
      <c r="I17" s="554"/>
      <c r="J17" s="555"/>
      <c r="K17" s="555"/>
      <c r="L17" s="556"/>
    </row>
    <row r="18" spans="1:12" ht="12" customHeight="1" x14ac:dyDescent="0.25">
      <c r="A18" s="294" t="s">
        <v>287</v>
      </c>
      <c r="B18" s="294" t="s">
        <v>288</v>
      </c>
      <c r="C18" s="547" t="s">
        <v>289</v>
      </c>
      <c r="D18" s="548"/>
      <c r="E18" s="548"/>
      <c r="F18" s="548"/>
      <c r="G18" s="549"/>
      <c r="H18" s="547" t="s">
        <v>110</v>
      </c>
      <c r="I18" s="549"/>
      <c r="J18" s="547" t="s">
        <v>290</v>
      </c>
      <c r="K18" s="549"/>
      <c r="L18" s="294" t="s">
        <v>291</v>
      </c>
    </row>
    <row r="19" spans="1:12" ht="86.25" customHeight="1" x14ac:dyDescent="0.25">
      <c r="A19" s="295">
        <v>2</v>
      </c>
      <c r="B19" s="296" t="s">
        <v>286</v>
      </c>
      <c r="C19" s="550" t="s">
        <v>361</v>
      </c>
      <c r="D19" s="551"/>
      <c r="E19" s="551"/>
      <c r="F19" s="551"/>
      <c r="G19" s="557"/>
      <c r="H19" s="550" t="s">
        <v>362</v>
      </c>
      <c r="I19" s="557"/>
      <c r="J19" s="550" t="s">
        <v>294</v>
      </c>
      <c r="K19" s="557"/>
      <c r="L19" s="296" t="s">
        <v>363</v>
      </c>
    </row>
    <row r="20" spans="1:12" ht="25.5" customHeight="1" x14ac:dyDescent="0.25">
      <c r="A20" s="294" t="s">
        <v>287</v>
      </c>
      <c r="B20" s="547" t="s">
        <v>296</v>
      </c>
      <c r="C20" s="548"/>
      <c r="D20" s="548"/>
      <c r="E20" s="548"/>
      <c r="F20" s="548"/>
      <c r="G20" s="548"/>
      <c r="H20" s="548"/>
      <c r="I20" s="548"/>
      <c r="J20" s="548"/>
      <c r="K20" s="549"/>
      <c r="L20" s="294" t="s">
        <v>297</v>
      </c>
    </row>
    <row r="21" spans="1:12" ht="28.15" customHeight="1" x14ac:dyDescent="0.25">
      <c r="A21" s="295">
        <v>1</v>
      </c>
      <c r="B21" s="550" t="s">
        <v>364</v>
      </c>
      <c r="C21" s="551"/>
      <c r="D21" s="551"/>
      <c r="E21" s="551"/>
      <c r="F21" s="551"/>
      <c r="G21" s="551"/>
      <c r="H21" s="551"/>
      <c r="I21" s="551"/>
      <c r="J21" s="551"/>
      <c r="K21" s="557"/>
      <c r="L21" s="296" t="s">
        <v>294</v>
      </c>
    </row>
    <row r="22" spans="1:12" ht="15.75" customHeight="1" x14ac:dyDescent="0.25">
      <c r="A22" s="547" t="s">
        <v>299</v>
      </c>
      <c r="B22" s="548"/>
      <c r="C22" s="548"/>
      <c r="D22" s="548"/>
      <c r="E22" s="548"/>
      <c r="F22" s="558"/>
      <c r="G22" s="558"/>
      <c r="H22" s="548"/>
      <c r="I22" s="558"/>
      <c r="J22" s="558"/>
      <c r="K22" s="548"/>
      <c r="L22" s="559"/>
    </row>
    <row r="23" spans="1:12" ht="26.25" customHeight="1" x14ac:dyDescent="0.25">
      <c r="A23" s="547" t="s">
        <v>300</v>
      </c>
      <c r="B23" s="548"/>
      <c r="C23" s="549"/>
      <c r="D23" s="550">
        <v>1070</v>
      </c>
      <c r="E23" s="551"/>
      <c r="F23" s="560" t="s">
        <v>365</v>
      </c>
      <c r="G23" s="560"/>
      <c r="H23" s="299">
        <v>2024</v>
      </c>
      <c r="I23" s="560" t="s">
        <v>302</v>
      </c>
      <c r="J23" s="560"/>
      <c r="L23" s="298" t="s">
        <v>363</v>
      </c>
    </row>
    <row r="24" spans="1:12" ht="26.25" customHeight="1" x14ac:dyDescent="0.25">
      <c r="A24" s="547" t="s">
        <v>304</v>
      </c>
      <c r="B24" s="548"/>
      <c r="C24" s="549"/>
      <c r="D24" s="550"/>
      <c r="E24" s="551"/>
      <c r="F24" s="552"/>
      <c r="G24" s="552"/>
      <c r="H24" s="551"/>
      <c r="I24" s="552"/>
      <c r="J24" s="552"/>
      <c r="K24" s="551"/>
      <c r="L24" s="553"/>
    </row>
    <row r="25" spans="1:12" ht="45.75" customHeight="1" x14ac:dyDescent="0.25">
      <c r="A25" s="547" t="s">
        <v>305</v>
      </c>
      <c r="B25" s="548"/>
      <c r="C25" s="549"/>
      <c r="D25" s="554"/>
      <c r="E25" s="555"/>
      <c r="F25" s="555"/>
      <c r="G25" s="555"/>
      <c r="H25" s="555"/>
      <c r="I25" s="555"/>
      <c r="J25" s="555"/>
      <c r="K25" s="555"/>
      <c r="L25" s="556"/>
    </row>
    <row r="26" spans="1:12" ht="17.649999999999999" customHeight="1" x14ac:dyDescent="0.25">
      <c r="A26" s="547" t="s">
        <v>306</v>
      </c>
      <c r="B26" s="548"/>
      <c r="C26" s="549"/>
      <c r="D26" s="550"/>
      <c r="E26" s="551"/>
      <c r="F26" s="551"/>
      <c r="G26" s="551"/>
      <c r="H26" s="551"/>
      <c r="I26" s="551"/>
      <c r="J26" s="551"/>
      <c r="K26" s="551"/>
      <c r="L26" s="557"/>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9:L9"/>
    <mergeCell ref="A10:D10"/>
    <mergeCell ref="E10:L10"/>
    <mergeCell ref="A11:D11"/>
    <mergeCell ref="E11:L11"/>
    <mergeCell ref="A14:L14"/>
    <mergeCell ref="A15:C15"/>
    <mergeCell ref="D15:H15"/>
    <mergeCell ref="I15:J15"/>
    <mergeCell ref="K15:L15"/>
    <mergeCell ref="E12:L12"/>
    <mergeCell ref="A13:C13"/>
    <mergeCell ref="D13:H13"/>
    <mergeCell ref="I13:J13"/>
    <mergeCell ref="K13:L13"/>
    <mergeCell ref="A12:D12"/>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3"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7"/>
  <sheetViews>
    <sheetView showGridLines="0" tabSelected="1" topLeftCell="A49" zoomScale="70" zoomScaleNormal="70" workbookViewId="0">
      <selection activeCell="D51" sqref="D51:E51"/>
    </sheetView>
  </sheetViews>
  <sheetFormatPr baseColWidth="10" defaultColWidth="10.42578125" defaultRowHeight="14.25" x14ac:dyDescent="0.25"/>
  <cols>
    <col min="1" max="1" width="49.42578125" style="1" customWidth="1"/>
    <col min="2" max="4" width="35.42578125" style="1" customWidth="1"/>
    <col min="5" max="5" width="39.42578125" style="1" customWidth="1"/>
    <col min="6" max="6" width="43" style="1" customWidth="1"/>
    <col min="7" max="7" width="41.42578125" style="1" customWidth="1"/>
    <col min="8" max="8" width="35.42578125" style="1" customWidth="1"/>
    <col min="9" max="9" width="51.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1" customFormat="1" ht="22.15" customHeight="1" thickBot="1" x14ac:dyDescent="0.3">
      <c r="A1" s="395"/>
      <c r="B1" s="398" t="s">
        <v>160</v>
      </c>
      <c r="C1" s="399"/>
      <c r="D1" s="399"/>
      <c r="E1" s="399"/>
      <c r="F1" s="399"/>
      <c r="G1" s="399"/>
      <c r="H1" s="399"/>
      <c r="I1" s="399"/>
      <c r="J1" s="399"/>
      <c r="K1" s="399"/>
      <c r="L1" s="400"/>
      <c r="M1" s="401" t="s">
        <v>161</v>
      </c>
      <c r="N1" s="402"/>
      <c r="O1" s="403"/>
    </row>
    <row r="2" spans="1:15" s="71" customFormat="1" ht="18" customHeight="1" thickBot="1" x14ac:dyDescent="0.3">
      <c r="A2" s="396"/>
      <c r="B2" s="404" t="s">
        <v>162</v>
      </c>
      <c r="C2" s="405"/>
      <c r="D2" s="405"/>
      <c r="E2" s="405"/>
      <c r="F2" s="405"/>
      <c r="G2" s="405"/>
      <c r="H2" s="405"/>
      <c r="I2" s="405"/>
      <c r="J2" s="405"/>
      <c r="K2" s="405"/>
      <c r="L2" s="406"/>
      <c r="M2" s="401" t="s">
        <v>163</v>
      </c>
      <c r="N2" s="402"/>
      <c r="O2" s="403"/>
    </row>
    <row r="3" spans="1:15" s="71" customFormat="1" ht="19.899999999999999" customHeight="1" thickBot="1" x14ac:dyDescent="0.3">
      <c r="A3" s="396"/>
      <c r="B3" s="404" t="s">
        <v>0</v>
      </c>
      <c r="C3" s="405"/>
      <c r="D3" s="405"/>
      <c r="E3" s="405"/>
      <c r="F3" s="405"/>
      <c r="G3" s="405"/>
      <c r="H3" s="405"/>
      <c r="I3" s="405"/>
      <c r="J3" s="405"/>
      <c r="K3" s="405"/>
      <c r="L3" s="406"/>
      <c r="M3" s="401" t="s">
        <v>164</v>
      </c>
      <c r="N3" s="402"/>
      <c r="O3" s="403"/>
    </row>
    <row r="4" spans="1:15" s="71" customFormat="1" ht="21.75" customHeight="1" thickBot="1" x14ac:dyDescent="0.3">
      <c r="A4" s="397"/>
      <c r="B4" s="407" t="s">
        <v>165</v>
      </c>
      <c r="C4" s="408"/>
      <c r="D4" s="408"/>
      <c r="E4" s="408"/>
      <c r="F4" s="408"/>
      <c r="G4" s="408"/>
      <c r="H4" s="408"/>
      <c r="I4" s="408"/>
      <c r="J4" s="408"/>
      <c r="K4" s="408"/>
      <c r="L4" s="409"/>
      <c r="M4" s="401" t="s">
        <v>166</v>
      </c>
      <c r="N4" s="402"/>
      <c r="O4" s="403"/>
    </row>
    <row r="5" spans="1:15" s="71" customFormat="1" ht="16.149999999999999" customHeight="1" thickBot="1" x14ac:dyDescent="0.3">
      <c r="A5" s="72"/>
      <c r="B5" s="73"/>
      <c r="C5" s="73"/>
      <c r="D5" s="73"/>
      <c r="E5" s="73"/>
      <c r="F5" s="73"/>
      <c r="G5" s="73"/>
      <c r="H5" s="73"/>
      <c r="I5" s="73"/>
      <c r="J5" s="73"/>
      <c r="K5" s="73"/>
      <c r="L5" s="73"/>
      <c r="M5" s="74"/>
      <c r="N5" s="74"/>
      <c r="O5" s="74"/>
    </row>
    <row r="6" spans="1:15" ht="40.15" customHeight="1" thickBot="1" x14ac:dyDescent="0.3">
      <c r="A6" s="51" t="s">
        <v>167</v>
      </c>
      <c r="B6" s="683" t="s">
        <v>168</v>
      </c>
      <c r="C6" s="684"/>
      <c r="D6" s="684"/>
      <c r="E6" s="684"/>
      <c r="F6" s="684"/>
      <c r="G6" s="684"/>
      <c r="H6" s="684"/>
      <c r="I6" s="684"/>
      <c r="J6" s="684"/>
      <c r="K6" s="685"/>
      <c r="L6" s="149" t="s">
        <v>169</v>
      </c>
      <c r="M6" s="429">
        <v>2024110010318</v>
      </c>
      <c r="N6" s="430"/>
      <c r="O6" s="431"/>
    </row>
    <row r="7" spans="1:15" s="71" customFormat="1" ht="18" customHeight="1" thickBot="1" x14ac:dyDescent="0.3">
      <c r="A7" s="72"/>
      <c r="B7" s="73"/>
      <c r="C7" s="73"/>
      <c r="D7" s="73"/>
      <c r="E7" s="73"/>
      <c r="F7" s="73"/>
      <c r="G7" s="73"/>
      <c r="H7" s="73"/>
      <c r="I7" s="73"/>
      <c r="J7" s="73"/>
      <c r="K7" s="73"/>
      <c r="L7" s="73"/>
      <c r="M7" s="74"/>
      <c r="N7" s="74"/>
      <c r="O7" s="74"/>
    </row>
    <row r="8" spans="1:15" s="71" customFormat="1" ht="21.75" customHeight="1" x14ac:dyDescent="0.25">
      <c r="A8" s="423" t="s">
        <v>6</v>
      </c>
      <c r="B8" s="149" t="s">
        <v>170</v>
      </c>
      <c r="C8" s="116"/>
      <c r="D8" s="149" t="s">
        <v>171</v>
      </c>
      <c r="E8" s="116"/>
      <c r="F8" s="149" t="s">
        <v>172</v>
      </c>
      <c r="G8" s="116"/>
      <c r="H8" s="149" t="s">
        <v>173</v>
      </c>
      <c r="I8" s="118"/>
      <c r="J8" s="432" t="s">
        <v>8</v>
      </c>
      <c r="K8" s="433"/>
      <c r="L8" s="148" t="s">
        <v>174</v>
      </c>
      <c r="M8" s="434"/>
      <c r="N8" s="434"/>
      <c r="O8" s="434"/>
    </row>
    <row r="9" spans="1:15" s="71" customFormat="1" ht="21.75" customHeight="1" x14ac:dyDescent="0.25">
      <c r="A9" s="423"/>
      <c r="B9" s="150" t="s">
        <v>175</v>
      </c>
      <c r="C9" s="119"/>
      <c r="D9" s="149" t="s">
        <v>176</v>
      </c>
      <c r="E9" s="119"/>
      <c r="F9" s="149" t="s">
        <v>177</v>
      </c>
      <c r="G9" s="119" t="s">
        <v>178</v>
      </c>
      <c r="H9" s="149" t="s">
        <v>179</v>
      </c>
      <c r="I9" s="118"/>
      <c r="J9" s="432"/>
      <c r="K9" s="433"/>
      <c r="L9" s="148" t="s">
        <v>180</v>
      </c>
      <c r="M9" s="434"/>
      <c r="N9" s="434"/>
      <c r="O9" s="434"/>
    </row>
    <row r="10" spans="1:15" s="71" customFormat="1" ht="21.75" customHeight="1" x14ac:dyDescent="0.25">
      <c r="A10" s="423"/>
      <c r="B10" s="149" t="s">
        <v>181</v>
      </c>
      <c r="C10" s="116"/>
      <c r="D10" s="149" t="s">
        <v>182</v>
      </c>
      <c r="E10" s="119"/>
      <c r="F10" s="149" t="s">
        <v>183</v>
      </c>
      <c r="G10" s="119"/>
      <c r="H10" s="149" t="s">
        <v>184</v>
      </c>
      <c r="I10" s="118"/>
      <c r="J10" s="432"/>
      <c r="K10" s="433"/>
      <c r="L10" s="148" t="s">
        <v>185</v>
      </c>
      <c r="M10" s="434" t="s">
        <v>178</v>
      </c>
      <c r="N10" s="434"/>
      <c r="O10" s="434"/>
    </row>
    <row r="11" spans="1:15" ht="15" customHeight="1" thickBot="1" x14ac:dyDescent="0.3">
      <c r="A11" s="6"/>
      <c r="B11" s="7"/>
      <c r="C11" s="7"/>
      <c r="D11" s="9"/>
      <c r="E11" s="8"/>
      <c r="F11" s="8"/>
      <c r="G11" s="200"/>
      <c r="H11" s="200"/>
      <c r="I11" s="10"/>
      <c r="J11" s="10"/>
      <c r="K11" s="7"/>
      <c r="L11" s="7"/>
      <c r="M11" s="7"/>
      <c r="N11" s="7"/>
      <c r="O11" s="7"/>
    </row>
    <row r="12" spans="1:15" ht="15" customHeight="1" x14ac:dyDescent="0.25">
      <c r="A12" s="410" t="s">
        <v>186</v>
      </c>
      <c r="B12" s="413" t="s">
        <v>366</v>
      </c>
      <c r="C12" s="414"/>
      <c r="D12" s="414"/>
      <c r="E12" s="414"/>
      <c r="F12" s="414"/>
      <c r="G12" s="414"/>
      <c r="H12" s="414"/>
      <c r="I12" s="414"/>
      <c r="J12" s="414"/>
      <c r="K12" s="414"/>
      <c r="L12" s="414"/>
      <c r="M12" s="414"/>
      <c r="N12" s="414"/>
      <c r="O12" s="415"/>
    </row>
    <row r="13" spans="1:15" ht="15" customHeight="1" x14ac:dyDescent="0.25">
      <c r="A13" s="411"/>
      <c r="B13" s="416"/>
      <c r="C13" s="417"/>
      <c r="D13" s="417"/>
      <c r="E13" s="417"/>
      <c r="F13" s="417"/>
      <c r="G13" s="417"/>
      <c r="H13" s="417"/>
      <c r="I13" s="417"/>
      <c r="J13" s="417"/>
      <c r="K13" s="417"/>
      <c r="L13" s="417"/>
      <c r="M13" s="417"/>
      <c r="N13" s="417"/>
      <c r="O13" s="418"/>
    </row>
    <row r="14" spans="1:15" ht="15" customHeight="1" thickBot="1" x14ac:dyDescent="0.3">
      <c r="A14" s="412"/>
      <c r="B14" s="419"/>
      <c r="C14" s="420"/>
      <c r="D14" s="420"/>
      <c r="E14" s="420"/>
      <c r="F14" s="420"/>
      <c r="G14" s="420"/>
      <c r="H14" s="420"/>
      <c r="I14" s="420"/>
      <c r="J14" s="420"/>
      <c r="K14" s="420"/>
      <c r="L14" s="420"/>
      <c r="M14" s="420"/>
      <c r="N14" s="420"/>
      <c r="O14" s="421"/>
    </row>
    <row r="15" spans="1:15" ht="9" customHeight="1" thickBot="1" x14ac:dyDescent="0.3">
      <c r="A15" s="14"/>
      <c r="B15" s="70"/>
      <c r="C15" s="15"/>
      <c r="D15" s="15"/>
      <c r="E15" s="15"/>
      <c r="F15" s="15"/>
      <c r="G15" s="16"/>
      <c r="H15" s="16"/>
      <c r="I15" s="16"/>
      <c r="J15" s="16"/>
      <c r="K15" s="16"/>
      <c r="L15" s="17"/>
      <c r="M15" s="17"/>
      <c r="N15" s="17"/>
      <c r="O15" s="17"/>
    </row>
    <row r="16" spans="1:15" s="18" customFormat="1" ht="37.5" customHeight="1" thickBot="1" x14ac:dyDescent="0.3">
      <c r="A16" s="51" t="s">
        <v>13</v>
      </c>
      <c r="B16" s="422" t="s">
        <v>367</v>
      </c>
      <c r="C16" s="422"/>
      <c r="D16" s="422"/>
      <c r="E16" s="422"/>
      <c r="F16" s="422"/>
      <c r="G16" s="423" t="s">
        <v>15</v>
      </c>
      <c r="H16" s="423"/>
      <c r="I16" s="422" t="s">
        <v>368</v>
      </c>
      <c r="J16" s="422"/>
      <c r="K16" s="422"/>
      <c r="L16" s="422"/>
      <c r="M16" s="422"/>
      <c r="N16" s="422"/>
      <c r="O16" s="422"/>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00" t="s">
        <v>17</v>
      </c>
      <c r="B18" s="680" t="s">
        <v>369</v>
      </c>
      <c r="C18" s="681"/>
      <c r="D18" s="681"/>
      <c r="E18" s="682"/>
      <c r="F18" s="301" t="s">
        <v>19</v>
      </c>
      <c r="G18" s="592" t="s">
        <v>191</v>
      </c>
      <c r="H18" s="592"/>
      <c r="I18" s="592"/>
      <c r="J18" s="51" t="s">
        <v>21</v>
      </c>
      <c r="K18" s="422" t="s">
        <v>192</v>
      </c>
      <c r="L18" s="422"/>
      <c r="M18" s="422"/>
      <c r="N18" s="422"/>
      <c r="O18" s="422"/>
    </row>
    <row r="19" spans="1:17" ht="9" customHeight="1" x14ac:dyDescent="0.25">
      <c r="A19" s="5"/>
      <c r="B19" s="2"/>
      <c r="C19" s="448"/>
      <c r="D19" s="448"/>
      <c r="E19" s="448"/>
      <c r="F19" s="448"/>
      <c r="G19" s="448"/>
      <c r="H19" s="448"/>
      <c r="I19" s="448"/>
      <c r="J19" s="448"/>
      <c r="K19" s="448"/>
      <c r="L19" s="448"/>
      <c r="M19" s="448"/>
      <c r="N19" s="448"/>
      <c r="O19" s="448"/>
    </row>
    <row r="20" spans="1:17" ht="16.5" customHeight="1" thickBot="1" x14ac:dyDescent="0.3">
      <c r="A20" s="68"/>
      <c r="B20" s="69"/>
      <c r="C20" s="69"/>
      <c r="D20" s="69"/>
      <c r="E20" s="69"/>
      <c r="F20" s="69"/>
      <c r="G20" s="69"/>
      <c r="H20" s="69"/>
      <c r="I20" s="69"/>
      <c r="J20" s="69"/>
      <c r="K20" s="69"/>
      <c r="L20" s="69"/>
      <c r="M20" s="69"/>
      <c r="N20" s="69"/>
      <c r="O20" s="69"/>
    </row>
    <row r="21" spans="1:17" ht="31.9" customHeight="1" thickBot="1" x14ac:dyDescent="0.3">
      <c r="A21" s="362" t="s">
        <v>23</v>
      </c>
      <c r="B21" s="363"/>
      <c r="C21" s="363"/>
      <c r="D21" s="363"/>
      <c r="E21" s="363"/>
      <c r="F21" s="363"/>
      <c r="G21" s="363"/>
      <c r="H21" s="363"/>
      <c r="I21" s="363"/>
      <c r="J21" s="363"/>
      <c r="K21" s="363"/>
      <c r="L21" s="363"/>
      <c r="M21" s="363"/>
      <c r="N21" s="363"/>
      <c r="O21" s="432"/>
    </row>
    <row r="22" spans="1:17" ht="31.9" customHeight="1" thickBot="1" x14ac:dyDescent="0.3">
      <c r="A22" s="362" t="s">
        <v>193</v>
      </c>
      <c r="B22" s="363"/>
      <c r="C22" s="363"/>
      <c r="D22" s="363"/>
      <c r="E22" s="363"/>
      <c r="F22" s="363"/>
      <c r="G22" s="363"/>
      <c r="H22" s="363"/>
      <c r="I22" s="363"/>
      <c r="J22" s="363"/>
      <c r="K22" s="363"/>
      <c r="L22" s="363"/>
      <c r="M22" s="363"/>
      <c r="N22" s="363"/>
      <c r="O22" s="432"/>
    </row>
    <row r="23" spans="1:17" ht="31.9" customHeight="1" thickBot="1" x14ac:dyDescent="0.3">
      <c r="A23" s="26"/>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7" ht="31.9" customHeight="1" x14ac:dyDescent="0.25">
      <c r="A24" s="21" t="s">
        <v>24</v>
      </c>
      <c r="B24" s="316">
        <v>293491000</v>
      </c>
      <c r="C24" s="316">
        <v>0</v>
      </c>
      <c r="D24" s="316">
        <v>0</v>
      </c>
      <c r="E24" s="316">
        <v>0</v>
      </c>
      <c r="F24" s="321"/>
      <c r="G24" s="321">
        <v>12594333</v>
      </c>
      <c r="H24" s="321">
        <v>0</v>
      </c>
      <c r="I24" s="321"/>
      <c r="J24" s="321"/>
      <c r="K24" s="321"/>
      <c r="L24" s="321"/>
      <c r="M24" s="321"/>
      <c r="N24" s="342">
        <f>SUM(B24:M24)</f>
        <v>306085333</v>
      </c>
      <c r="O24" s="328">
        <v>1</v>
      </c>
    </row>
    <row r="25" spans="1:17" ht="31.9" customHeight="1" x14ac:dyDescent="0.25">
      <c r="A25" s="21" t="s">
        <v>26</v>
      </c>
      <c r="B25" s="316">
        <v>293491000</v>
      </c>
      <c r="C25" s="316">
        <v>0</v>
      </c>
      <c r="D25" s="316">
        <v>-316667</v>
      </c>
      <c r="E25" s="316">
        <v>10085625</v>
      </c>
      <c r="F25" s="316">
        <v>0</v>
      </c>
      <c r="G25" s="316"/>
      <c r="H25" s="316">
        <v>0</v>
      </c>
      <c r="I25" s="316"/>
      <c r="J25" s="316"/>
      <c r="K25" s="316"/>
      <c r="L25" s="316"/>
      <c r="M25" s="316"/>
      <c r="N25" s="342">
        <f t="shared" ref="N25:N29" si="0">SUM(B25:M25)</f>
        <v>303259958</v>
      </c>
      <c r="O25" s="329">
        <f>N25/N24</f>
        <v>0.99076932248824867</v>
      </c>
      <c r="Q25" s="265"/>
    </row>
    <row r="26" spans="1:17" ht="31.9" customHeight="1" x14ac:dyDescent="0.25">
      <c r="A26" s="21" t="s">
        <v>28</v>
      </c>
      <c r="B26" s="316"/>
      <c r="C26" s="316">
        <v>8604046</v>
      </c>
      <c r="D26" s="316">
        <v>29894754</v>
      </c>
      <c r="E26" s="316">
        <v>25520957</v>
      </c>
      <c r="F26" s="316">
        <v>25520957</v>
      </c>
      <c r="G26" s="316">
        <v>35606582</v>
      </c>
      <c r="H26" s="316">
        <v>25520957</v>
      </c>
      <c r="I26" s="316"/>
      <c r="J26" s="316"/>
      <c r="K26" s="316"/>
      <c r="L26" s="316"/>
      <c r="M26" s="316"/>
      <c r="N26" s="342">
        <f t="shared" si="0"/>
        <v>150668253</v>
      </c>
      <c r="O26" s="329">
        <f>N26/N24</f>
        <v>0.49224264202166135</v>
      </c>
      <c r="Q26" s="265"/>
    </row>
    <row r="27" spans="1:17" ht="31.9" customHeight="1" x14ac:dyDescent="0.25">
      <c r="A27" s="21" t="s">
        <v>196</v>
      </c>
      <c r="B27" s="316">
        <v>6000000</v>
      </c>
      <c r="C27" s="316">
        <v>8058000</v>
      </c>
      <c r="D27" s="316">
        <v>0</v>
      </c>
      <c r="E27" s="316">
        <v>0</v>
      </c>
      <c r="F27" s="316">
        <v>0</v>
      </c>
      <c r="G27" s="316">
        <v>0</v>
      </c>
      <c r="H27" s="316">
        <v>0</v>
      </c>
      <c r="I27" s="316"/>
      <c r="J27" s="316"/>
      <c r="K27" s="316"/>
      <c r="L27" s="316"/>
      <c r="M27" s="316"/>
      <c r="N27" s="342">
        <f t="shared" si="0"/>
        <v>14058000</v>
      </c>
      <c r="O27" s="329">
        <v>1</v>
      </c>
    </row>
    <row r="28" spans="1:17" ht="31.9" customHeight="1" x14ac:dyDescent="0.25">
      <c r="A28" s="21" t="s">
        <v>197</v>
      </c>
      <c r="B28" s="316"/>
      <c r="C28" s="316"/>
      <c r="D28" s="316">
        <v>0</v>
      </c>
      <c r="E28" s="316">
        <v>0</v>
      </c>
      <c r="F28" s="316">
        <v>0</v>
      </c>
      <c r="G28" s="316">
        <v>0</v>
      </c>
      <c r="H28" s="316">
        <v>0</v>
      </c>
      <c r="I28" s="316"/>
      <c r="J28" s="316"/>
      <c r="K28" s="316"/>
      <c r="L28" s="316"/>
      <c r="M28" s="316"/>
      <c r="N28" s="342">
        <f t="shared" si="0"/>
        <v>0</v>
      </c>
      <c r="O28" s="329">
        <f>N28/N27</f>
        <v>0</v>
      </c>
    </row>
    <row r="29" spans="1:17" ht="31.9" customHeight="1" thickBot="1" x14ac:dyDescent="0.3">
      <c r="A29" s="23" t="s">
        <v>34</v>
      </c>
      <c r="B29" s="317">
        <v>7836000</v>
      </c>
      <c r="C29" s="317">
        <v>5610000</v>
      </c>
      <c r="D29" s="317">
        <v>0</v>
      </c>
      <c r="E29" s="317">
        <v>0</v>
      </c>
      <c r="F29" s="317">
        <v>0</v>
      </c>
      <c r="G29" s="317">
        <v>0</v>
      </c>
      <c r="H29" s="317">
        <v>0</v>
      </c>
      <c r="I29" s="317"/>
      <c r="J29" s="317"/>
      <c r="K29" s="317"/>
      <c r="L29" s="317"/>
      <c r="M29" s="317"/>
      <c r="N29" s="343">
        <f t="shared" si="0"/>
        <v>13446000</v>
      </c>
      <c r="O29" s="330">
        <f>N29/N27</f>
        <v>0.95646606914212551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49" t="s">
        <v>198</v>
      </c>
      <c r="B33" s="450"/>
      <c r="C33" s="450"/>
      <c r="D33" s="450"/>
      <c r="E33" s="450"/>
      <c r="F33" s="450"/>
      <c r="G33" s="450"/>
      <c r="H33" s="450"/>
      <c r="I33" s="451"/>
      <c r="J33" s="30"/>
    </row>
    <row r="34" spans="1:13" ht="50.25" customHeight="1" thickBot="1" x14ac:dyDescent="0.3">
      <c r="A34" s="38" t="s">
        <v>199</v>
      </c>
      <c r="B34" s="452" t="str">
        <f>+B12</f>
        <v>Gestionar 1 portafolio de oportunidades a través de aliados públicos y privados para el empoderamiento y autonomía económica de las mujeres de Bogotá.</v>
      </c>
      <c r="C34" s="453"/>
      <c r="D34" s="453"/>
      <c r="E34" s="453"/>
      <c r="F34" s="453"/>
      <c r="G34" s="453"/>
      <c r="H34" s="453"/>
      <c r="I34" s="454"/>
      <c r="J34" s="28"/>
      <c r="M34" s="185"/>
    </row>
    <row r="35" spans="1:13" ht="18.75" customHeight="1" thickBot="1" x14ac:dyDescent="0.3">
      <c r="A35" s="440" t="s">
        <v>39</v>
      </c>
      <c r="B35" s="77">
        <v>2024</v>
      </c>
      <c r="C35" s="77">
        <v>2025</v>
      </c>
      <c r="D35" s="77">
        <v>2026</v>
      </c>
      <c r="E35" s="77">
        <v>2027</v>
      </c>
      <c r="F35" s="77" t="s">
        <v>200</v>
      </c>
      <c r="G35" s="455" t="s">
        <v>41</v>
      </c>
      <c r="H35" s="456" t="s">
        <v>201</v>
      </c>
      <c r="I35" s="457"/>
      <c r="J35" s="28"/>
      <c r="M35" s="185"/>
    </row>
    <row r="36" spans="1:13" ht="50.25" customHeight="1" thickBot="1" x14ac:dyDescent="0.3">
      <c r="A36" s="441"/>
      <c r="B36" s="172">
        <v>1</v>
      </c>
      <c r="C36" s="172">
        <v>1</v>
      </c>
      <c r="D36" s="172">
        <v>1</v>
      </c>
      <c r="E36" s="172">
        <v>1</v>
      </c>
      <c r="F36" s="173">
        <v>1</v>
      </c>
      <c r="G36" s="455"/>
      <c r="H36" s="458"/>
      <c r="I36" s="459"/>
      <c r="J36" s="28"/>
      <c r="M36" s="186"/>
    </row>
    <row r="37" spans="1:13" ht="52.5" customHeight="1" thickBot="1" x14ac:dyDescent="0.3">
      <c r="A37" s="39" t="s">
        <v>43</v>
      </c>
      <c r="B37" s="435">
        <v>0.22</v>
      </c>
      <c r="C37" s="436"/>
      <c r="D37" s="437" t="s">
        <v>202</v>
      </c>
      <c r="E37" s="438"/>
      <c r="F37" s="438"/>
      <c r="G37" s="438"/>
      <c r="H37" s="438"/>
      <c r="I37" s="439"/>
    </row>
    <row r="38" spans="1:13" s="29" customFormat="1" ht="66" x14ac:dyDescent="0.25">
      <c r="A38" s="440" t="s">
        <v>203</v>
      </c>
      <c r="B38" s="39" t="s">
        <v>204</v>
      </c>
      <c r="C38" s="38" t="s">
        <v>87</v>
      </c>
      <c r="D38" s="442" t="s">
        <v>89</v>
      </c>
      <c r="E38" s="443"/>
      <c r="F38" s="442" t="s">
        <v>91</v>
      </c>
      <c r="G38" s="443"/>
      <c r="H38" s="40" t="s">
        <v>93</v>
      </c>
      <c r="I38" s="42" t="s">
        <v>94</v>
      </c>
      <c r="M38" s="187"/>
    </row>
    <row r="39" spans="1:13" ht="16.5" x14ac:dyDescent="0.25">
      <c r="A39" s="441"/>
      <c r="B39" s="306">
        <v>0</v>
      </c>
      <c r="C39" s="306">
        <v>0</v>
      </c>
      <c r="D39" s="596" t="s">
        <v>205</v>
      </c>
      <c r="E39" s="597"/>
      <c r="F39" s="446" t="s">
        <v>205</v>
      </c>
      <c r="G39" s="447"/>
      <c r="H39" s="199" t="s">
        <v>209</v>
      </c>
      <c r="I39" s="32" t="s">
        <v>209</v>
      </c>
      <c r="M39" s="185"/>
    </row>
    <row r="40" spans="1:13" s="29" customFormat="1" ht="66" x14ac:dyDescent="0.25">
      <c r="A40" s="440" t="s">
        <v>206</v>
      </c>
      <c r="B40" s="41" t="s">
        <v>204</v>
      </c>
      <c r="C40" s="40" t="s">
        <v>87</v>
      </c>
      <c r="D40" s="442" t="s">
        <v>89</v>
      </c>
      <c r="E40" s="443"/>
      <c r="F40" s="442" t="s">
        <v>91</v>
      </c>
      <c r="G40" s="443"/>
      <c r="H40" s="40" t="s">
        <v>93</v>
      </c>
      <c r="I40" s="42" t="s">
        <v>94</v>
      </c>
    </row>
    <row r="41" spans="1:13" ht="309" customHeight="1" x14ac:dyDescent="0.25">
      <c r="A41" s="441"/>
      <c r="B41" s="307">
        <v>0.05</v>
      </c>
      <c r="C41" s="307">
        <v>0.05</v>
      </c>
      <c r="D41" s="444" t="s">
        <v>370</v>
      </c>
      <c r="E41" s="445"/>
      <c r="F41" s="444" t="s">
        <v>371</v>
      </c>
      <c r="G41" s="445"/>
      <c r="H41" s="199" t="s">
        <v>209</v>
      </c>
      <c r="I41" s="217" t="s">
        <v>372</v>
      </c>
    </row>
    <row r="42" spans="1:13" s="29" customFormat="1" ht="66" x14ac:dyDescent="0.25">
      <c r="A42" s="440" t="s">
        <v>211</v>
      </c>
      <c r="B42" s="41" t="s">
        <v>204</v>
      </c>
      <c r="C42" s="40" t="s">
        <v>87</v>
      </c>
      <c r="D42" s="442" t="s">
        <v>89</v>
      </c>
      <c r="E42" s="443"/>
      <c r="F42" s="442" t="s">
        <v>91</v>
      </c>
      <c r="G42" s="443"/>
      <c r="H42" s="40" t="s">
        <v>93</v>
      </c>
      <c r="I42" s="42" t="s">
        <v>94</v>
      </c>
    </row>
    <row r="43" spans="1:13" ht="329.25" customHeight="1" thickBot="1" x14ac:dyDescent="0.3">
      <c r="A43" s="441"/>
      <c r="B43" s="307">
        <v>0.15</v>
      </c>
      <c r="C43" s="307">
        <v>0.15</v>
      </c>
      <c r="D43" s="596" t="s">
        <v>373</v>
      </c>
      <c r="E43" s="597"/>
      <c r="F43" s="444" t="s">
        <v>374</v>
      </c>
      <c r="G43" s="445"/>
      <c r="H43" s="199" t="s">
        <v>209</v>
      </c>
      <c r="I43" s="217" t="s">
        <v>375</v>
      </c>
    </row>
    <row r="44" spans="1:13" s="29" customFormat="1" ht="66" x14ac:dyDescent="0.25">
      <c r="A44" s="440" t="s">
        <v>215</v>
      </c>
      <c r="B44" s="218" t="s">
        <v>376</v>
      </c>
      <c r="C44" s="41" t="s">
        <v>87</v>
      </c>
      <c r="D44" s="442" t="s">
        <v>89</v>
      </c>
      <c r="E44" s="443"/>
      <c r="F44" s="442" t="s">
        <v>91</v>
      </c>
      <c r="G44" s="443"/>
      <c r="H44" s="40" t="s">
        <v>93</v>
      </c>
      <c r="I44" s="40" t="s">
        <v>94</v>
      </c>
    </row>
    <row r="45" spans="1:13" ht="270.75" customHeight="1" x14ac:dyDescent="0.25">
      <c r="A45" s="441"/>
      <c r="B45" s="307">
        <v>0.05</v>
      </c>
      <c r="C45" s="307">
        <v>0.05</v>
      </c>
      <c r="D45" s="464" t="s">
        <v>377</v>
      </c>
      <c r="E45" s="465"/>
      <c r="F45" s="464" t="s">
        <v>378</v>
      </c>
      <c r="G45" s="465"/>
      <c r="H45" s="31" t="s">
        <v>209</v>
      </c>
      <c r="I45" s="216" t="s">
        <v>379</v>
      </c>
    </row>
    <row r="46" spans="1:13" s="29" customFormat="1" ht="66" x14ac:dyDescent="0.25">
      <c r="A46" s="440" t="s">
        <v>219</v>
      </c>
      <c r="B46" s="41" t="s">
        <v>204</v>
      </c>
      <c r="C46" s="40" t="s">
        <v>87</v>
      </c>
      <c r="D46" s="442" t="s">
        <v>89</v>
      </c>
      <c r="E46" s="443"/>
      <c r="F46" s="442" t="s">
        <v>91</v>
      </c>
      <c r="G46" s="443"/>
      <c r="H46" s="40" t="s">
        <v>93</v>
      </c>
      <c r="I46" s="42" t="s">
        <v>94</v>
      </c>
    </row>
    <row r="47" spans="1:13" ht="264" customHeight="1" x14ac:dyDescent="0.25">
      <c r="A47" s="441"/>
      <c r="B47" s="307">
        <v>0.05</v>
      </c>
      <c r="C47" s="307">
        <v>0.05</v>
      </c>
      <c r="D47" s="444" t="s">
        <v>380</v>
      </c>
      <c r="E47" s="466"/>
      <c r="F47" s="444" t="s">
        <v>381</v>
      </c>
      <c r="G47" s="466"/>
      <c r="H47" s="31" t="s">
        <v>286</v>
      </c>
      <c r="I47" s="234" t="s">
        <v>382</v>
      </c>
    </row>
    <row r="48" spans="1:13" s="29" customFormat="1" ht="66" x14ac:dyDescent="0.25">
      <c r="A48" s="440" t="s">
        <v>223</v>
      </c>
      <c r="B48" s="41" t="s">
        <v>204</v>
      </c>
      <c r="C48" s="40" t="s">
        <v>87</v>
      </c>
      <c r="D48" s="442" t="s">
        <v>89</v>
      </c>
      <c r="E48" s="443"/>
      <c r="F48" s="442" t="s">
        <v>91</v>
      </c>
      <c r="G48" s="443"/>
      <c r="H48" s="40" t="s">
        <v>93</v>
      </c>
      <c r="I48" s="42" t="s">
        <v>94</v>
      </c>
    </row>
    <row r="49" spans="1:9" ht="309" customHeight="1" x14ac:dyDescent="0.25">
      <c r="A49" s="441"/>
      <c r="B49" s="307">
        <v>0.15</v>
      </c>
      <c r="C49" s="307">
        <v>0.15</v>
      </c>
      <c r="D49" s="467" t="s">
        <v>383</v>
      </c>
      <c r="E49" s="445"/>
      <c r="F49" s="444" t="s">
        <v>384</v>
      </c>
      <c r="G49" s="445"/>
      <c r="H49" s="31" t="s">
        <v>209</v>
      </c>
      <c r="I49" s="256" t="s">
        <v>382</v>
      </c>
    </row>
    <row r="50" spans="1:9" ht="66" x14ac:dyDescent="0.25">
      <c r="A50" s="440" t="s">
        <v>227</v>
      </c>
      <c r="B50" s="39" t="s">
        <v>204</v>
      </c>
      <c r="C50" s="38" t="s">
        <v>87</v>
      </c>
      <c r="D50" s="442" t="s">
        <v>89</v>
      </c>
      <c r="E50" s="443"/>
      <c r="F50" s="442" t="s">
        <v>91</v>
      </c>
      <c r="G50" s="443"/>
      <c r="H50" s="40" t="s">
        <v>93</v>
      </c>
      <c r="I50" s="42" t="s">
        <v>94</v>
      </c>
    </row>
    <row r="51" spans="1:9" ht="345" customHeight="1" x14ac:dyDescent="0.25">
      <c r="A51" s="441"/>
      <c r="B51" s="307">
        <v>0.05</v>
      </c>
      <c r="C51" s="307">
        <v>0.05</v>
      </c>
      <c r="D51" s="669" t="s">
        <v>520</v>
      </c>
      <c r="E51" s="445"/>
      <c r="F51" s="599" t="s">
        <v>385</v>
      </c>
      <c r="G51" s="604"/>
      <c r="H51" s="199" t="s">
        <v>209</v>
      </c>
      <c r="I51" s="339" t="s">
        <v>386</v>
      </c>
    </row>
    <row r="52" spans="1:9" ht="66.75" thickBot="1" x14ac:dyDescent="0.3">
      <c r="A52" s="440" t="s">
        <v>231</v>
      </c>
      <c r="B52" s="39" t="s">
        <v>204</v>
      </c>
      <c r="C52" s="38" t="s">
        <v>87</v>
      </c>
      <c r="D52" s="442" t="s">
        <v>89</v>
      </c>
      <c r="E52" s="443"/>
      <c r="F52" s="678" t="s">
        <v>91</v>
      </c>
      <c r="G52" s="679"/>
      <c r="H52" s="254" t="s">
        <v>93</v>
      </c>
      <c r="I52" s="255" t="s">
        <v>94</v>
      </c>
    </row>
    <row r="53" spans="1:9" ht="16.5" x14ac:dyDescent="0.25">
      <c r="A53" s="441"/>
      <c r="B53" s="307">
        <v>0.05</v>
      </c>
      <c r="C53" s="251"/>
      <c r="D53" s="676"/>
      <c r="E53" s="677"/>
      <c r="F53" s="692"/>
      <c r="G53" s="692"/>
      <c r="H53" s="257"/>
      <c r="I53" s="261"/>
    </row>
    <row r="54" spans="1:9" ht="66.75" thickBot="1" x14ac:dyDescent="0.3">
      <c r="A54" s="440" t="s">
        <v>232</v>
      </c>
      <c r="B54" s="39" t="s">
        <v>204</v>
      </c>
      <c r="C54" s="38" t="s">
        <v>87</v>
      </c>
      <c r="D54" s="442" t="s">
        <v>89</v>
      </c>
      <c r="E54" s="443"/>
      <c r="F54" s="667" t="s">
        <v>91</v>
      </c>
      <c r="G54" s="668"/>
      <c r="H54" s="38" t="s">
        <v>93</v>
      </c>
      <c r="I54" s="258" t="s">
        <v>94</v>
      </c>
    </row>
    <row r="55" spans="1:9" ht="16.5" x14ac:dyDescent="0.25">
      <c r="A55" s="441"/>
      <c r="B55" s="307">
        <v>0.15</v>
      </c>
      <c r="C55" s="251"/>
      <c r="D55" s="444"/>
      <c r="E55" s="445"/>
      <c r="F55" s="444"/>
      <c r="G55" s="466"/>
      <c r="H55" s="31"/>
      <c r="I55" s="263"/>
    </row>
    <row r="56" spans="1:9" ht="66" x14ac:dyDescent="0.25">
      <c r="A56" s="440" t="s">
        <v>233</v>
      </c>
      <c r="B56" s="39" t="s">
        <v>204</v>
      </c>
      <c r="C56" s="38" t="s">
        <v>87</v>
      </c>
      <c r="D56" s="442" t="s">
        <v>89</v>
      </c>
      <c r="E56" s="443"/>
      <c r="F56" s="442" t="s">
        <v>91</v>
      </c>
      <c r="G56" s="443"/>
      <c r="H56" s="40" t="s">
        <v>93</v>
      </c>
      <c r="I56" s="42" t="s">
        <v>94</v>
      </c>
    </row>
    <row r="57" spans="1:9" ht="17.25" thickBot="1" x14ac:dyDescent="0.3">
      <c r="A57" s="441"/>
      <c r="B57" s="307">
        <v>0.05</v>
      </c>
      <c r="C57" s="251"/>
      <c r="D57" s="444"/>
      <c r="E57" s="445"/>
      <c r="F57" s="690"/>
      <c r="G57" s="691"/>
      <c r="H57" s="31"/>
      <c r="I57" s="234"/>
    </row>
    <row r="58" spans="1:9" ht="66.75" thickBot="1" x14ac:dyDescent="0.3">
      <c r="A58" s="440" t="s">
        <v>234</v>
      </c>
      <c r="B58" s="39" t="s">
        <v>204</v>
      </c>
      <c r="C58" s="38" t="s">
        <v>87</v>
      </c>
      <c r="D58" s="442" t="s">
        <v>89</v>
      </c>
      <c r="E58" s="443"/>
      <c r="F58" s="442" t="s">
        <v>91</v>
      </c>
      <c r="G58" s="443"/>
      <c r="H58" s="40" t="s">
        <v>93</v>
      </c>
      <c r="I58" s="42" t="s">
        <v>94</v>
      </c>
    </row>
    <row r="59" spans="1:9" ht="17.25" thickBot="1" x14ac:dyDescent="0.3">
      <c r="A59" s="441"/>
      <c r="B59" s="308">
        <v>0.1</v>
      </c>
      <c r="C59" s="251"/>
      <c r="D59" s="444"/>
      <c r="E59" s="466"/>
      <c r="F59" s="670"/>
      <c r="G59" s="671"/>
      <c r="H59" s="31"/>
      <c r="I59" s="263"/>
    </row>
    <row r="60" spans="1:9" ht="66.75" thickBot="1" x14ac:dyDescent="0.3">
      <c r="A60" s="440" t="s">
        <v>235</v>
      </c>
      <c r="B60" s="39" t="s">
        <v>204</v>
      </c>
      <c r="C60" s="38" t="s">
        <v>87</v>
      </c>
      <c r="D60" s="442" t="s">
        <v>89</v>
      </c>
      <c r="E60" s="443"/>
      <c r="F60" s="442" t="s">
        <v>91</v>
      </c>
      <c r="G60" s="443"/>
      <c r="H60" s="40" t="s">
        <v>93</v>
      </c>
      <c r="I60" s="42" t="s">
        <v>94</v>
      </c>
    </row>
    <row r="61" spans="1:9" ht="16.5" x14ac:dyDescent="0.25">
      <c r="A61" s="441"/>
      <c r="B61" s="307">
        <v>0.15</v>
      </c>
      <c r="C61" s="251"/>
      <c r="D61" s="444"/>
      <c r="E61" s="445"/>
      <c r="F61" s="444"/>
      <c r="G61" s="466"/>
      <c r="H61" s="31"/>
      <c r="I61" s="263"/>
    </row>
    <row r="62" spans="1:9" x14ac:dyDescent="0.25">
      <c r="B62" s="291">
        <f>B39+B41+B43+B45+B47+B49+B51+B53+B55+B57+B59+B61</f>
        <v>1</v>
      </c>
      <c r="C62" s="291">
        <f>C39+C41+C43+C45+C47+C49+C51+C53+C55+C57+C59+C61</f>
        <v>0.49999999999999994</v>
      </c>
    </row>
    <row r="64" spans="1:9" s="28" customFormat="1" ht="30" customHeight="1" x14ac:dyDescent="0.25">
      <c r="A64" s="1"/>
      <c r="B64" s="1"/>
      <c r="C64" s="1"/>
      <c r="D64" s="1"/>
      <c r="E64" s="1"/>
      <c r="F64" s="1"/>
      <c r="G64" s="1"/>
      <c r="H64" s="1"/>
      <c r="I64" s="1"/>
    </row>
    <row r="65" spans="1:9" ht="34.5" customHeight="1" x14ac:dyDescent="0.25">
      <c r="A65" s="491" t="s">
        <v>57</v>
      </c>
      <c r="B65" s="491"/>
      <c r="C65" s="491"/>
      <c r="D65" s="491"/>
      <c r="E65" s="491"/>
      <c r="F65" s="491"/>
      <c r="G65" s="491"/>
      <c r="H65" s="491"/>
      <c r="I65" s="491"/>
    </row>
    <row r="66" spans="1:9" ht="81" customHeight="1" x14ac:dyDescent="0.25">
      <c r="A66" s="43" t="s">
        <v>58</v>
      </c>
      <c r="B66" s="674" t="s">
        <v>387</v>
      </c>
      <c r="C66" s="675"/>
      <c r="D66" s="674" t="s">
        <v>388</v>
      </c>
      <c r="E66" s="675"/>
      <c r="F66" s="481" t="s">
        <v>335</v>
      </c>
      <c r="G66" s="482"/>
      <c r="H66" s="483" t="s">
        <v>239</v>
      </c>
      <c r="I66" s="484"/>
    </row>
    <row r="67" spans="1:9" ht="45.75" customHeight="1" x14ac:dyDescent="0.25">
      <c r="A67" s="43" t="s">
        <v>240</v>
      </c>
      <c r="B67" s="487">
        <v>0.15</v>
      </c>
      <c r="C67" s="490"/>
      <c r="D67" s="487">
        <v>7.0000000000000007E-2</v>
      </c>
      <c r="E67" s="490"/>
      <c r="F67" s="489"/>
      <c r="G67" s="490"/>
      <c r="H67" s="489"/>
      <c r="I67" s="490"/>
    </row>
    <row r="68" spans="1:9" ht="30" customHeight="1" x14ac:dyDescent="0.25">
      <c r="A68" s="492" t="s">
        <v>170</v>
      </c>
      <c r="B68" s="82" t="s">
        <v>85</v>
      </c>
      <c r="C68" s="82" t="s">
        <v>87</v>
      </c>
      <c r="D68" s="82" t="s">
        <v>85</v>
      </c>
      <c r="E68" s="82" t="s">
        <v>87</v>
      </c>
      <c r="F68" s="82" t="s">
        <v>85</v>
      </c>
      <c r="G68" s="82" t="s">
        <v>87</v>
      </c>
      <c r="H68" s="82" t="s">
        <v>85</v>
      </c>
      <c r="I68" s="82" t="s">
        <v>87</v>
      </c>
    </row>
    <row r="69" spans="1:9" ht="16.5" x14ac:dyDescent="0.25">
      <c r="A69" s="493"/>
      <c r="B69" s="309">
        <v>0</v>
      </c>
      <c r="C69" s="45">
        <v>0</v>
      </c>
      <c r="D69" s="45">
        <v>0</v>
      </c>
      <c r="E69" s="45">
        <v>0</v>
      </c>
      <c r="F69" s="45"/>
      <c r="G69" s="45"/>
      <c r="H69" s="50"/>
      <c r="I69" s="45"/>
    </row>
    <row r="70" spans="1:9" ht="33" x14ac:dyDescent="0.25">
      <c r="A70" s="43" t="s">
        <v>241</v>
      </c>
      <c r="B70" s="494" t="s">
        <v>205</v>
      </c>
      <c r="C70" s="495"/>
      <c r="D70" s="496" t="s">
        <v>205</v>
      </c>
      <c r="E70" s="495"/>
      <c r="F70" s="605"/>
      <c r="G70" s="606"/>
      <c r="H70" s="497"/>
      <c r="I70" s="498"/>
    </row>
    <row r="71" spans="1:9" ht="16.5" x14ac:dyDescent="0.25">
      <c r="A71" s="43" t="s">
        <v>242</v>
      </c>
      <c r="B71" s="494"/>
      <c r="C71" s="495"/>
      <c r="D71" s="494"/>
      <c r="E71" s="495"/>
      <c r="F71" s="494"/>
      <c r="G71" s="495"/>
      <c r="H71" s="499"/>
      <c r="I71" s="500"/>
    </row>
    <row r="72" spans="1:9" ht="16.5" x14ac:dyDescent="0.25">
      <c r="A72" s="492" t="s">
        <v>171</v>
      </c>
      <c r="B72" s="82" t="s">
        <v>85</v>
      </c>
      <c r="C72" s="82" t="s">
        <v>87</v>
      </c>
      <c r="D72" s="82" t="s">
        <v>85</v>
      </c>
      <c r="E72" s="82" t="s">
        <v>87</v>
      </c>
      <c r="F72" s="82" t="s">
        <v>85</v>
      </c>
      <c r="G72" s="82" t="s">
        <v>87</v>
      </c>
      <c r="H72" s="82" t="s">
        <v>85</v>
      </c>
      <c r="I72" s="82" t="s">
        <v>87</v>
      </c>
    </row>
    <row r="73" spans="1:9" ht="16.5" x14ac:dyDescent="0.25">
      <c r="A73" s="493"/>
      <c r="B73" s="309">
        <v>0.05</v>
      </c>
      <c r="C73" s="45">
        <v>0.05</v>
      </c>
      <c r="D73" s="309">
        <v>0</v>
      </c>
      <c r="E73" s="45">
        <v>0</v>
      </c>
      <c r="F73" s="45"/>
      <c r="G73" s="46"/>
      <c r="H73" s="50"/>
      <c r="I73" s="46"/>
    </row>
    <row r="74" spans="1:9" ht="409.5" customHeight="1" x14ac:dyDescent="0.25">
      <c r="A74" s="43" t="s">
        <v>241</v>
      </c>
      <c r="B74" s="535" t="s">
        <v>389</v>
      </c>
      <c r="C74" s="662"/>
      <c r="D74" s="711" t="s">
        <v>205</v>
      </c>
      <c r="E74" s="712"/>
      <c r="F74" s="605"/>
      <c r="G74" s="606"/>
      <c r="H74" s="503"/>
      <c r="I74" s="504"/>
    </row>
    <row r="75" spans="1:9" ht="66.75" customHeight="1" x14ac:dyDescent="0.25">
      <c r="A75" s="43" t="s">
        <v>242</v>
      </c>
      <c r="B75" s="505" t="s">
        <v>390</v>
      </c>
      <c r="C75" s="506"/>
      <c r="D75" s="496" t="s">
        <v>209</v>
      </c>
      <c r="E75" s="495"/>
      <c r="F75" s="494"/>
      <c r="G75" s="495"/>
      <c r="H75" s="499"/>
      <c r="I75" s="500"/>
    </row>
    <row r="76" spans="1:9" ht="16.5" x14ac:dyDescent="0.25">
      <c r="A76" s="492" t="s">
        <v>172</v>
      </c>
      <c r="B76" s="82" t="s">
        <v>85</v>
      </c>
      <c r="C76" s="82" t="s">
        <v>87</v>
      </c>
      <c r="D76" s="82" t="s">
        <v>85</v>
      </c>
      <c r="E76" s="82" t="s">
        <v>87</v>
      </c>
      <c r="F76" s="82" t="s">
        <v>85</v>
      </c>
      <c r="G76" s="82" t="s">
        <v>87</v>
      </c>
      <c r="H76" s="82" t="s">
        <v>85</v>
      </c>
      <c r="I76" s="82" t="s">
        <v>87</v>
      </c>
    </row>
    <row r="77" spans="1:9" ht="16.5" x14ac:dyDescent="0.25">
      <c r="A77" s="493"/>
      <c r="B77" s="309">
        <v>0.05</v>
      </c>
      <c r="C77" s="309">
        <v>0.05</v>
      </c>
      <c r="D77" s="309">
        <v>0.25</v>
      </c>
      <c r="E77" s="309">
        <v>0.25</v>
      </c>
      <c r="F77" s="45"/>
      <c r="G77" s="46"/>
      <c r="H77" s="50"/>
      <c r="I77" s="46"/>
    </row>
    <row r="78" spans="1:9" ht="409.15" customHeight="1" x14ac:dyDescent="0.25">
      <c r="A78" s="693" t="s">
        <v>241</v>
      </c>
      <c r="B78" s="695" t="s">
        <v>391</v>
      </c>
      <c r="C78" s="696"/>
      <c r="D78" s="699" t="s">
        <v>392</v>
      </c>
      <c r="E78" s="700"/>
      <c r="F78" s="703"/>
      <c r="G78" s="704"/>
      <c r="H78" s="707"/>
      <c r="I78" s="708"/>
    </row>
    <row r="79" spans="1:9" ht="275.45" customHeight="1" x14ac:dyDescent="0.25">
      <c r="A79" s="694"/>
      <c r="B79" s="697"/>
      <c r="C79" s="698"/>
      <c r="D79" s="701"/>
      <c r="E79" s="702"/>
      <c r="F79" s="705"/>
      <c r="G79" s="706"/>
      <c r="H79" s="709"/>
      <c r="I79" s="710"/>
    </row>
    <row r="80" spans="1:9" ht="156.75" customHeight="1" x14ac:dyDescent="0.25">
      <c r="A80" s="43" t="s">
        <v>242</v>
      </c>
      <c r="B80" s="516" t="s">
        <v>393</v>
      </c>
      <c r="C80" s="517"/>
      <c r="D80" s="516" t="s">
        <v>394</v>
      </c>
      <c r="E80" s="517"/>
      <c r="F80" s="509"/>
      <c r="G80" s="510"/>
      <c r="H80" s="499"/>
      <c r="I80" s="500"/>
    </row>
    <row r="81" spans="1:9" ht="16.5" x14ac:dyDescent="0.25">
      <c r="A81" s="492" t="s">
        <v>173</v>
      </c>
      <c r="B81" s="82" t="s">
        <v>85</v>
      </c>
      <c r="C81" s="82" t="s">
        <v>87</v>
      </c>
      <c r="D81" s="82" t="s">
        <v>85</v>
      </c>
      <c r="E81" s="82" t="s">
        <v>87</v>
      </c>
      <c r="F81" s="82" t="s">
        <v>85</v>
      </c>
      <c r="G81" s="82" t="s">
        <v>87</v>
      </c>
      <c r="H81" s="82" t="s">
        <v>85</v>
      </c>
      <c r="I81" s="82" t="s">
        <v>87</v>
      </c>
    </row>
    <row r="82" spans="1:9" ht="16.5" x14ac:dyDescent="0.25">
      <c r="A82" s="493"/>
      <c r="B82" s="309">
        <v>0.1</v>
      </c>
      <c r="C82" s="45">
        <v>0.1</v>
      </c>
      <c r="D82" s="309">
        <v>0</v>
      </c>
      <c r="E82" s="45">
        <v>0</v>
      </c>
      <c r="F82" s="45"/>
      <c r="G82" s="46"/>
      <c r="H82" s="50"/>
      <c r="I82" s="46"/>
    </row>
    <row r="83" spans="1:9" ht="360.6" customHeight="1" x14ac:dyDescent="0.25">
      <c r="A83" s="43" t="s">
        <v>241</v>
      </c>
      <c r="B83" s="661" t="s">
        <v>395</v>
      </c>
      <c r="C83" s="508"/>
      <c r="D83" s="512" t="s">
        <v>205</v>
      </c>
      <c r="E83" s="513"/>
      <c r="F83" s="497"/>
      <c r="G83" s="616"/>
      <c r="H83" s="499"/>
      <c r="I83" s="500"/>
    </row>
    <row r="84" spans="1:9" ht="124.5" customHeight="1" x14ac:dyDescent="0.25">
      <c r="A84" s="43" t="s">
        <v>242</v>
      </c>
      <c r="B84" s="688" t="s">
        <v>396</v>
      </c>
      <c r="C84" s="689"/>
      <c r="D84" s="494" t="s">
        <v>209</v>
      </c>
      <c r="E84" s="495"/>
      <c r="F84" s="499"/>
      <c r="G84" s="500"/>
      <c r="H84" s="499"/>
      <c r="I84" s="500"/>
    </row>
    <row r="85" spans="1:9" ht="16.5" x14ac:dyDescent="0.25">
      <c r="A85" s="492" t="s">
        <v>175</v>
      </c>
      <c r="B85" s="82" t="s">
        <v>85</v>
      </c>
      <c r="C85" s="82" t="s">
        <v>87</v>
      </c>
      <c r="D85" s="82" t="s">
        <v>85</v>
      </c>
      <c r="E85" s="82" t="s">
        <v>87</v>
      </c>
      <c r="F85" s="82" t="s">
        <v>85</v>
      </c>
      <c r="G85" s="82" t="s">
        <v>87</v>
      </c>
      <c r="H85" s="82" t="s">
        <v>85</v>
      </c>
      <c r="I85" s="82" t="s">
        <v>87</v>
      </c>
    </row>
    <row r="86" spans="1:9" ht="16.5" x14ac:dyDescent="0.25">
      <c r="A86" s="493"/>
      <c r="B86" s="309">
        <v>0.1</v>
      </c>
      <c r="C86" s="45">
        <v>0.1</v>
      </c>
      <c r="D86" s="309">
        <v>0</v>
      </c>
      <c r="E86" s="45">
        <v>0</v>
      </c>
      <c r="F86" s="45"/>
      <c r="G86" s="46"/>
      <c r="H86" s="50"/>
      <c r="I86" s="46"/>
    </row>
    <row r="87" spans="1:9" ht="409.15" customHeight="1" x14ac:dyDescent="0.25">
      <c r="A87" s="43" t="s">
        <v>241</v>
      </c>
      <c r="B87" s="518" t="s">
        <v>397</v>
      </c>
      <c r="C87" s="618"/>
      <c r="D87" s="521" t="s">
        <v>205</v>
      </c>
      <c r="E87" s="521"/>
      <c r="F87" s="523"/>
      <c r="G87" s="524"/>
      <c r="H87" s="521"/>
      <c r="I87" s="521"/>
    </row>
    <row r="88" spans="1:9" ht="104.25" customHeight="1" x14ac:dyDescent="0.25">
      <c r="A88" s="43" t="s">
        <v>242</v>
      </c>
      <c r="B88" s="686" t="s">
        <v>398</v>
      </c>
      <c r="C88" s="687"/>
      <c r="D88" s="523" t="s">
        <v>209</v>
      </c>
      <c r="E88" s="524"/>
      <c r="F88" s="523"/>
      <c r="G88" s="524"/>
      <c r="H88" s="523"/>
      <c r="I88" s="524"/>
    </row>
    <row r="89" spans="1:9" ht="16.5" x14ac:dyDescent="0.25">
      <c r="A89" s="492" t="s">
        <v>176</v>
      </c>
      <c r="B89" s="82" t="s">
        <v>85</v>
      </c>
      <c r="C89" s="82" t="s">
        <v>87</v>
      </c>
      <c r="D89" s="82" t="s">
        <v>85</v>
      </c>
      <c r="E89" s="82" t="s">
        <v>87</v>
      </c>
      <c r="F89" s="82" t="s">
        <v>85</v>
      </c>
      <c r="G89" s="82" t="s">
        <v>87</v>
      </c>
      <c r="H89" s="82" t="s">
        <v>85</v>
      </c>
      <c r="I89" s="82" t="s">
        <v>87</v>
      </c>
    </row>
    <row r="90" spans="1:9" ht="16.5" x14ac:dyDescent="0.25">
      <c r="A90" s="493"/>
      <c r="B90" s="309">
        <v>0.1</v>
      </c>
      <c r="C90" s="47">
        <v>0.1</v>
      </c>
      <c r="D90" s="309">
        <v>0.25</v>
      </c>
      <c r="E90" s="45">
        <v>0.25</v>
      </c>
      <c r="F90" s="45"/>
      <c r="G90" s="46"/>
      <c r="H90" s="50"/>
      <c r="I90" s="46"/>
    </row>
    <row r="91" spans="1:9" ht="377.45" customHeight="1" x14ac:dyDescent="0.25">
      <c r="A91" s="43" t="s">
        <v>241</v>
      </c>
      <c r="B91" s="621" t="s">
        <v>399</v>
      </c>
      <c r="C91" s="534"/>
      <c r="D91" s="623" t="s">
        <v>400</v>
      </c>
      <c r="E91" s="659"/>
      <c r="F91" s="624"/>
      <c r="G91" s="625"/>
      <c r="H91" s="530"/>
      <c r="I91" s="530"/>
    </row>
    <row r="92" spans="1:9" ht="145.5" customHeight="1" x14ac:dyDescent="0.25">
      <c r="A92" s="43" t="s">
        <v>242</v>
      </c>
      <c r="B92" s="516" t="s">
        <v>401</v>
      </c>
      <c r="C92" s="539"/>
      <c r="D92" s="516" t="s">
        <v>402</v>
      </c>
      <c r="E92" s="539"/>
      <c r="F92" s="523"/>
      <c r="G92" s="524"/>
      <c r="H92" s="523"/>
      <c r="I92" s="524"/>
    </row>
    <row r="93" spans="1:9" ht="16.5" x14ac:dyDescent="0.25">
      <c r="A93" s="492" t="s">
        <v>177</v>
      </c>
      <c r="B93" s="82" t="s">
        <v>85</v>
      </c>
      <c r="C93" s="82" t="s">
        <v>87</v>
      </c>
      <c r="D93" s="82" t="s">
        <v>85</v>
      </c>
      <c r="E93" s="82" t="s">
        <v>87</v>
      </c>
      <c r="F93" s="82" t="s">
        <v>85</v>
      </c>
      <c r="G93" s="82" t="s">
        <v>87</v>
      </c>
      <c r="H93" s="82" t="s">
        <v>85</v>
      </c>
      <c r="I93" s="82" t="s">
        <v>87</v>
      </c>
    </row>
    <row r="94" spans="1:9" ht="16.5" x14ac:dyDescent="0.25">
      <c r="A94" s="493"/>
      <c r="B94" s="309">
        <v>0.1</v>
      </c>
      <c r="C94" s="47">
        <v>0.1</v>
      </c>
      <c r="D94" s="309">
        <v>0</v>
      </c>
      <c r="E94" s="45">
        <v>0</v>
      </c>
      <c r="F94" s="45"/>
      <c r="G94" s="46"/>
      <c r="H94" s="50"/>
      <c r="I94" s="46"/>
    </row>
    <row r="95" spans="1:9" ht="389.25" customHeight="1" x14ac:dyDescent="0.25">
      <c r="A95" s="43" t="s">
        <v>241</v>
      </c>
      <c r="B95" s="533" t="s">
        <v>521</v>
      </c>
      <c r="C95" s="533"/>
      <c r="D95" s="533" t="s">
        <v>205</v>
      </c>
      <c r="E95" s="534"/>
      <c r="F95" s="624"/>
      <c r="G95" s="625"/>
      <c r="H95" s="530"/>
      <c r="I95" s="530"/>
    </row>
    <row r="96" spans="1:9" ht="88.5" customHeight="1" x14ac:dyDescent="0.25">
      <c r="A96" s="43" t="s">
        <v>242</v>
      </c>
      <c r="B96" s="535" t="s">
        <v>403</v>
      </c>
      <c r="C96" s="662"/>
      <c r="D96" s="663" t="s">
        <v>209</v>
      </c>
      <c r="E96" s="664"/>
      <c r="F96" s="523"/>
      <c r="G96" s="524"/>
      <c r="H96" s="523"/>
      <c r="I96" s="524"/>
    </row>
    <row r="97" spans="1:9" ht="16.5" x14ac:dyDescent="0.25">
      <c r="A97" s="492" t="s">
        <v>179</v>
      </c>
      <c r="B97" s="82" t="s">
        <v>85</v>
      </c>
      <c r="C97" s="82" t="s">
        <v>87</v>
      </c>
      <c r="D97" s="82" t="s">
        <v>85</v>
      </c>
      <c r="E97" s="82" t="s">
        <v>87</v>
      </c>
      <c r="F97" s="82" t="s">
        <v>85</v>
      </c>
      <c r="G97" s="82" t="s">
        <v>87</v>
      </c>
      <c r="H97" s="82" t="s">
        <v>85</v>
      </c>
      <c r="I97" s="82" t="s">
        <v>87</v>
      </c>
    </row>
    <row r="98" spans="1:9" ht="16.5" x14ac:dyDescent="0.25">
      <c r="A98" s="493"/>
      <c r="B98" s="309">
        <v>0.1</v>
      </c>
      <c r="C98" s="47"/>
      <c r="D98" s="309">
        <v>0</v>
      </c>
      <c r="E98" s="45"/>
      <c r="F98" s="45"/>
      <c r="G98" s="46"/>
      <c r="H98" s="50"/>
      <c r="I98" s="46"/>
    </row>
    <row r="99" spans="1:9" ht="33" x14ac:dyDescent="0.25">
      <c r="A99" s="43" t="s">
        <v>241</v>
      </c>
      <c r="B99" s="533"/>
      <c r="C99" s="534"/>
      <c r="D99" s="532"/>
      <c r="E99" s="532"/>
      <c r="F99" s="530"/>
      <c r="G99" s="530"/>
      <c r="H99" s="530"/>
      <c r="I99" s="530"/>
    </row>
    <row r="100" spans="1:9" ht="16.5" x14ac:dyDescent="0.25">
      <c r="A100" s="43" t="s">
        <v>242</v>
      </c>
      <c r="B100" s="516"/>
      <c r="C100" s="539"/>
      <c r="D100" s="523"/>
      <c r="E100" s="524"/>
      <c r="F100" s="523"/>
      <c r="G100" s="524"/>
      <c r="H100" s="523"/>
      <c r="I100" s="524"/>
    </row>
    <row r="101" spans="1:9" ht="16.5" x14ac:dyDescent="0.25">
      <c r="A101" s="492" t="s">
        <v>181</v>
      </c>
      <c r="B101" s="82" t="s">
        <v>85</v>
      </c>
      <c r="C101" s="82" t="s">
        <v>87</v>
      </c>
      <c r="D101" s="82" t="s">
        <v>85</v>
      </c>
      <c r="E101" s="82" t="s">
        <v>87</v>
      </c>
      <c r="F101" s="82" t="s">
        <v>85</v>
      </c>
      <c r="G101" s="82" t="s">
        <v>87</v>
      </c>
      <c r="H101" s="82" t="s">
        <v>85</v>
      </c>
      <c r="I101" s="82" t="s">
        <v>87</v>
      </c>
    </row>
    <row r="102" spans="1:9" ht="16.5" x14ac:dyDescent="0.25">
      <c r="A102" s="493"/>
      <c r="B102" s="309">
        <v>0.1</v>
      </c>
      <c r="C102" s="47"/>
      <c r="D102" s="309">
        <v>0.25</v>
      </c>
      <c r="E102" s="45"/>
      <c r="F102" s="45"/>
      <c r="G102" s="46"/>
      <c r="H102" s="50"/>
      <c r="I102" s="46"/>
    </row>
    <row r="103" spans="1:9" ht="33" x14ac:dyDescent="0.25">
      <c r="A103" s="43" t="s">
        <v>241</v>
      </c>
      <c r="B103" s="533"/>
      <c r="C103" s="534"/>
      <c r="D103" s="665"/>
      <c r="E103" s="666"/>
      <c r="F103" s="530"/>
      <c r="G103" s="530"/>
      <c r="H103" s="530"/>
      <c r="I103" s="530"/>
    </row>
    <row r="104" spans="1:9" ht="16.5" x14ac:dyDescent="0.25">
      <c r="A104" s="43" t="s">
        <v>242</v>
      </c>
      <c r="B104" s="535"/>
      <c r="C104" s="536"/>
      <c r="D104" s="672"/>
      <c r="E104" s="673"/>
      <c r="F104" s="523"/>
      <c r="G104" s="524"/>
      <c r="H104" s="523"/>
      <c r="I104" s="524"/>
    </row>
    <row r="105" spans="1:9" ht="16.5" x14ac:dyDescent="0.25">
      <c r="A105" s="492" t="s">
        <v>182</v>
      </c>
      <c r="B105" s="82" t="s">
        <v>85</v>
      </c>
      <c r="C105" s="82" t="s">
        <v>87</v>
      </c>
      <c r="D105" s="82" t="s">
        <v>85</v>
      </c>
      <c r="E105" s="82" t="s">
        <v>87</v>
      </c>
      <c r="F105" s="82" t="s">
        <v>85</v>
      </c>
      <c r="G105" s="82" t="s">
        <v>87</v>
      </c>
      <c r="H105" s="82" t="s">
        <v>85</v>
      </c>
      <c r="I105" s="82" t="s">
        <v>87</v>
      </c>
    </row>
    <row r="106" spans="1:9" ht="16.5" x14ac:dyDescent="0.25">
      <c r="A106" s="493"/>
      <c r="B106" s="309">
        <v>0.1</v>
      </c>
      <c r="C106" s="47"/>
      <c r="D106" s="309">
        <v>0</v>
      </c>
      <c r="E106" s="45"/>
      <c r="F106" s="45"/>
      <c r="G106" s="46"/>
      <c r="H106" s="50"/>
      <c r="I106" s="46"/>
    </row>
    <row r="107" spans="1:9" ht="33" x14ac:dyDescent="0.25">
      <c r="A107" s="43" t="s">
        <v>241</v>
      </c>
      <c r="B107" s="623"/>
      <c r="C107" s="659"/>
      <c r="D107" s="532"/>
      <c r="E107" s="532"/>
      <c r="F107" s="530"/>
      <c r="G107" s="530"/>
      <c r="H107" s="530"/>
      <c r="I107" s="530"/>
    </row>
    <row r="108" spans="1:9" ht="16.5" x14ac:dyDescent="0.25">
      <c r="A108" s="43" t="s">
        <v>242</v>
      </c>
      <c r="B108" s="516"/>
      <c r="C108" s="539"/>
      <c r="D108" s="523"/>
      <c r="E108" s="524"/>
      <c r="F108" s="523"/>
      <c r="G108" s="524"/>
      <c r="H108" s="523"/>
      <c r="I108" s="524"/>
    </row>
    <row r="109" spans="1:9" ht="16.5" x14ac:dyDescent="0.25">
      <c r="A109" s="492" t="s">
        <v>183</v>
      </c>
      <c r="B109" s="82" t="s">
        <v>85</v>
      </c>
      <c r="C109" s="82" t="s">
        <v>87</v>
      </c>
      <c r="D109" s="82" t="s">
        <v>85</v>
      </c>
      <c r="E109" s="82" t="s">
        <v>87</v>
      </c>
      <c r="F109" s="82" t="s">
        <v>85</v>
      </c>
      <c r="G109" s="82" t="s">
        <v>87</v>
      </c>
      <c r="H109" s="82" t="s">
        <v>85</v>
      </c>
      <c r="I109" s="82" t="s">
        <v>87</v>
      </c>
    </row>
    <row r="110" spans="1:9" ht="16.5" x14ac:dyDescent="0.25">
      <c r="A110" s="493"/>
      <c r="B110" s="309">
        <v>0.1</v>
      </c>
      <c r="C110" s="47"/>
      <c r="D110" s="309">
        <v>0</v>
      </c>
      <c r="E110" s="45"/>
      <c r="F110" s="45"/>
      <c r="G110" s="46"/>
      <c r="H110" s="50"/>
      <c r="I110" s="46"/>
    </row>
    <row r="111" spans="1:9" ht="33" x14ac:dyDescent="0.25">
      <c r="A111" s="43" t="s">
        <v>241</v>
      </c>
      <c r="B111" s="623"/>
      <c r="C111" s="659"/>
      <c r="D111" s="532"/>
      <c r="E111" s="532"/>
      <c r="F111" s="530"/>
      <c r="G111" s="530"/>
      <c r="H111" s="530"/>
      <c r="I111" s="530"/>
    </row>
    <row r="112" spans="1:9" ht="16.5" x14ac:dyDescent="0.25">
      <c r="A112" s="43" t="s">
        <v>242</v>
      </c>
      <c r="B112" s="516"/>
      <c r="C112" s="539"/>
      <c r="D112" s="523"/>
      <c r="E112" s="524"/>
      <c r="F112" s="523"/>
      <c r="G112" s="524"/>
      <c r="H112" s="523"/>
      <c r="I112" s="524"/>
    </row>
    <row r="113" spans="1:9" ht="16.5" x14ac:dyDescent="0.25">
      <c r="A113" s="492" t="s">
        <v>184</v>
      </c>
      <c r="B113" s="82" t="s">
        <v>85</v>
      </c>
      <c r="C113" s="82" t="s">
        <v>87</v>
      </c>
      <c r="D113" s="82" t="s">
        <v>85</v>
      </c>
      <c r="E113" s="82" t="s">
        <v>87</v>
      </c>
      <c r="F113" s="82" t="s">
        <v>85</v>
      </c>
      <c r="G113" s="82" t="s">
        <v>87</v>
      </c>
      <c r="H113" s="82" t="s">
        <v>85</v>
      </c>
      <c r="I113" s="82" t="s">
        <v>87</v>
      </c>
    </row>
    <row r="114" spans="1:9" ht="16.5" x14ac:dyDescent="0.25">
      <c r="A114" s="493"/>
      <c r="B114" s="309">
        <v>0.1</v>
      </c>
      <c r="C114" s="285"/>
      <c r="D114" s="309">
        <v>0.25</v>
      </c>
      <c r="E114" s="285"/>
      <c r="F114" s="45"/>
      <c r="G114" s="162"/>
      <c r="H114" s="161"/>
      <c r="I114" s="162"/>
    </row>
    <row r="115" spans="1:9" ht="33" x14ac:dyDescent="0.25">
      <c r="A115" s="43" t="s">
        <v>241</v>
      </c>
      <c r="B115" s="660"/>
      <c r="C115" s="647"/>
      <c r="D115" s="660"/>
      <c r="E115" s="647"/>
      <c r="F115" s="545"/>
      <c r="G115" s="545"/>
      <c r="H115" s="545"/>
      <c r="I115" s="545"/>
    </row>
    <row r="116" spans="1:9" ht="16.5" x14ac:dyDescent="0.25">
      <c r="A116" s="43" t="s">
        <v>242</v>
      </c>
      <c r="B116" s="546"/>
      <c r="C116" s="495"/>
      <c r="D116" s="546"/>
      <c r="E116" s="495"/>
      <c r="F116" s="523"/>
      <c r="G116" s="524"/>
      <c r="H116" s="523"/>
      <c r="I116" s="524"/>
    </row>
    <row r="117" spans="1:9" ht="16.5" x14ac:dyDescent="0.25">
      <c r="A117" s="44" t="s">
        <v>255</v>
      </c>
      <c r="B117" s="48">
        <f t="shared" ref="B117:I117" si="1">(B69+B73+B77+B82+B86+B90+B94+B98+B102+B106+B110+B114)</f>
        <v>0.99999999999999989</v>
      </c>
      <c r="C117" s="48">
        <f t="shared" si="1"/>
        <v>0.5</v>
      </c>
      <c r="D117" s="48">
        <f t="shared" si="1"/>
        <v>1</v>
      </c>
      <c r="E117" s="48">
        <f t="shared" si="1"/>
        <v>0.5</v>
      </c>
      <c r="F117" s="48">
        <f t="shared" si="1"/>
        <v>0</v>
      </c>
      <c r="G117" s="48">
        <f t="shared" si="1"/>
        <v>0</v>
      </c>
      <c r="H117" s="48">
        <f t="shared" si="1"/>
        <v>0</v>
      </c>
      <c r="I117" s="48">
        <f t="shared" si="1"/>
        <v>0</v>
      </c>
    </row>
    <row r="122" spans="1:9" ht="37.5" customHeight="1" x14ac:dyDescent="0.25"/>
    <row r="123" spans="1:9" ht="19.5" customHeight="1" x14ac:dyDescent="0.25"/>
    <row r="124" spans="1:9" ht="19.5" customHeight="1" x14ac:dyDescent="0.25"/>
    <row r="125" spans="1:9" ht="34.5" customHeight="1" x14ac:dyDescent="0.25"/>
    <row r="126" spans="1:9" ht="15" customHeight="1" x14ac:dyDescent="0.25"/>
    <row r="127" spans="1:9" ht="15.75" customHeight="1" x14ac:dyDescent="0.25"/>
  </sheetData>
  <mergeCells count="212">
    <mergeCell ref="A78:A79"/>
    <mergeCell ref="B78:C79"/>
    <mergeCell ref="D78:E79"/>
    <mergeCell ref="F78:G79"/>
    <mergeCell ref="H78:I79"/>
    <mergeCell ref="B67:C67"/>
    <mergeCell ref="D67:E67"/>
    <mergeCell ref="F67:G67"/>
    <mergeCell ref="H67:I67"/>
    <mergeCell ref="B71:C71"/>
    <mergeCell ref="D71:E71"/>
    <mergeCell ref="F71:G71"/>
    <mergeCell ref="F74:G74"/>
    <mergeCell ref="H74:I74"/>
    <mergeCell ref="B74:C74"/>
    <mergeCell ref="D74:E74"/>
    <mergeCell ref="H75:I75"/>
    <mergeCell ref="H71:I71"/>
    <mergeCell ref="A93:A94"/>
    <mergeCell ref="A97:A98"/>
    <mergeCell ref="A101:A102"/>
    <mergeCell ref="F51:G51"/>
    <mergeCell ref="B92:C92"/>
    <mergeCell ref="D92:E92"/>
    <mergeCell ref="F92:G92"/>
    <mergeCell ref="H92:I92"/>
    <mergeCell ref="B88:C88"/>
    <mergeCell ref="D88:E88"/>
    <mergeCell ref="F88:G88"/>
    <mergeCell ref="H88:I88"/>
    <mergeCell ref="B91:C91"/>
    <mergeCell ref="D91:E91"/>
    <mergeCell ref="F91:G91"/>
    <mergeCell ref="H91:I91"/>
    <mergeCell ref="B84:C84"/>
    <mergeCell ref="D84:E84"/>
    <mergeCell ref="F57:G57"/>
    <mergeCell ref="F55:G55"/>
    <mergeCell ref="F53:G53"/>
    <mergeCell ref="F84:G84"/>
    <mergeCell ref="H84:I84"/>
    <mergeCell ref="B87:C87"/>
    <mergeCell ref="A105:A106"/>
    <mergeCell ref="A109:A110"/>
    <mergeCell ref="A113:A114"/>
    <mergeCell ref="M8:O8"/>
    <mergeCell ref="M9:O9"/>
    <mergeCell ref="M10:O10"/>
    <mergeCell ref="A68:A69"/>
    <mergeCell ref="A72:A73"/>
    <mergeCell ref="A76:A77"/>
    <mergeCell ref="A81:A82"/>
    <mergeCell ref="A85:A86"/>
    <mergeCell ref="A89:A90"/>
    <mergeCell ref="A22:O22"/>
    <mergeCell ref="A65:I65"/>
    <mergeCell ref="F66:G66"/>
    <mergeCell ref="H66:I66"/>
    <mergeCell ref="B70:C70"/>
    <mergeCell ref="D70:E70"/>
    <mergeCell ref="F70:G70"/>
    <mergeCell ref="H70:I70"/>
    <mergeCell ref="H87:I87"/>
    <mergeCell ref="B80:C80"/>
    <mergeCell ref="D80:E80"/>
    <mergeCell ref="F80:G8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9:E99"/>
    <mergeCell ref="F54:G54"/>
    <mergeCell ref="D56:E56"/>
    <mergeCell ref="F56:G56"/>
    <mergeCell ref="D51:E51"/>
    <mergeCell ref="D55:E55"/>
    <mergeCell ref="F61:G61"/>
    <mergeCell ref="F59:G59"/>
    <mergeCell ref="B104:C104"/>
    <mergeCell ref="D104:E104"/>
    <mergeCell ref="F104:G104"/>
    <mergeCell ref="B75:C75"/>
    <mergeCell ref="D75:E75"/>
    <mergeCell ref="F75:G75"/>
    <mergeCell ref="F99:G99"/>
    <mergeCell ref="B66:C66"/>
    <mergeCell ref="D66:E66"/>
    <mergeCell ref="F58:G58"/>
    <mergeCell ref="F60:G60"/>
    <mergeCell ref="D87:E87"/>
    <mergeCell ref="F87:G87"/>
    <mergeCell ref="H115:I115"/>
    <mergeCell ref="H104:I104"/>
    <mergeCell ref="B95:C95"/>
    <mergeCell ref="D95:E95"/>
    <mergeCell ref="F95:G95"/>
    <mergeCell ref="H80:I80"/>
    <mergeCell ref="B83:C83"/>
    <mergeCell ref="D83:E83"/>
    <mergeCell ref="F83:G83"/>
    <mergeCell ref="H83:I83"/>
    <mergeCell ref="H95:I95"/>
    <mergeCell ref="B96:C96"/>
    <mergeCell ref="D96:E96"/>
    <mergeCell ref="B100:C100"/>
    <mergeCell ref="D100:E100"/>
    <mergeCell ref="F100:G100"/>
    <mergeCell ref="H100:I100"/>
    <mergeCell ref="B103:C103"/>
    <mergeCell ref="D103:E103"/>
    <mergeCell ref="F103:G103"/>
    <mergeCell ref="H103:I103"/>
    <mergeCell ref="F96:G96"/>
    <mergeCell ref="H96:I96"/>
    <mergeCell ref="B99:C99"/>
    <mergeCell ref="H99:I99"/>
    <mergeCell ref="B116:C116"/>
    <mergeCell ref="D116:E116"/>
    <mergeCell ref="F116:G116"/>
    <mergeCell ref="H116:I116"/>
    <mergeCell ref="B107:C107"/>
    <mergeCell ref="D107:E107"/>
    <mergeCell ref="F107:G107"/>
    <mergeCell ref="H107:I107"/>
    <mergeCell ref="B108:C108"/>
    <mergeCell ref="D108:E108"/>
    <mergeCell ref="F108:G108"/>
    <mergeCell ref="H108:I108"/>
    <mergeCell ref="B111:C111"/>
    <mergeCell ref="D111:E111"/>
    <mergeCell ref="F111:G111"/>
    <mergeCell ref="H111:I111"/>
    <mergeCell ref="B112:C112"/>
    <mergeCell ref="D112:E112"/>
    <mergeCell ref="F112:G112"/>
    <mergeCell ref="H112:I112"/>
    <mergeCell ref="B115:C115"/>
    <mergeCell ref="D115:E115"/>
    <mergeCell ref="F115:G115"/>
  </mergeCells>
  <phoneticPr fontId="33" type="noConversion"/>
  <hyperlinks>
    <hyperlink ref="B75" r:id="rId1" xr:uid="{25304F2F-9542-4A82-AA3B-19E8C49D8C78}"/>
    <hyperlink ref="B88:C88" r:id="rId2" display="https://secretariadistritald.sharepoint.com/:f:/s/ContratacinSPI-2022/IgDY5A4zeIkqQJNdwBluCDuLAaxRVE1lhUeEovoBtvD1OaE?e=UYq2Zw" xr:uid="{AD6FD770-0541-4319-A3F4-1B50387E739A}"/>
  </hyperlinks>
  <pageMargins left="0.25" right="0.25" top="0.75" bottom="0.75" header="0.3" footer="0.3"/>
  <pageSetup paperSize="5" scale="30" fitToHeight="0" orientation="landscape" r:id="rId3"/>
  <ignoredErrors>
    <ignoredError sqref="N24:N29" emptyCellReference="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42578125" defaultRowHeight="12.75" x14ac:dyDescent="0.25"/>
  <cols>
    <col min="1" max="1" width="3.42578125" style="293" customWidth="1"/>
    <col min="2" max="2" width="9.42578125" style="293" customWidth="1"/>
    <col min="3" max="3" width="5.42578125" style="293" customWidth="1"/>
    <col min="4" max="4" width="6.42578125" style="293" customWidth="1"/>
    <col min="5" max="5" width="5.42578125" style="293" customWidth="1"/>
    <col min="6" max="6" width="10.42578125" style="293" customWidth="1"/>
    <col min="7" max="7" width="2.42578125" style="293" customWidth="1"/>
    <col min="8" max="8" width="18.42578125" style="293" customWidth="1"/>
    <col min="9" max="9" width="12.42578125" style="293" customWidth="1"/>
    <col min="10" max="10" width="6.42578125" style="293" customWidth="1"/>
    <col min="11" max="11" width="18.42578125" style="293" customWidth="1"/>
    <col min="12" max="12" width="25.42578125" style="293" customWidth="1"/>
    <col min="13" max="16384" width="8.42578125" style="293"/>
  </cols>
  <sheetData>
    <row r="1" spans="1:12" ht="18.75" customHeight="1" x14ac:dyDescent="0.25">
      <c r="A1" s="579"/>
      <c r="B1" s="580"/>
      <c r="C1" s="580"/>
      <c r="D1" s="580"/>
      <c r="E1" s="581"/>
      <c r="F1" s="588" t="s">
        <v>256</v>
      </c>
      <c r="G1" s="589"/>
      <c r="H1" s="589"/>
      <c r="I1" s="589"/>
      <c r="J1" s="589"/>
      <c r="K1" s="589"/>
      <c r="L1" s="292"/>
    </row>
    <row r="2" spans="1:12" ht="18.75" customHeight="1" x14ac:dyDescent="0.25">
      <c r="A2" s="582"/>
      <c r="B2" s="583"/>
      <c r="C2" s="583"/>
      <c r="D2" s="583"/>
      <c r="E2" s="584"/>
      <c r="F2" s="590"/>
      <c r="G2" s="591"/>
      <c r="H2" s="591"/>
      <c r="I2" s="591"/>
      <c r="J2" s="591"/>
      <c r="K2" s="591"/>
      <c r="L2" s="292"/>
    </row>
    <row r="3" spans="1:12" ht="18.75" customHeight="1" x14ac:dyDescent="0.25">
      <c r="A3" s="582"/>
      <c r="B3" s="583"/>
      <c r="C3" s="583"/>
      <c r="D3" s="583"/>
      <c r="E3" s="584"/>
      <c r="F3" s="588" t="s">
        <v>257</v>
      </c>
      <c r="G3" s="589"/>
      <c r="H3" s="589"/>
      <c r="I3" s="589"/>
      <c r="J3" s="589"/>
      <c r="K3" s="589"/>
      <c r="L3" s="292"/>
    </row>
    <row r="4" spans="1:12" ht="18.75" customHeight="1" x14ac:dyDescent="0.25">
      <c r="A4" s="585"/>
      <c r="B4" s="586"/>
      <c r="C4" s="586"/>
      <c r="D4" s="586"/>
      <c r="E4" s="587"/>
      <c r="F4" s="590"/>
      <c r="G4" s="591"/>
      <c r="H4" s="591"/>
      <c r="I4" s="591"/>
      <c r="J4" s="591"/>
      <c r="K4" s="591"/>
      <c r="L4" s="292"/>
    </row>
    <row r="5" spans="1:12" ht="15.75" customHeight="1" x14ac:dyDescent="0.25">
      <c r="A5" s="547" t="s">
        <v>258</v>
      </c>
      <c r="B5" s="548"/>
      <c r="C5" s="548"/>
      <c r="D5" s="548"/>
      <c r="E5" s="548"/>
      <c r="F5" s="548"/>
      <c r="G5" s="548"/>
      <c r="H5" s="548"/>
      <c r="I5" s="548"/>
      <c r="J5" s="548"/>
      <c r="K5" s="548"/>
      <c r="L5" s="572"/>
    </row>
    <row r="6" spans="1:12" ht="23.25" customHeight="1" x14ac:dyDescent="0.25">
      <c r="A6" s="547" t="s">
        <v>259</v>
      </c>
      <c r="B6" s="548"/>
      <c r="C6" s="549"/>
      <c r="D6" s="550" t="s">
        <v>260</v>
      </c>
      <c r="E6" s="551"/>
      <c r="F6" s="551"/>
      <c r="G6" s="551"/>
      <c r="H6" s="557"/>
      <c r="I6" s="547" t="s">
        <v>261</v>
      </c>
      <c r="J6" s="549"/>
      <c r="K6" s="550" t="s">
        <v>262</v>
      </c>
      <c r="L6" s="557"/>
    </row>
    <row r="7" spans="1:12" ht="17.649999999999999" customHeight="1" x14ac:dyDescent="0.25">
      <c r="A7" s="547" t="s">
        <v>263</v>
      </c>
      <c r="B7" s="548"/>
      <c r="C7" s="549"/>
      <c r="D7" s="550" t="s">
        <v>264</v>
      </c>
      <c r="E7" s="551"/>
      <c r="F7" s="551"/>
      <c r="G7" s="551"/>
      <c r="H7" s="557"/>
      <c r="I7" s="547" t="s">
        <v>265</v>
      </c>
      <c r="J7" s="549"/>
      <c r="K7" s="550" t="s">
        <v>266</v>
      </c>
      <c r="L7" s="557"/>
    </row>
    <row r="8" spans="1:12" ht="35.65" customHeight="1" x14ac:dyDescent="0.25">
      <c r="A8" s="547" t="s">
        <v>267</v>
      </c>
      <c r="B8" s="548"/>
      <c r="C8" s="549"/>
      <c r="D8" s="550" t="s">
        <v>268</v>
      </c>
      <c r="E8" s="551"/>
      <c r="F8" s="551"/>
      <c r="G8" s="551"/>
      <c r="H8" s="557"/>
      <c r="I8" s="547" t="s">
        <v>269</v>
      </c>
      <c r="J8" s="549"/>
      <c r="K8" s="550" t="s">
        <v>270</v>
      </c>
      <c r="L8" s="557"/>
    </row>
    <row r="9" spans="1:12" ht="15.75" customHeight="1" x14ac:dyDescent="0.25">
      <c r="A9" s="566" t="s">
        <v>271</v>
      </c>
      <c r="B9" s="558"/>
      <c r="C9" s="558"/>
      <c r="D9" s="558"/>
      <c r="E9" s="548"/>
      <c r="F9" s="548"/>
      <c r="G9" s="548"/>
      <c r="H9" s="548"/>
      <c r="I9" s="548"/>
      <c r="J9" s="548"/>
      <c r="K9" s="548"/>
      <c r="L9" s="572"/>
    </row>
    <row r="10" spans="1:12" ht="27.75" customHeight="1" x14ac:dyDescent="0.25">
      <c r="A10" s="560" t="s">
        <v>102</v>
      </c>
      <c r="B10" s="560"/>
      <c r="C10" s="560"/>
      <c r="D10" s="560"/>
      <c r="E10" s="561" t="s">
        <v>404</v>
      </c>
      <c r="F10" s="713"/>
      <c r="G10" s="713"/>
      <c r="H10" s="713"/>
      <c r="I10" s="713"/>
      <c r="J10" s="713"/>
      <c r="K10" s="713"/>
      <c r="L10" s="562"/>
    </row>
    <row r="11" spans="1:12" ht="34.5" customHeight="1" x14ac:dyDescent="0.25">
      <c r="A11" s="570" t="s">
        <v>272</v>
      </c>
      <c r="B11" s="571"/>
      <c r="C11" s="571"/>
      <c r="D11" s="572"/>
      <c r="E11" s="561" t="str">
        <f>+[1]ACTIVIDAD_3!I16</f>
        <v>Número de alianzas que contribuyan al empleo, la  generación de ingresos y la formación de las mujeres en sus diferencias y diversidades para la gestión del portafolio de oportunidades</v>
      </c>
      <c r="F11" s="713"/>
      <c r="G11" s="713"/>
      <c r="H11" s="713"/>
      <c r="I11" s="713"/>
      <c r="J11" s="713"/>
      <c r="K11" s="713"/>
      <c r="L11" s="562"/>
    </row>
    <row r="12" spans="1:12" ht="47.25" customHeight="1" x14ac:dyDescent="0.25">
      <c r="A12" s="547" t="s">
        <v>273</v>
      </c>
      <c r="B12" s="548"/>
      <c r="C12" s="548"/>
      <c r="D12" s="549"/>
      <c r="E12" s="714" t="s">
        <v>405</v>
      </c>
      <c r="F12" s="715"/>
      <c r="G12" s="715"/>
      <c r="H12" s="715"/>
      <c r="I12" s="715"/>
      <c r="J12" s="715"/>
      <c r="K12" s="715"/>
      <c r="L12" s="716"/>
    </row>
    <row r="13" spans="1:12" ht="28.5" customHeight="1" x14ac:dyDescent="0.25">
      <c r="A13" s="547" t="s">
        <v>275</v>
      </c>
      <c r="B13" s="548"/>
      <c r="C13" s="549"/>
      <c r="D13" s="550" t="s">
        <v>286</v>
      </c>
      <c r="E13" s="551"/>
      <c r="F13" s="551"/>
      <c r="G13" s="551"/>
      <c r="H13" s="557"/>
      <c r="I13" s="547" t="s">
        <v>277</v>
      </c>
      <c r="J13" s="549"/>
      <c r="K13" s="550" t="s">
        <v>278</v>
      </c>
      <c r="L13" s="557"/>
    </row>
    <row r="14" spans="1:12" ht="15.75" customHeight="1" x14ac:dyDescent="0.25">
      <c r="A14" s="547" t="s">
        <v>279</v>
      </c>
      <c r="B14" s="548"/>
      <c r="C14" s="548"/>
      <c r="D14" s="548"/>
      <c r="E14" s="548"/>
      <c r="F14" s="548"/>
      <c r="G14" s="548"/>
      <c r="H14" s="548"/>
      <c r="I14" s="548"/>
      <c r="J14" s="548"/>
      <c r="K14" s="548"/>
      <c r="L14" s="572"/>
    </row>
    <row r="15" spans="1:12" ht="25.5" customHeight="1" x14ac:dyDescent="0.25">
      <c r="A15" s="547" t="s">
        <v>280</v>
      </c>
      <c r="B15" s="548"/>
      <c r="C15" s="549"/>
      <c r="D15" s="550" t="s">
        <v>281</v>
      </c>
      <c r="E15" s="551"/>
      <c r="F15" s="551"/>
      <c r="G15" s="551"/>
      <c r="H15" s="557"/>
      <c r="I15" s="547" t="s">
        <v>282</v>
      </c>
      <c r="J15" s="549"/>
      <c r="K15" s="550" t="s">
        <v>283</v>
      </c>
      <c r="L15" s="557"/>
    </row>
    <row r="16" spans="1:12" ht="25.5" customHeight="1" x14ac:dyDescent="0.25">
      <c r="A16" s="547" t="s">
        <v>284</v>
      </c>
      <c r="B16" s="548"/>
      <c r="C16" s="549"/>
      <c r="D16" s="563">
        <f>[1]ACTIVIDAD_3!C37</f>
        <v>1</v>
      </c>
      <c r="E16" s="564"/>
      <c r="F16" s="564"/>
      <c r="G16" s="564"/>
      <c r="H16" s="565"/>
      <c r="I16" s="547" t="s">
        <v>41</v>
      </c>
      <c r="J16" s="549"/>
      <c r="K16" s="550" t="s">
        <v>201</v>
      </c>
      <c r="L16" s="557"/>
    </row>
    <row r="17" spans="1:12" ht="27.4" customHeight="1" x14ac:dyDescent="0.25">
      <c r="A17" s="547" t="s">
        <v>285</v>
      </c>
      <c r="B17" s="548"/>
      <c r="C17" s="549"/>
      <c r="D17" s="550"/>
      <c r="E17" s="551"/>
      <c r="F17" s="551"/>
      <c r="G17" s="551"/>
      <c r="H17" s="557"/>
      <c r="I17" s="554"/>
      <c r="J17" s="555"/>
      <c r="K17" s="555"/>
      <c r="L17" s="556"/>
    </row>
    <row r="18" spans="1:12" ht="12" customHeight="1" x14ac:dyDescent="0.25">
      <c r="A18" s="294" t="s">
        <v>287</v>
      </c>
      <c r="B18" s="294" t="s">
        <v>288</v>
      </c>
      <c r="C18" s="547" t="s">
        <v>289</v>
      </c>
      <c r="D18" s="548"/>
      <c r="E18" s="548"/>
      <c r="F18" s="548"/>
      <c r="G18" s="549"/>
      <c r="H18" s="547" t="s">
        <v>110</v>
      </c>
      <c r="I18" s="549"/>
      <c r="J18" s="547" t="s">
        <v>290</v>
      </c>
      <c r="K18" s="549"/>
      <c r="L18" s="294" t="s">
        <v>291</v>
      </c>
    </row>
    <row r="19" spans="1:12" ht="87" customHeight="1" x14ac:dyDescent="0.25">
      <c r="A19" s="295">
        <v>1</v>
      </c>
      <c r="B19" s="296" t="s">
        <v>286</v>
      </c>
      <c r="C19" s="550" t="s">
        <v>406</v>
      </c>
      <c r="D19" s="551"/>
      <c r="E19" s="551"/>
      <c r="F19" s="551"/>
      <c r="G19" s="557"/>
      <c r="H19" s="561" t="s">
        <v>407</v>
      </c>
      <c r="I19" s="562"/>
      <c r="J19" s="550" t="s">
        <v>294</v>
      </c>
      <c r="K19" s="557"/>
      <c r="L19" s="296" t="s">
        <v>408</v>
      </c>
    </row>
    <row r="20" spans="1:12" ht="25.5" customHeight="1" x14ac:dyDescent="0.25">
      <c r="A20" s="294" t="s">
        <v>287</v>
      </c>
      <c r="B20" s="547" t="s">
        <v>296</v>
      </c>
      <c r="C20" s="548"/>
      <c r="D20" s="548"/>
      <c r="E20" s="548"/>
      <c r="F20" s="548"/>
      <c r="G20" s="548"/>
      <c r="H20" s="548"/>
      <c r="I20" s="548"/>
      <c r="J20" s="548"/>
      <c r="K20" s="549"/>
      <c r="L20" s="294" t="s">
        <v>297</v>
      </c>
    </row>
    <row r="21" spans="1:12" ht="28.15" customHeight="1" x14ac:dyDescent="0.25">
      <c r="A21" s="295">
        <v>1</v>
      </c>
      <c r="B21" s="550" t="s">
        <v>409</v>
      </c>
      <c r="C21" s="551"/>
      <c r="D21" s="551"/>
      <c r="E21" s="551"/>
      <c r="F21" s="551"/>
      <c r="G21" s="551"/>
      <c r="H21" s="551"/>
      <c r="I21" s="551"/>
      <c r="J21" s="551"/>
      <c r="K21" s="557"/>
      <c r="L21" s="296" t="s">
        <v>294</v>
      </c>
    </row>
    <row r="22" spans="1:12" ht="15.75" customHeight="1" x14ac:dyDescent="0.25">
      <c r="A22" s="547" t="s">
        <v>299</v>
      </c>
      <c r="B22" s="548"/>
      <c r="C22" s="548"/>
      <c r="D22" s="548"/>
      <c r="E22" s="548"/>
      <c r="F22" s="558"/>
      <c r="G22" s="558"/>
      <c r="H22" s="548"/>
      <c r="I22" s="558"/>
      <c r="J22" s="558"/>
      <c r="K22" s="548"/>
      <c r="L22" s="559"/>
    </row>
    <row r="23" spans="1:12" ht="26.25" customHeight="1" x14ac:dyDescent="0.25">
      <c r="A23" s="547" t="s">
        <v>300</v>
      </c>
      <c r="B23" s="548"/>
      <c r="C23" s="549"/>
      <c r="D23" s="550">
        <v>50</v>
      </c>
      <c r="E23" s="551"/>
      <c r="F23" s="560" t="s">
        <v>301</v>
      </c>
      <c r="G23" s="560"/>
      <c r="H23" s="299">
        <v>2024</v>
      </c>
      <c r="I23" s="560" t="s">
        <v>302</v>
      </c>
      <c r="J23" s="560"/>
      <c r="K23" s="298" t="s">
        <v>303</v>
      </c>
      <c r="L23" s="298"/>
    </row>
    <row r="24" spans="1:12" ht="26.25" customHeight="1" x14ac:dyDescent="0.25">
      <c r="A24" s="547" t="s">
        <v>304</v>
      </c>
      <c r="B24" s="548"/>
      <c r="C24" s="549"/>
      <c r="D24" s="550"/>
      <c r="E24" s="551"/>
      <c r="F24" s="552"/>
      <c r="G24" s="552"/>
      <c r="H24" s="551"/>
      <c r="I24" s="552"/>
      <c r="J24" s="552"/>
      <c r="K24" s="551"/>
      <c r="L24" s="553"/>
    </row>
    <row r="25" spans="1:12" ht="45.75" customHeight="1" x14ac:dyDescent="0.25">
      <c r="A25" s="547" t="s">
        <v>305</v>
      </c>
      <c r="B25" s="548"/>
      <c r="C25" s="549"/>
      <c r="D25" s="554"/>
      <c r="E25" s="555"/>
      <c r="F25" s="555"/>
      <c r="G25" s="555"/>
      <c r="H25" s="555"/>
      <c r="I25" s="555"/>
      <c r="J25" s="555"/>
      <c r="K25" s="555"/>
      <c r="L25" s="556"/>
    </row>
    <row r="26" spans="1:12" ht="17.649999999999999" customHeight="1" x14ac:dyDescent="0.25">
      <c r="A26" s="547" t="s">
        <v>306</v>
      </c>
      <c r="B26" s="548"/>
      <c r="C26" s="549"/>
      <c r="D26" s="550"/>
      <c r="E26" s="551"/>
      <c r="F26" s="551"/>
      <c r="G26" s="551"/>
      <c r="H26" s="551"/>
      <c r="I26" s="551"/>
      <c r="J26" s="551"/>
      <c r="K26" s="551"/>
      <c r="L26" s="557"/>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3"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A34" zoomScale="85" zoomScaleNormal="85" workbookViewId="0">
      <selection activeCell="I40" sqref="I40"/>
    </sheetView>
  </sheetViews>
  <sheetFormatPr baseColWidth="10" defaultColWidth="10.42578125" defaultRowHeight="14.25" x14ac:dyDescent="0.25"/>
  <cols>
    <col min="1" max="1" width="42.42578125" style="1" customWidth="1"/>
    <col min="2" max="5" width="35.42578125" style="1" customWidth="1"/>
    <col min="6" max="6" width="41.42578125" style="1" customWidth="1"/>
    <col min="7" max="7" width="35.42578125" style="1" customWidth="1"/>
    <col min="8" max="8" width="42" style="1" customWidth="1"/>
    <col min="9" max="9" width="52" style="1" customWidth="1"/>
    <col min="10" max="13" width="35.42578125" style="1" customWidth="1"/>
    <col min="14" max="21" width="18.425781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42578125" style="1"/>
    <col min="35" max="35" width="18.42578125" style="1" bestFit="1" customWidth="1"/>
    <col min="36" max="36" width="16.42578125" style="1" customWidth="1"/>
    <col min="37" max="16384" width="10.42578125" style="1"/>
  </cols>
  <sheetData>
    <row r="1" spans="1:25" ht="24" customHeight="1" thickBot="1" x14ac:dyDescent="0.3">
      <c r="A1" s="731"/>
      <c r="B1" s="398" t="s">
        <v>160</v>
      </c>
      <c r="C1" s="399"/>
      <c r="D1" s="399"/>
      <c r="E1" s="399"/>
      <c r="F1" s="399"/>
      <c r="G1" s="399"/>
      <c r="H1" s="400"/>
      <c r="I1" s="51" t="s">
        <v>410</v>
      </c>
      <c r="J1" s="401" t="s">
        <v>161</v>
      </c>
      <c r="K1" s="402"/>
      <c r="L1" s="403"/>
      <c r="M1" s="76"/>
    </row>
    <row r="2" spans="1:25" ht="24" customHeight="1" thickBot="1" x14ac:dyDescent="0.3">
      <c r="A2" s="732"/>
      <c r="B2" s="404" t="s">
        <v>162</v>
      </c>
      <c r="C2" s="405"/>
      <c r="D2" s="405"/>
      <c r="E2" s="405"/>
      <c r="F2" s="405"/>
      <c r="G2" s="405"/>
      <c r="H2" s="406"/>
      <c r="I2" s="51" t="s">
        <v>411</v>
      </c>
      <c r="J2" s="401" t="s">
        <v>163</v>
      </c>
      <c r="K2" s="402"/>
      <c r="L2" s="403"/>
      <c r="M2" s="76"/>
    </row>
    <row r="3" spans="1:25" ht="24" customHeight="1" thickBot="1" x14ac:dyDescent="0.3">
      <c r="A3" s="732"/>
      <c r="B3" s="404" t="s">
        <v>0</v>
      </c>
      <c r="C3" s="405"/>
      <c r="D3" s="405"/>
      <c r="E3" s="405"/>
      <c r="F3" s="405"/>
      <c r="G3" s="405"/>
      <c r="H3" s="406"/>
      <c r="I3" s="51" t="s">
        <v>412</v>
      </c>
      <c r="J3" s="401" t="s">
        <v>164</v>
      </c>
      <c r="K3" s="402"/>
      <c r="L3" s="403"/>
      <c r="M3" s="76"/>
    </row>
    <row r="4" spans="1:25" ht="24" customHeight="1" thickBot="1" x14ac:dyDescent="0.3">
      <c r="A4" s="733"/>
      <c r="B4" s="407" t="s">
        <v>413</v>
      </c>
      <c r="C4" s="408"/>
      <c r="D4" s="408"/>
      <c r="E4" s="408"/>
      <c r="F4" s="408"/>
      <c r="G4" s="408"/>
      <c r="H4" s="409"/>
      <c r="I4" s="51" t="s">
        <v>414</v>
      </c>
      <c r="J4" s="401" t="s">
        <v>415</v>
      </c>
      <c r="K4" s="402"/>
      <c r="L4" s="403"/>
      <c r="M4" s="76"/>
    </row>
    <row r="6" spans="1:25" ht="15" customHeight="1" thickBot="1" x14ac:dyDescent="0.3">
      <c r="A6" s="6"/>
      <c r="B6" s="7"/>
      <c r="C6" s="7"/>
      <c r="D6" s="9"/>
      <c r="E6" s="8"/>
      <c r="F6" s="8"/>
      <c r="G6" s="200"/>
      <c r="H6" s="200"/>
      <c r="I6" s="10"/>
      <c r="J6" s="10"/>
      <c r="K6" s="7"/>
      <c r="L6" s="7"/>
      <c r="M6" s="7"/>
      <c r="N6" s="7"/>
      <c r="O6" s="7"/>
      <c r="P6" s="7"/>
      <c r="Q6" s="7"/>
      <c r="R6" s="7"/>
      <c r="S6" s="7"/>
      <c r="T6" s="11"/>
      <c r="U6" s="7"/>
      <c r="V6" s="7"/>
      <c r="X6" s="12"/>
      <c r="Y6" s="13"/>
    </row>
    <row r="7" spans="1:25" ht="15" customHeight="1" x14ac:dyDescent="0.25">
      <c r="A7" s="741" t="s">
        <v>4</v>
      </c>
      <c r="B7" s="754" t="s">
        <v>168</v>
      </c>
      <c r="C7" s="755"/>
      <c r="D7" s="755"/>
      <c r="E7" s="755"/>
      <c r="F7" s="755"/>
      <c r="G7" s="755"/>
      <c r="H7" s="756"/>
      <c r="I7" s="741" t="s">
        <v>169</v>
      </c>
      <c r="J7" s="747">
        <v>2024110010318</v>
      </c>
      <c r="K7" s="7"/>
      <c r="L7" s="7"/>
      <c r="M7" s="7"/>
      <c r="N7" s="7"/>
      <c r="O7" s="7"/>
      <c r="P7" s="7"/>
      <c r="Q7" s="7"/>
      <c r="R7" s="7"/>
      <c r="S7" s="7"/>
      <c r="T7" s="7"/>
      <c r="U7" s="7"/>
      <c r="V7" s="7"/>
      <c r="W7" s="7"/>
      <c r="X7" s="7"/>
      <c r="Y7" s="7"/>
    </row>
    <row r="8" spans="1:25" ht="15" customHeight="1" x14ac:dyDescent="0.25">
      <c r="A8" s="742"/>
      <c r="B8" s="356"/>
      <c r="C8" s="357"/>
      <c r="D8" s="357"/>
      <c r="E8" s="357"/>
      <c r="F8" s="357"/>
      <c r="G8" s="357"/>
      <c r="H8" s="358"/>
      <c r="I8" s="742"/>
      <c r="J8" s="748"/>
      <c r="K8" s="7"/>
      <c r="L8" s="7"/>
      <c r="M8" s="7"/>
      <c r="N8" s="7"/>
      <c r="O8" s="7"/>
      <c r="P8" s="7"/>
      <c r="Q8" s="7"/>
      <c r="R8" s="7"/>
      <c r="S8" s="7"/>
      <c r="T8" s="7"/>
      <c r="U8" s="7"/>
      <c r="V8" s="7"/>
      <c r="W8" s="7"/>
      <c r="X8" s="7"/>
      <c r="Y8" s="7"/>
    </row>
    <row r="9" spans="1:25" ht="15" customHeight="1" x14ac:dyDescent="0.25">
      <c r="A9" s="742"/>
      <c r="B9" s="356"/>
      <c r="C9" s="357"/>
      <c r="D9" s="357"/>
      <c r="E9" s="357"/>
      <c r="F9" s="357"/>
      <c r="G9" s="357"/>
      <c r="H9" s="358"/>
      <c r="I9" s="742"/>
      <c r="J9" s="748"/>
      <c r="K9" s="7"/>
      <c r="L9" s="7"/>
      <c r="M9" s="7"/>
      <c r="N9" s="7"/>
      <c r="O9" s="7"/>
      <c r="P9" s="7"/>
      <c r="Q9" s="7"/>
      <c r="R9" s="7"/>
      <c r="S9" s="7"/>
      <c r="T9" s="7"/>
      <c r="U9" s="7"/>
      <c r="V9" s="7"/>
      <c r="W9" s="7"/>
      <c r="X9" s="7"/>
      <c r="Y9" s="7"/>
    </row>
    <row r="10" spans="1:25" ht="15" customHeight="1" thickBot="1" x14ac:dyDescent="0.3">
      <c r="A10" s="743"/>
      <c r="B10" s="359"/>
      <c r="C10" s="360"/>
      <c r="D10" s="360"/>
      <c r="E10" s="360"/>
      <c r="F10" s="360"/>
      <c r="G10" s="360"/>
      <c r="H10" s="361"/>
      <c r="I10" s="743"/>
      <c r="J10" s="749"/>
      <c r="K10" s="7"/>
      <c r="L10" s="7"/>
      <c r="M10" s="7"/>
      <c r="N10" s="7"/>
      <c r="O10" s="7"/>
      <c r="P10" s="7"/>
      <c r="Q10" s="7"/>
      <c r="R10" s="7"/>
      <c r="S10" s="7"/>
      <c r="T10" s="7"/>
      <c r="U10" s="7"/>
      <c r="V10" s="7"/>
      <c r="W10" s="7"/>
      <c r="X10" s="7"/>
      <c r="Y10" s="7"/>
    </row>
    <row r="11" spans="1:25" ht="9" customHeight="1" thickBot="1" x14ac:dyDescent="0.3">
      <c r="A11" s="14"/>
      <c r="B11" s="70"/>
      <c r="C11" s="7"/>
      <c r="D11" s="7"/>
      <c r="E11" s="7"/>
      <c r="F11" s="7"/>
      <c r="G11" s="7"/>
      <c r="H11" s="7"/>
      <c r="I11" s="7"/>
      <c r="J11" s="7"/>
      <c r="K11" s="7"/>
      <c r="L11" s="7"/>
      <c r="M11" s="7"/>
      <c r="N11" s="7"/>
      <c r="O11" s="7"/>
      <c r="P11" s="7"/>
      <c r="Q11" s="7"/>
      <c r="R11" s="7"/>
      <c r="S11" s="7"/>
      <c r="T11" s="7"/>
      <c r="U11" s="7"/>
      <c r="V11" s="7"/>
      <c r="W11" s="7"/>
      <c r="X11" s="7"/>
      <c r="Y11" s="7"/>
    </row>
    <row r="12" spans="1:25" s="71" customFormat="1" ht="21.75" customHeight="1" x14ac:dyDescent="0.25">
      <c r="A12" s="423" t="s">
        <v>6</v>
      </c>
      <c r="B12" s="133" t="s">
        <v>170</v>
      </c>
      <c r="C12" s="151"/>
      <c r="D12" s="133" t="s">
        <v>171</v>
      </c>
      <c r="E12" s="151"/>
      <c r="F12" s="133" t="s">
        <v>172</v>
      </c>
      <c r="G12" s="151"/>
      <c r="H12" s="133" t="s">
        <v>173</v>
      </c>
      <c r="I12" s="78"/>
    </row>
    <row r="13" spans="1:25" s="71" customFormat="1" ht="21.75" customHeight="1" x14ac:dyDescent="0.25">
      <c r="A13" s="423"/>
      <c r="B13" s="135" t="s">
        <v>175</v>
      </c>
      <c r="C13" s="78"/>
      <c r="D13" s="133" t="s">
        <v>176</v>
      </c>
      <c r="E13" s="78"/>
      <c r="F13" s="133" t="s">
        <v>177</v>
      </c>
      <c r="G13" s="78" t="s">
        <v>178</v>
      </c>
      <c r="H13" s="133" t="s">
        <v>179</v>
      </c>
      <c r="I13" s="152"/>
    </row>
    <row r="14" spans="1:25" s="71" customFormat="1" ht="21.75" customHeight="1" thickBot="1" x14ac:dyDescent="0.3">
      <c r="A14" s="423"/>
      <c r="B14" s="133" t="s">
        <v>181</v>
      </c>
      <c r="C14" s="151"/>
      <c r="D14" s="133" t="s">
        <v>182</v>
      </c>
      <c r="E14" s="78"/>
      <c r="F14" s="133" t="s">
        <v>183</v>
      </c>
      <c r="G14" s="78"/>
      <c r="H14" s="133" t="s">
        <v>184</v>
      </c>
      <c r="I14" s="152"/>
    </row>
    <row r="15" spans="1:25" s="71" customFormat="1" ht="21.75" customHeight="1" thickBot="1" x14ac:dyDescent="0.3">
      <c r="A15" s="1"/>
      <c r="B15" s="1"/>
      <c r="C15" s="1"/>
      <c r="D15" s="1"/>
      <c r="E15" s="1"/>
      <c r="F15" s="1"/>
      <c r="G15" s="1"/>
      <c r="H15" s="1"/>
      <c r="I15" s="1"/>
      <c r="J15" s="1"/>
      <c r="K15" s="1"/>
      <c r="L15" s="83"/>
      <c r="M15" s="84"/>
      <c r="N15" s="84"/>
      <c r="O15" s="84"/>
    </row>
    <row r="16" spans="1:25" s="71" customFormat="1" ht="21.75" customHeight="1" thickBot="1" x14ac:dyDescent="0.3">
      <c r="A16" s="433" t="s">
        <v>8</v>
      </c>
      <c r="B16" s="433"/>
      <c r="C16" s="148" t="s">
        <v>174</v>
      </c>
      <c r="D16" s="434"/>
      <c r="E16" s="434"/>
      <c r="F16" s="434"/>
      <c r="G16" s="1"/>
      <c r="H16" s="1"/>
      <c r="I16" s="1"/>
      <c r="J16" s="1"/>
      <c r="K16" s="1"/>
      <c r="L16" s="83"/>
      <c r="M16" s="84"/>
      <c r="N16" s="84"/>
      <c r="O16" s="84"/>
    </row>
    <row r="17" spans="1:15" s="71" customFormat="1" ht="21.75" customHeight="1" thickBot="1" x14ac:dyDescent="0.3">
      <c r="A17" s="433"/>
      <c r="B17" s="433"/>
      <c r="C17" s="148" t="s">
        <v>180</v>
      </c>
      <c r="D17" s="434"/>
      <c r="E17" s="434"/>
      <c r="F17" s="434"/>
      <c r="G17" s="1"/>
      <c r="H17" s="1"/>
      <c r="I17" s="1"/>
      <c r="J17" s="1"/>
      <c r="K17" s="1"/>
      <c r="L17" s="83"/>
      <c r="M17" s="84"/>
      <c r="N17" s="84"/>
      <c r="O17" s="84"/>
    </row>
    <row r="18" spans="1:15" s="71" customFormat="1" ht="21.75" customHeight="1" thickBot="1" x14ac:dyDescent="0.3">
      <c r="A18" s="433"/>
      <c r="B18" s="433"/>
      <c r="C18" s="148" t="s">
        <v>185</v>
      </c>
      <c r="D18" s="434" t="s">
        <v>178</v>
      </c>
      <c r="E18" s="434"/>
      <c r="F18" s="434"/>
      <c r="G18" s="1"/>
      <c r="H18" s="1"/>
      <c r="I18" s="1"/>
      <c r="J18" s="1"/>
      <c r="K18" s="1"/>
      <c r="L18" s="83"/>
      <c r="M18" s="84"/>
      <c r="N18" s="84"/>
      <c r="O18" s="84"/>
    </row>
    <row r="19" spans="1:15" s="71" customFormat="1" ht="21.75" customHeight="1" x14ac:dyDescent="0.25">
      <c r="A19" s="1"/>
      <c r="B19" s="1"/>
      <c r="C19" s="1"/>
      <c r="D19" s="1"/>
      <c r="E19" s="1"/>
      <c r="F19" s="1"/>
      <c r="G19" s="1"/>
      <c r="H19" s="1"/>
      <c r="I19" s="1"/>
      <c r="J19" s="1"/>
      <c r="K19" s="1"/>
      <c r="L19" s="83"/>
      <c r="M19" s="84"/>
      <c r="N19" s="84"/>
      <c r="O19" s="84"/>
    </row>
    <row r="20" spans="1:15" ht="5.25" customHeight="1" thickBot="1" x14ac:dyDescent="0.3"/>
    <row r="21" spans="1:15" ht="37.9" customHeight="1" thickBot="1" x14ac:dyDescent="0.3">
      <c r="A21" s="753" t="s">
        <v>416</v>
      </c>
      <c r="B21" s="753"/>
      <c r="C21" s="753"/>
      <c r="D21" s="753"/>
      <c r="E21" s="753"/>
      <c r="F21" s="753"/>
      <c r="G21" s="753"/>
      <c r="H21" s="753"/>
      <c r="I21" s="753"/>
      <c r="J21" s="753"/>
    </row>
    <row r="22" spans="1:15" ht="53.65" customHeight="1" thickBot="1" x14ac:dyDescent="0.3">
      <c r="A22" s="139" t="s">
        <v>21</v>
      </c>
      <c r="B22" s="750" t="s">
        <v>417</v>
      </c>
      <c r="C22" s="751"/>
      <c r="D22" s="752"/>
      <c r="E22" s="227" t="s">
        <v>72</v>
      </c>
      <c r="F22" s="226" t="s">
        <v>418</v>
      </c>
      <c r="G22" s="227" t="s">
        <v>74</v>
      </c>
      <c r="H22" s="744" t="s">
        <v>419</v>
      </c>
      <c r="I22" s="745"/>
      <c r="J22" s="746"/>
    </row>
    <row r="23" spans="1:15" ht="50.25" customHeight="1" thickBot="1" x14ac:dyDescent="0.3">
      <c r="A23" s="111" t="s">
        <v>76</v>
      </c>
      <c r="B23" s="734" t="s">
        <v>420</v>
      </c>
      <c r="C23" s="735"/>
      <c r="D23" s="735"/>
      <c r="E23" s="735"/>
      <c r="F23" s="735"/>
      <c r="G23" s="735"/>
      <c r="H23" s="735"/>
      <c r="I23" s="735"/>
      <c r="J23" s="736"/>
    </row>
    <row r="24" spans="1:15" ht="40.9" customHeight="1" thickBot="1" x14ac:dyDescent="0.3">
      <c r="A24" s="718" t="s">
        <v>78</v>
      </c>
      <c r="B24" s="140">
        <v>2024</v>
      </c>
      <c r="C24" s="141">
        <v>2025</v>
      </c>
      <c r="D24" s="141">
        <v>2026</v>
      </c>
      <c r="E24" s="141">
        <v>2027</v>
      </c>
      <c r="F24" s="142" t="s">
        <v>421</v>
      </c>
      <c r="G24" s="143" t="s">
        <v>80</v>
      </c>
      <c r="H24" s="757" t="s">
        <v>82</v>
      </c>
      <c r="I24" s="758"/>
      <c r="J24" s="759"/>
    </row>
    <row r="25" spans="1:15" ht="36" customHeight="1" thickBot="1" x14ac:dyDescent="0.3">
      <c r="A25" s="719"/>
      <c r="B25" s="228">
        <v>1070</v>
      </c>
      <c r="C25" s="228">
        <v>4013</v>
      </c>
      <c r="D25" s="228">
        <v>2027</v>
      </c>
      <c r="E25" s="304">
        <v>1890</v>
      </c>
      <c r="F25" s="190">
        <f>B25+C25+D25+E25</f>
        <v>9000</v>
      </c>
      <c r="G25" s="305">
        <f>1070+C25</f>
        <v>5083</v>
      </c>
      <c r="H25" s="744" t="s">
        <v>311</v>
      </c>
      <c r="I25" s="745"/>
      <c r="J25" s="746"/>
    </row>
    <row r="26" spans="1:15" ht="40.15" customHeight="1" thickBot="1" x14ac:dyDescent="0.3">
      <c r="A26" s="111"/>
      <c r="B26" s="760" t="s">
        <v>84</v>
      </c>
      <c r="C26" s="761"/>
      <c r="D26" s="761"/>
      <c r="E26" s="761"/>
      <c r="F26" s="761"/>
      <c r="G26" s="761"/>
      <c r="H26" s="761"/>
      <c r="I26" s="761"/>
      <c r="J26" s="762"/>
    </row>
    <row r="27" spans="1:15" s="29" customFormat="1" ht="30.75" thickBot="1" x14ac:dyDescent="0.3">
      <c r="A27" s="718" t="s">
        <v>203</v>
      </c>
      <c r="B27" s="111" t="s">
        <v>204</v>
      </c>
      <c r="C27" s="139" t="s">
        <v>87</v>
      </c>
      <c r="D27" s="720" t="s">
        <v>89</v>
      </c>
      <c r="E27" s="721"/>
      <c r="F27" s="720" t="s">
        <v>91</v>
      </c>
      <c r="G27" s="721"/>
      <c r="H27" s="112" t="s">
        <v>93</v>
      </c>
      <c r="I27" s="110" t="s">
        <v>94</v>
      </c>
      <c r="J27" s="110" t="s">
        <v>96</v>
      </c>
    </row>
    <row r="28" spans="1:15" ht="23.45" customHeight="1" x14ac:dyDescent="0.25">
      <c r="A28" s="719"/>
      <c r="B28" s="144">
        <v>0</v>
      </c>
      <c r="C28" s="80">
        <v>0</v>
      </c>
      <c r="D28" s="724" t="s">
        <v>205</v>
      </c>
      <c r="E28" s="725"/>
      <c r="F28" s="724"/>
      <c r="G28" s="725"/>
      <c r="H28" s="199"/>
      <c r="I28" s="145"/>
      <c r="J28" s="145"/>
    </row>
    <row r="29" spans="1:15" s="29" customFormat="1" ht="30.75" thickBot="1" x14ac:dyDescent="0.3">
      <c r="A29" s="718" t="s">
        <v>206</v>
      </c>
      <c r="B29" s="109" t="s">
        <v>204</v>
      </c>
      <c r="C29" s="112" t="s">
        <v>87</v>
      </c>
      <c r="D29" s="720" t="s">
        <v>89</v>
      </c>
      <c r="E29" s="721"/>
      <c r="F29" s="720" t="s">
        <v>91</v>
      </c>
      <c r="G29" s="721"/>
      <c r="H29" s="112" t="s">
        <v>93</v>
      </c>
      <c r="I29" s="110" t="s">
        <v>94</v>
      </c>
      <c r="J29" s="110" t="s">
        <v>96</v>
      </c>
    </row>
    <row r="30" spans="1:15" ht="304.14999999999998" customHeight="1" x14ac:dyDescent="0.25">
      <c r="A30" s="719"/>
      <c r="B30" s="144">
        <v>104</v>
      </c>
      <c r="C30" s="144">
        <v>80</v>
      </c>
      <c r="D30" s="724" t="s">
        <v>422</v>
      </c>
      <c r="E30" s="725"/>
      <c r="F30" s="724" t="s">
        <v>423</v>
      </c>
      <c r="G30" s="725"/>
      <c r="H30" s="262" t="s">
        <v>424</v>
      </c>
      <c r="I30" s="262" t="s">
        <v>315</v>
      </c>
      <c r="J30" s="315" t="s">
        <v>244</v>
      </c>
    </row>
    <row r="31" spans="1:15" s="29" customFormat="1" ht="30.75" thickBot="1" x14ac:dyDescent="0.3">
      <c r="A31" s="718" t="s">
        <v>211</v>
      </c>
      <c r="B31" s="109" t="s">
        <v>204</v>
      </c>
      <c r="C31" s="112" t="s">
        <v>87</v>
      </c>
      <c r="D31" s="720" t="s">
        <v>89</v>
      </c>
      <c r="E31" s="721"/>
      <c r="F31" s="720" t="s">
        <v>91</v>
      </c>
      <c r="G31" s="721"/>
      <c r="H31" s="112" t="s">
        <v>93</v>
      </c>
      <c r="I31" s="110" t="s">
        <v>94</v>
      </c>
      <c r="J31" s="110" t="s">
        <v>96</v>
      </c>
    </row>
    <row r="32" spans="1:15" ht="289.5" customHeight="1" thickBot="1" x14ac:dyDescent="0.3">
      <c r="A32" s="719"/>
      <c r="B32" s="144">
        <v>220</v>
      </c>
      <c r="C32" s="144">
        <v>256</v>
      </c>
      <c r="D32" s="739" t="s">
        <v>425</v>
      </c>
      <c r="E32" s="740"/>
      <c r="F32" s="724" t="s">
        <v>426</v>
      </c>
      <c r="G32" s="725"/>
      <c r="H32" s="145" t="s">
        <v>209</v>
      </c>
      <c r="I32" s="262" t="s">
        <v>318</v>
      </c>
      <c r="J32" s="315" t="s">
        <v>427</v>
      </c>
    </row>
    <row r="33" spans="1:11" s="29" customFormat="1" ht="30.75" thickBot="1" x14ac:dyDescent="0.3">
      <c r="A33" s="718" t="s">
        <v>215</v>
      </c>
      <c r="B33" s="109" t="s">
        <v>204</v>
      </c>
      <c r="C33" s="109" t="s">
        <v>87</v>
      </c>
      <c r="D33" s="720" t="s">
        <v>89</v>
      </c>
      <c r="E33" s="721"/>
      <c r="F33" s="720" t="s">
        <v>91</v>
      </c>
      <c r="G33" s="721"/>
      <c r="H33" s="112" t="s">
        <v>93</v>
      </c>
      <c r="I33" s="112" t="s">
        <v>94</v>
      </c>
      <c r="J33" s="110" t="s">
        <v>96</v>
      </c>
    </row>
    <row r="34" spans="1:11" ht="174.75" customHeight="1" thickBot="1" x14ac:dyDescent="0.3">
      <c r="A34" s="719"/>
      <c r="B34" s="144">
        <v>150</v>
      </c>
      <c r="C34" s="80">
        <v>253</v>
      </c>
      <c r="D34" s="737" t="s">
        <v>428</v>
      </c>
      <c r="E34" s="738"/>
      <c r="F34" s="737" t="s">
        <v>429</v>
      </c>
      <c r="G34" s="738"/>
      <c r="H34" s="324" t="s">
        <v>209</v>
      </c>
      <c r="I34" s="219" t="s">
        <v>430</v>
      </c>
      <c r="J34" s="325" t="s">
        <v>431</v>
      </c>
    </row>
    <row r="35" spans="1:11" s="29" customFormat="1" ht="30.75" thickBot="1" x14ac:dyDescent="0.3">
      <c r="A35" s="718" t="s">
        <v>219</v>
      </c>
      <c r="B35" s="109" t="s">
        <v>204</v>
      </c>
      <c r="C35" s="112" t="s">
        <v>87</v>
      </c>
      <c r="D35" s="720" t="s">
        <v>89</v>
      </c>
      <c r="E35" s="721"/>
      <c r="F35" s="720" t="s">
        <v>91</v>
      </c>
      <c r="G35" s="721"/>
      <c r="H35" s="112" t="s">
        <v>93</v>
      </c>
      <c r="I35" s="110" t="s">
        <v>94</v>
      </c>
      <c r="J35" s="110" t="s">
        <v>96</v>
      </c>
    </row>
    <row r="36" spans="1:11" ht="232.5" customHeight="1" thickBot="1" x14ac:dyDescent="0.3">
      <c r="A36" s="719"/>
      <c r="B36" s="144">
        <v>250</v>
      </c>
      <c r="C36" s="80">
        <v>240</v>
      </c>
      <c r="D36" s="724" t="s">
        <v>322</v>
      </c>
      <c r="E36" s="725"/>
      <c r="F36" s="724" t="s">
        <v>432</v>
      </c>
      <c r="G36" s="725"/>
      <c r="H36" s="235" t="s">
        <v>433</v>
      </c>
      <c r="I36" s="236" t="s">
        <v>325</v>
      </c>
      <c r="J36" s="331" t="s">
        <v>434</v>
      </c>
      <c r="K36" s="237"/>
    </row>
    <row r="37" spans="1:11" s="29" customFormat="1" ht="30.75" thickBot="1" x14ac:dyDescent="0.3">
      <c r="A37" s="718" t="s">
        <v>223</v>
      </c>
      <c r="B37" s="109" t="s">
        <v>204</v>
      </c>
      <c r="C37" s="112" t="s">
        <v>87</v>
      </c>
      <c r="D37" s="720" t="s">
        <v>89</v>
      </c>
      <c r="E37" s="721"/>
      <c r="F37" s="720" t="s">
        <v>91</v>
      </c>
      <c r="G37" s="721"/>
      <c r="H37" s="112" t="s">
        <v>93</v>
      </c>
      <c r="I37" s="110" t="s">
        <v>94</v>
      </c>
      <c r="J37" s="110" t="s">
        <v>96</v>
      </c>
    </row>
    <row r="38" spans="1:11" ht="202.9" customHeight="1" x14ac:dyDescent="0.25">
      <c r="A38" s="719"/>
      <c r="B38" s="144">
        <v>180</v>
      </c>
      <c r="C38" s="81">
        <v>239</v>
      </c>
      <c r="D38" s="724" t="s">
        <v>435</v>
      </c>
      <c r="E38" s="725"/>
      <c r="F38" s="724" t="s">
        <v>436</v>
      </c>
      <c r="G38" s="725"/>
      <c r="H38" s="79" t="s">
        <v>209</v>
      </c>
      <c r="I38" s="236" t="s">
        <v>328</v>
      </c>
      <c r="J38" s="259" t="s">
        <v>437</v>
      </c>
    </row>
    <row r="39" spans="1:11" ht="30.75" thickBot="1" x14ac:dyDescent="0.3">
      <c r="A39" s="718" t="s">
        <v>227</v>
      </c>
      <c r="B39" s="112" t="s">
        <v>204</v>
      </c>
      <c r="C39" s="139" t="s">
        <v>87</v>
      </c>
      <c r="D39" s="720" t="s">
        <v>89</v>
      </c>
      <c r="E39" s="721"/>
      <c r="F39" s="720" t="s">
        <v>91</v>
      </c>
      <c r="G39" s="721"/>
      <c r="H39" s="112" t="s">
        <v>93</v>
      </c>
      <c r="I39" s="110" t="s">
        <v>94</v>
      </c>
      <c r="J39" s="110" t="s">
        <v>96</v>
      </c>
    </row>
    <row r="40" spans="1:11" ht="276" customHeight="1" thickBot="1" x14ac:dyDescent="0.3">
      <c r="A40" s="719"/>
      <c r="B40" s="303">
        <v>270</v>
      </c>
      <c r="C40" s="81">
        <v>262</v>
      </c>
      <c r="D40" s="724" t="s">
        <v>329</v>
      </c>
      <c r="E40" s="725"/>
      <c r="F40" s="729" t="s">
        <v>438</v>
      </c>
      <c r="G40" s="730"/>
      <c r="H40" s="264" t="s">
        <v>331</v>
      </c>
      <c r="I40" s="341" t="s">
        <v>332</v>
      </c>
      <c r="J40" s="259" t="s">
        <v>439</v>
      </c>
    </row>
    <row r="41" spans="1:11" ht="30.75" thickBot="1" x14ac:dyDescent="0.3">
      <c r="A41" s="718" t="s">
        <v>231</v>
      </c>
      <c r="B41" s="111" t="s">
        <v>204</v>
      </c>
      <c r="C41" s="139" t="s">
        <v>87</v>
      </c>
      <c r="D41" s="720" t="s">
        <v>89</v>
      </c>
      <c r="E41" s="721"/>
      <c r="F41" s="720" t="s">
        <v>91</v>
      </c>
      <c r="G41" s="721"/>
      <c r="H41" s="112" t="s">
        <v>93</v>
      </c>
      <c r="I41" s="110" t="s">
        <v>94</v>
      </c>
      <c r="J41" s="110" t="s">
        <v>96</v>
      </c>
    </row>
    <row r="42" spans="1:11" ht="15.75" thickBot="1" x14ac:dyDescent="0.3">
      <c r="A42" s="719"/>
      <c r="B42" s="303">
        <v>200</v>
      </c>
      <c r="C42" s="81"/>
      <c r="D42" s="724"/>
      <c r="E42" s="726"/>
      <c r="F42" s="724"/>
      <c r="G42" s="725"/>
      <c r="H42" s="147"/>
      <c r="I42" s="235"/>
      <c r="J42" s="259"/>
    </row>
    <row r="43" spans="1:11" ht="30.75" thickBot="1" x14ac:dyDescent="0.3">
      <c r="A43" s="718" t="s">
        <v>232</v>
      </c>
      <c r="B43" s="111" t="s">
        <v>204</v>
      </c>
      <c r="C43" s="139" t="s">
        <v>87</v>
      </c>
      <c r="D43" s="720" t="s">
        <v>89</v>
      </c>
      <c r="E43" s="721"/>
      <c r="F43" s="720" t="s">
        <v>91</v>
      </c>
      <c r="G43" s="721"/>
      <c r="H43" s="112" t="s">
        <v>93</v>
      </c>
      <c r="I43" s="110" t="s">
        <v>94</v>
      </c>
      <c r="J43" s="110" t="s">
        <v>96</v>
      </c>
    </row>
    <row r="44" spans="1:11" ht="15.75" thickBot="1" x14ac:dyDescent="0.3">
      <c r="A44" s="719"/>
      <c r="B44" s="303">
        <v>200</v>
      </c>
      <c r="C44" s="81"/>
      <c r="D44" s="724"/>
      <c r="E44" s="725"/>
      <c r="F44" s="724"/>
      <c r="G44" s="725"/>
      <c r="H44" s="79"/>
      <c r="I44" s="264"/>
      <c r="J44" s="268"/>
    </row>
    <row r="45" spans="1:11" ht="30.75" thickBot="1" x14ac:dyDescent="0.3">
      <c r="A45" s="718" t="s">
        <v>233</v>
      </c>
      <c r="B45" s="111" t="s">
        <v>204</v>
      </c>
      <c r="C45" s="139" t="s">
        <v>87</v>
      </c>
      <c r="D45" s="720" t="s">
        <v>89</v>
      </c>
      <c r="E45" s="721"/>
      <c r="F45" s="720" t="s">
        <v>91</v>
      </c>
      <c r="G45" s="721"/>
      <c r="H45" s="112" t="s">
        <v>93</v>
      </c>
      <c r="I45" s="110" t="s">
        <v>94</v>
      </c>
      <c r="J45" s="110" t="s">
        <v>96</v>
      </c>
    </row>
    <row r="46" spans="1:11" ht="15.75" thickBot="1" x14ac:dyDescent="0.3">
      <c r="A46" s="719"/>
      <c r="B46" s="303">
        <v>200</v>
      </c>
      <c r="C46" s="81"/>
      <c r="D46" s="722"/>
      <c r="E46" s="723"/>
      <c r="F46" s="722"/>
      <c r="G46" s="723"/>
      <c r="H46" s="79"/>
      <c r="I46" s="272"/>
      <c r="J46" s="259"/>
    </row>
    <row r="47" spans="1:11" ht="30.75" thickBot="1" x14ac:dyDescent="0.3">
      <c r="A47" s="718" t="s">
        <v>234</v>
      </c>
      <c r="B47" s="111" t="s">
        <v>204</v>
      </c>
      <c r="C47" s="139" t="s">
        <v>87</v>
      </c>
      <c r="D47" s="720" t="s">
        <v>89</v>
      </c>
      <c r="E47" s="721"/>
      <c r="F47" s="720" t="s">
        <v>91</v>
      </c>
      <c r="G47" s="721"/>
      <c r="H47" s="112" t="s">
        <v>93</v>
      </c>
      <c r="I47" s="110" t="s">
        <v>94</v>
      </c>
      <c r="J47" s="110" t="s">
        <v>96</v>
      </c>
    </row>
    <row r="48" spans="1:11" ht="15.75" thickBot="1" x14ac:dyDescent="0.3">
      <c r="A48" s="719"/>
      <c r="B48" s="303">
        <v>200</v>
      </c>
      <c r="C48" s="81"/>
      <c r="D48" s="724"/>
      <c r="E48" s="725"/>
      <c r="F48" s="726"/>
      <c r="G48" s="727"/>
      <c r="H48" s="79"/>
      <c r="I48" s="235"/>
      <c r="J48" s="274"/>
    </row>
    <row r="49" spans="1:13" ht="30.75" thickBot="1" x14ac:dyDescent="0.3">
      <c r="A49" s="718" t="s">
        <v>235</v>
      </c>
      <c r="B49" s="111" t="s">
        <v>204</v>
      </c>
      <c r="C49" s="139" t="s">
        <v>87</v>
      </c>
      <c r="D49" s="720" t="s">
        <v>89</v>
      </c>
      <c r="E49" s="721"/>
      <c r="F49" s="720" t="s">
        <v>91</v>
      </c>
      <c r="G49" s="721"/>
      <c r="H49" s="112" t="s">
        <v>93</v>
      </c>
      <c r="I49" s="110" t="s">
        <v>94</v>
      </c>
      <c r="J49" s="110" t="s">
        <v>96</v>
      </c>
    </row>
    <row r="50" spans="1:13" ht="15.75" thickBot="1" x14ac:dyDescent="0.3">
      <c r="A50" s="719"/>
      <c r="B50" s="303">
        <v>53</v>
      </c>
      <c r="C50" s="81"/>
      <c r="D50" s="724"/>
      <c r="E50" s="725"/>
      <c r="F50" s="724"/>
      <c r="G50" s="728"/>
      <c r="H50" s="79"/>
      <c r="I50" s="235"/>
      <c r="J50" s="268"/>
    </row>
    <row r="51" spans="1:13" x14ac:dyDescent="0.25">
      <c r="B51" s="1">
        <f>B28+B30+B32+B34+B36+B38+B40+B42+B44+B46+B48+B50</f>
        <v>2027</v>
      </c>
      <c r="C51" s="1">
        <f>C28+C30+C32+C34+C36+C38+C40+C42+C44+C46+C48+C50</f>
        <v>1330</v>
      </c>
    </row>
    <row r="52" spans="1:13" ht="18" customHeight="1" x14ac:dyDescent="0.25">
      <c r="A52" s="36"/>
    </row>
    <row r="53" spans="1:13" ht="23.25" x14ac:dyDescent="0.25">
      <c r="A53" s="717" t="s">
        <v>440</v>
      </c>
      <c r="B53" s="37" t="s">
        <v>170</v>
      </c>
      <c r="C53" s="37" t="s">
        <v>171</v>
      </c>
      <c r="D53" s="37" t="s">
        <v>172</v>
      </c>
      <c r="E53" s="37" t="s">
        <v>173</v>
      </c>
      <c r="F53" s="37" t="s">
        <v>175</v>
      </c>
      <c r="G53" s="37" t="s">
        <v>176</v>
      </c>
      <c r="H53" s="37" t="s">
        <v>177</v>
      </c>
      <c r="I53" s="37" t="s">
        <v>179</v>
      </c>
      <c r="J53" s="37" t="s">
        <v>181</v>
      </c>
      <c r="K53" s="37" t="s">
        <v>182</v>
      </c>
      <c r="L53" s="37" t="s">
        <v>183</v>
      </c>
      <c r="M53" s="37" t="s">
        <v>184</v>
      </c>
    </row>
    <row r="54" spans="1:13" ht="24.75" customHeight="1" x14ac:dyDescent="0.25">
      <c r="A54" s="717"/>
      <c r="B54" s="338">
        <f>C28</f>
        <v>0</v>
      </c>
      <c r="C54" s="338">
        <f>C30</f>
        <v>80</v>
      </c>
      <c r="D54" s="338">
        <f>C32</f>
        <v>256</v>
      </c>
      <c r="E54" s="338">
        <f>C34</f>
        <v>253</v>
      </c>
      <c r="F54" s="338">
        <f>C36</f>
        <v>240</v>
      </c>
      <c r="G54" s="338">
        <f>C38</f>
        <v>239</v>
      </c>
      <c r="H54" s="338">
        <f>C40</f>
        <v>262</v>
      </c>
      <c r="I54" s="338">
        <f>C42</f>
        <v>0</v>
      </c>
      <c r="J54" s="338">
        <f>C44</f>
        <v>0</v>
      </c>
      <c r="K54" s="338">
        <f>C46</f>
        <v>0</v>
      </c>
      <c r="L54" s="338">
        <f>C48</f>
        <v>0</v>
      </c>
      <c r="M54" s="338">
        <f>C50</f>
        <v>0</v>
      </c>
    </row>
    <row r="55" spans="1:13" s="28" customFormat="1" ht="13.15" customHeight="1" x14ac:dyDescent="0.25">
      <c r="A55" s="1"/>
      <c r="B55" s="1"/>
      <c r="C55" s="1"/>
      <c r="D55" s="1"/>
      <c r="E55" s="1"/>
      <c r="F55" s="1"/>
      <c r="G55" s="1"/>
      <c r="H55" s="1"/>
      <c r="I55" s="1"/>
    </row>
    <row r="56" spans="1:13" ht="15" thickBot="1" x14ac:dyDescent="0.3"/>
    <row r="57" spans="1:13" ht="44.25" customHeight="1" thickBot="1" x14ac:dyDescent="0.3">
      <c r="A57" s="193" t="s">
        <v>441</v>
      </c>
      <c r="B57" s="174" t="s">
        <v>442</v>
      </c>
      <c r="C57" s="288"/>
      <c r="D57" s="763" t="s">
        <v>443</v>
      </c>
      <c r="E57" s="174" t="s">
        <v>442</v>
      </c>
      <c r="F57" s="153"/>
      <c r="G57" s="194" t="s">
        <v>444</v>
      </c>
      <c r="H57" s="174" t="s">
        <v>445</v>
      </c>
      <c r="I57" s="191"/>
      <c r="J57" s="146"/>
    </row>
    <row r="58" spans="1:13" ht="32.65" customHeight="1" thickBot="1" x14ac:dyDescent="0.3">
      <c r="A58" s="195"/>
      <c r="B58" s="174" t="s">
        <v>446</v>
      </c>
      <c r="C58" s="230" t="s">
        <v>447</v>
      </c>
      <c r="D58" s="764"/>
      <c r="E58" s="174" t="s">
        <v>446</v>
      </c>
      <c r="F58" s="231" t="s">
        <v>448</v>
      </c>
      <c r="G58" s="196"/>
      <c r="H58" s="174" t="s">
        <v>449</v>
      </c>
      <c r="I58" s="201"/>
      <c r="J58" s="146"/>
    </row>
    <row r="59" spans="1:13" ht="30.75" thickBot="1" x14ac:dyDescent="0.3">
      <c r="A59" s="195"/>
      <c r="B59" s="174" t="s">
        <v>450</v>
      </c>
      <c r="C59" s="230" t="s">
        <v>451</v>
      </c>
      <c r="D59" s="764"/>
      <c r="E59" s="174" t="s">
        <v>450</v>
      </c>
      <c r="F59" s="230" t="s">
        <v>452</v>
      </c>
      <c r="G59" s="196"/>
      <c r="H59" s="174" t="s">
        <v>453</v>
      </c>
      <c r="I59" s="201"/>
      <c r="J59" s="146"/>
    </row>
    <row r="60" spans="1:13" ht="39.75" customHeight="1" thickBot="1" x14ac:dyDescent="0.3">
      <c r="A60" s="195"/>
      <c r="B60" s="174" t="s">
        <v>442</v>
      </c>
      <c r="C60" s="231"/>
      <c r="D60" s="196"/>
      <c r="E60" s="174" t="s">
        <v>442</v>
      </c>
      <c r="F60" s="153"/>
      <c r="G60" s="196"/>
      <c r="H60" s="174" t="s">
        <v>445</v>
      </c>
      <c r="I60" s="191"/>
      <c r="J60" s="146"/>
    </row>
    <row r="61" spans="1:13" ht="22.5" customHeight="1" thickBot="1" x14ac:dyDescent="0.3">
      <c r="A61" s="195"/>
      <c r="B61" s="174" t="s">
        <v>446</v>
      </c>
      <c r="C61" s="231" t="s">
        <v>454</v>
      </c>
      <c r="D61" s="196"/>
      <c r="E61" s="174" t="s">
        <v>446</v>
      </c>
      <c r="F61" s="153"/>
      <c r="G61" s="196"/>
      <c r="H61" s="174" t="s">
        <v>449</v>
      </c>
      <c r="I61" s="191"/>
      <c r="J61" s="146"/>
    </row>
    <row r="62" spans="1:13" ht="34.5" customHeight="1" thickBot="1" x14ac:dyDescent="0.3">
      <c r="A62" s="197"/>
      <c r="B62" s="174" t="s">
        <v>450</v>
      </c>
      <c r="C62" s="231" t="s">
        <v>455</v>
      </c>
      <c r="D62" s="198"/>
      <c r="E62" s="174" t="s">
        <v>450</v>
      </c>
      <c r="F62" s="192"/>
      <c r="G62" s="198"/>
      <c r="H62" s="174" t="s">
        <v>453</v>
      </c>
      <c r="I62" s="191"/>
      <c r="J62" s="146"/>
    </row>
  </sheetData>
  <mergeCells count="88">
    <mergeCell ref="D57:D59"/>
    <mergeCell ref="J1:L1"/>
    <mergeCell ref="J2:L2"/>
    <mergeCell ref="J3:L3"/>
    <mergeCell ref="J4:L4"/>
    <mergeCell ref="D28:E28"/>
    <mergeCell ref="F28:G28"/>
    <mergeCell ref="F30:G30"/>
    <mergeCell ref="A24:A25"/>
    <mergeCell ref="H24:J24"/>
    <mergeCell ref="H25:J25"/>
    <mergeCell ref="D27:E27"/>
    <mergeCell ref="F27:G27"/>
    <mergeCell ref="B26:J26"/>
    <mergeCell ref="A27:A28"/>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31:A32"/>
    <mergeCell ref="D31:E31"/>
    <mergeCell ref="F31:G31"/>
    <mergeCell ref="D32:E32"/>
    <mergeCell ref="F32:G32"/>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9:A40"/>
    <mergeCell ref="D39:E39"/>
    <mergeCell ref="F39:G39"/>
    <mergeCell ref="D40:E40"/>
    <mergeCell ref="F40:G40"/>
    <mergeCell ref="A37:A38"/>
    <mergeCell ref="D37:E37"/>
    <mergeCell ref="F37:G37"/>
    <mergeCell ref="D38:E38"/>
    <mergeCell ref="F38:G38"/>
    <mergeCell ref="A43:A44"/>
    <mergeCell ref="D43:E43"/>
    <mergeCell ref="F43:G43"/>
    <mergeCell ref="D44:E44"/>
    <mergeCell ref="F44:G44"/>
    <mergeCell ref="A41:A42"/>
    <mergeCell ref="D41:E41"/>
    <mergeCell ref="F41:G41"/>
    <mergeCell ref="D42:E42"/>
    <mergeCell ref="F42:G42"/>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s>
  <hyperlinks>
    <hyperlink ref="J30" r:id="rId1" xr:uid="{7CA96356-FEE6-417A-9B95-43A52204433F}"/>
    <hyperlink ref="J32" r:id="rId2" xr:uid="{7CA75E8C-281F-4D87-87E4-4CB9D21C3D75}"/>
    <hyperlink ref="J34" r:id="rId3" xr:uid="{731F32F0-1958-4B39-97B6-9CFC3A264930}"/>
    <hyperlink ref="J36" r:id="rId4" xr:uid="{40F641FE-6095-4C9B-8FAD-D06181597701}"/>
    <hyperlink ref="J38" r:id="rId5" xr:uid="{3B35FB82-FE54-41C7-AC54-81234FEE589B}"/>
    <hyperlink ref="J40" r:id="rId6" xr:uid="{31B55D60-04A8-4939-9355-20B4B4262DB8}"/>
  </hyperlinks>
  <printOptions horizontalCentered="1" verticalCentered="1"/>
  <pageMargins left="0.23622047244094491" right="0.23622047244094491" top="0.55118110236220474" bottom="0.55118110236220474" header="0.31496062992125984" footer="0.31496062992125984"/>
  <pageSetup paperSize="5" scale="34" fitToHeight="0" orientation="landscape" r:id="rId7"/>
  <drawing r:id="rId8"/>
  <legacy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A25" zoomScale="70" zoomScaleNormal="70" workbookViewId="0">
      <selection activeCell="E31" sqref="E31:G33"/>
    </sheetView>
  </sheetViews>
  <sheetFormatPr baseColWidth="10" defaultColWidth="10.42578125" defaultRowHeight="14.25" x14ac:dyDescent="0.25"/>
  <cols>
    <col min="1" max="1" width="49.42578125" style="1" customWidth="1"/>
    <col min="2" max="13" width="35.42578125" style="1" customWidth="1"/>
    <col min="14"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1" customFormat="1" ht="32.25" customHeight="1" thickBot="1" x14ac:dyDescent="0.3">
      <c r="A1" s="395"/>
      <c r="B1" s="398" t="s">
        <v>160</v>
      </c>
      <c r="C1" s="399"/>
      <c r="D1" s="399"/>
      <c r="E1" s="399"/>
      <c r="F1" s="399"/>
      <c r="G1" s="399"/>
      <c r="H1" s="399"/>
      <c r="I1" s="400"/>
      <c r="J1" s="401" t="s">
        <v>161</v>
      </c>
      <c r="K1" s="402"/>
      <c r="L1" s="403"/>
    </row>
    <row r="2" spans="1:15" s="71" customFormat="1" ht="30.75" customHeight="1" thickBot="1" x14ac:dyDescent="0.3">
      <c r="A2" s="396"/>
      <c r="B2" s="404" t="s">
        <v>162</v>
      </c>
      <c r="C2" s="405"/>
      <c r="D2" s="405"/>
      <c r="E2" s="405"/>
      <c r="F2" s="405"/>
      <c r="G2" s="405"/>
      <c r="H2" s="405"/>
      <c r="I2" s="406"/>
      <c r="J2" s="401" t="s">
        <v>163</v>
      </c>
      <c r="K2" s="402"/>
      <c r="L2" s="403"/>
    </row>
    <row r="3" spans="1:15" s="71" customFormat="1" ht="24" customHeight="1" thickBot="1" x14ac:dyDescent="0.3">
      <c r="A3" s="396"/>
      <c r="B3" s="404" t="s">
        <v>0</v>
      </c>
      <c r="C3" s="405"/>
      <c r="D3" s="405"/>
      <c r="E3" s="405"/>
      <c r="F3" s="405"/>
      <c r="G3" s="405"/>
      <c r="H3" s="405"/>
      <c r="I3" s="406"/>
      <c r="J3" s="401" t="s">
        <v>164</v>
      </c>
      <c r="K3" s="402"/>
      <c r="L3" s="403"/>
    </row>
    <row r="4" spans="1:15" s="71" customFormat="1" ht="21.75" customHeight="1" thickBot="1" x14ac:dyDescent="0.3">
      <c r="A4" s="397"/>
      <c r="B4" s="407" t="s">
        <v>456</v>
      </c>
      <c r="C4" s="408"/>
      <c r="D4" s="408"/>
      <c r="E4" s="408"/>
      <c r="F4" s="408"/>
      <c r="G4" s="408"/>
      <c r="H4" s="408"/>
      <c r="I4" s="409"/>
      <c r="J4" s="401" t="s">
        <v>457</v>
      </c>
      <c r="K4" s="402"/>
      <c r="L4" s="403"/>
    </row>
    <row r="5" spans="1:15" s="71" customFormat="1" ht="21.75" customHeight="1" thickBot="1" x14ac:dyDescent="0.3">
      <c r="A5" s="72"/>
      <c r="B5" s="73"/>
      <c r="C5" s="73"/>
      <c r="D5" s="73"/>
      <c r="E5" s="73"/>
      <c r="F5" s="73"/>
      <c r="G5" s="73"/>
      <c r="H5" s="73"/>
      <c r="I5" s="73"/>
      <c r="J5" s="74"/>
      <c r="K5" s="74"/>
      <c r="L5" s="74"/>
    </row>
    <row r="6" spans="1:15" ht="40.15" customHeight="1" thickBot="1" x14ac:dyDescent="0.3">
      <c r="A6" s="51" t="s">
        <v>167</v>
      </c>
      <c r="B6" s="777" t="s">
        <v>168</v>
      </c>
      <c r="C6" s="778"/>
      <c r="D6" s="778"/>
      <c r="E6" s="778"/>
      <c r="F6" s="778"/>
      <c r="G6" s="778"/>
      <c r="H6" s="778"/>
      <c r="I6" s="779"/>
      <c r="J6" s="189" t="s">
        <v>169</v>
      </c>
      <c r="K6" s="787">
        <v>2024110010318</v>
      </c>
      <c r="L6" s="788"/>
      <c r="M6" s="789"/>
      <c r="N6" s="789"/>
      <c r="O6" s="789"/>
    </row>
    <row r="7" spans="1:15" s="71" customFormat="1" ht="21.75" customHeight="1" thickBot="1" x14ac:dyDescent="0.3">
      <c r="A7" s="72"/>
      <c r="B7" s="73"/>
      <c r="C7" s="73"/>
      <c r="D7" s="73"/>
      <c r="E7" s="73"/>
      <c r="F7" s="73"/>
      <c r="G7" s="73"/>
      <c r="H7" s="73"/>
      <c r="I7" s="73"/>
      <c r="J7" s="73"/>
      <c r="K7" s="73"/>
      <c r="L7" s="73"/>
      <c r="M7" s="74"/>
      <c r="N7" s="74"/>
      <c r="O7" s="74"/>
    </row>
    <row r="8" spans="1:15" s="71" customFormat="1" ht="21.75" customHeight="1" x14ac:dyDescent="0.25">
      <c r="A8" s="799" t="s">
        <v>6</v>
      </c>
      <c r="B8" s="149" t="s">
        <v>170</v>
      </c>
      <c r="C8" s="116"/>
      <c r="D8" s="149" t="s">
        <v>171</v>
      </c>
      <c r="E8" s="116"/>
      <c r="F8" s="149" t="s">
        <v>172</v>
      </c>
      <c r="G8" s="229"/>
      <c r="H8" s="149" t="s">
        <v>173</v>
      </c>
      <c r="I8" s="118"/>
      <c r="J8" s="793" t="s">
        <v>8</v>
      </c>
      <c r="K8" s="148" t="s">
        <v>174</v>
      </c>
      <c r="L8" s="289"/>
      <c r="M8" s="789"/>
      <c r="N8" s="789"/>
      <c r="O8" s="789"/>
    </row>
    <row r="9" spans="1:15" s="71" customFormat="1" ht="21.75" customHeight="1" x14ac:dyDescent="0.25">
      <c r="A9" s="799"/>
      <c r="B9" s="150" t="s">
        <v>175</v>
      </c>
      <c r="C9" s="119"/>
      <c r="D9" s="149" t="s">
        <v>176</v>
      </c>
      <c r="E9" s="119"/>
      <c r="F9" s="149" t="s">
        <v>177</v>
      </c>
      <c r="G9" s="229" t="s">
        <v>178</v>
      </c>
      <c r="H9" s="149" t="s">
        <v>179</v>
      </c>
      <c r="I9" s="118"/>
      <c r="J9" s="793"/>
      <c r="K9" s="148" t="s">
        <v>180</v>
      </c>
      <c r="L9" s="75"/>
      <c r="M9" s="789"/>
      <c r="N9" s="789"/>
      <c r="O9" s="789"/>
    </row>
    <row r="10" spans="1:15" s="71" customFormat="1" ht="21.75" customHeight="1" thickBot="1" x14ac:dyDescent="0.3">
      <c r="A10" s="799"/>
      <c r="B10" s="149" t="s">
        <v>181</v>
      </c>
      <c r="C10" s="116"/>
      <c r="D10" s="149" t="s">
        <v>182</v>
      </c>
      <c r="E10" s="119"/>
      <c r="F10" s="149" t="s">
        <v>183</v>
      </c>
      <c r="G10" s="119"/>
      <c r="H10" s="149" t="s">
        <v>184</v>
      </c>
      <c r="I10" s="118"/>
      <c r="J10" s="793"/>
      <c r="K10" s="148" t="s">
        <v>185</v>
      </c>
      <c r="L10" s="151" t="s">
        <v>178</v>
      </c>
      <c r="M10" s="789"/>
      <c r="N10" s="789"/>
      <c r="O10" s="789"/>
    </row>
    <row r="11" spans="1:15" ht="15.75" thickBot="1" x14ac:dyDescent="0.3">
      <c r="L11" s="75"/>
    </row>
    <row r="12" spans="1:15" ht="31.9" customHeight="1" thickBot="1" x14ac:dyDescent="0.3">
      <c r="A12" s="790" t="s">
        <v>458</v>
      </c>
      <c r="B12" s="791"/>
      <c r="C12" s="791"/>
      <c r="D12" s="791"/>
      <c r="E12" s="791"/>
      <c r="F12" s="791"/>
      <c r="G12" s="791"/>
      <c r="H12" s="791"/>
      <c r="I12" s="791"/>
      <c r="J12" s="791"/>
      <c r="K12" s="791"/>
      <c r="L12" s="792"/>
    </row>
    <row r="13" spans="1:15" ht="31.9" customHeight="1" thickBot="1" x14ac:dyDescent="0.3">
      <c r="A13" s="352" t="s">
        <v>459</v>
      </c>
      <c r="B13" s="795" t="s">
        <v>102</v>
      </c>
      <c r="C13" s="797" t="s">
        <v>13</v>
      </c>
      <c r="D13" s="352" t="s">
        <v>203</v>
      </c>
      <c r="E13" s="353"/>
      <c r="F13" s="782"/>
      <c r="G13" s="352" t="s">
        <v>206</v>
      </c>
      <c r="H13" s="353"/>
      <c r="I13" s="782"/>
      <c r="J13" s="362" t="s">
        <v>211</v>
      </c>
      <c r="K13" s="363"/>
      <c r="L13" s="432"/>
    </row>
    <row r="14" spans="1:15" ht="31.9" customHeight="1" thickBot="1" x14ac:dyDescent="0.3">
      <c r="A14" s="794"/>
      <c r="B14" s="796"/>
      <c r="C14" s="798"/>
      <c r="D14" s="103" t="s">
        <v>26</v>
      </c>
      <c r="E14" s="101" t="s">
        <v>28</v>
      </c>
      <c r="F14" s="102" t="s">
        <v>107</v>
      </c>
      <c r="G14" s="103" t="s">
        <v>26</v>
      </c>
      <c r="H14" s="101" t="s">
        <v>28</v>
      </c>
      <c r="I14" s="102" t="s">
        <v>107</v>
      </c>
      <c r="J14" s="103" t="s">
        <v>26</v>
      </c>
      <c r="K14" s="101" t="s">
        <v>28</v>
      </c>
      <c r="L14" s="102" t="s">
        <v>107</v>
      </c>
    </row>
    <row r="15" spans="1:15" ht="91.5" customHeight="1" x14ac:dyDescent="0.25">
      <c r="A15" s="800" t="s">
        <v>460</v>
      </c>
      <c r="B15" s="220" t="s">
        <v>461</v>
      </c>
      <c r="C15" s="775" t="s">
        <v>462</v>
      </c>
      <c r="D15" s="765">
        <f>+'ACTIVIDAD_1 '!B25+'ACTIVIDAD 2'!B25</f>
        <v>1325412000</v>
      </c>
      <c r="E15" s="767">
        <f>'ACTIVIDAD_1 '!B26+'ACTIVIDAD 2'!B26</f>
        <v>0</v>
      </c>
      <c r="F15" s="769"/>
      <c r="G15" s="765">
        <f>'ACTIVIDAD_1 '!C25+'ACTIVIDAD 2'!C25</f>
        <v>0</v>
      </c>
      <c r="H15" s="771">
        <f>+'ACTIVIDAD_1 '!C26+'ACTIVIDAD 2'!C26</f>
        <v>44000620</v>
      </c>
      <c r="I15" s="783">
        <v>80</v>
      </c>
      <c r="J15" s="785">
        <f>'ACTIVIDAD_1 '!D25+'ACTIVIDAD 2'!D25</f>
        <v>-11348800</v>
      </c>
      <c r="K15" s="771">
        <f>+'ACTIVIDAD_1 '!D26+'ACTIVIDAD 2'!D26</f>
        <v>121777092</v>
      </c>
      <c r="L15" s="773">
        <v>256</v>
      </c>
    </row>
    <row r="16" spans="1:15" ht="91.5" customHeight="1" x14ac:dyDescent="0.25">
      <c r="A16" s="801"/>
      <c r="B16" s="220" t="s">
        <v>463</v>
      </c>
      <c r="C16" s="776"/>
      <c r="D16" s="766"/>
      <c r="E16" s="768"/>
      <c r="F16" s="770"/>
      <c r="G16" s="766"/>
      <c r="H16" s="772"/>
      <c r="I16" s="784"/>
      <c r="J16" s="786"/>
      <c r="K16" s="772"/>
      <c r="L16" s="774"/>
    </row>
    <row r="17" spans="1:13" ht="90" customHeight="1" thickBot="1" x14ac:dyDescent="0.3">
      <c r="A17" s="221" t="s">
        <v>464</v>
      </c>
      <c r="B17" s="222" t="s">
        <v>366</v>
      </c>
      <c r="C17" s="223" t="s">
        <v>465</v>
      </c>
      <c r="D17" s="224">
        <f>ACTIVIDAD_3!B25</f>
        <v>293491000</v>
      </c>
      <c r="E17" s="24">
        <f>ACTIVIDAD_3!B26</f>
        <v>0</v>
      </c>
      <c r="F17" s="27"/>
      <c r="G17" s="105">
        <f>ACTIVIDAD_3!C25</f>
        <v>0</v>
      </c>
      <c r="H17" s="317">
        <f>ACTIVIDAD_3!C26</f>
        <v>8604046</v>
      </c>
      <c r="I17" s="318" t="s">
        <v>466</v>
      </c>
      <c r="J17" s="319">
        <f>ACTIVIDAD_3!D25</f>
        <v>-316667</v>
      </c>
      <c r="K17" s="317">
        <f>ACTIVIDAD_3!D26</f>
        <v>29894754</v>
      </c>
      <c r="L17" s="320" t="s">
        <v>467</v>
      </c>
    </row>
    <row r="18" spans="1:13" s="25" customFormat="1" ht="16.5" customHeight="1" x14ac:dyDescent="0.2">
      <c r="M18" s="1"/>
    </row>
    <row r="19" spans="1:13" ht="15" customHeight="1" thickBot="1" x14ac:dyDescent="0.3"/>
    <row r="20" spans="1:13" ht="34.9" customHeight="1" thickBot="1" x14ac:dyDescent="0.3">
      <c r="A20" s="790" t="s">
        <v>468</v>
      </c>
      <c r="B20" s="791"/>
      <c r="C20" s="791"/>
      <c r="D20" s="791"/>
      <c r="E20" s="791"/>
      <c r="F20" s="791"/>
      <c r="G20" s="791"/>
      <c r="H20" s="791"/>
      <c r="I20" s="791"/>
      <c r="J20" s="791"/>
      <c r="K20" s="791"/>
      <c r="L20" s="792"/>
    </row>
    <row r="21" spans="1:13" ht="34.9" customHeight="1" x14ac:dyDescent="0.25">
      <c r="A21" s="352" t="s">
        <v>459</v>
      </c>
      <c r="B21" s="795" t="s">
        <v>102</v>
      </c>
      <c r="C21" s="797" t="s">
        <v>13</v>
      </c>
      <c r="D21" s="352" t="s">
        <v>215</v>
      </c>
      <c r="E21" s="353"/>
      <c r="F21" s="782"/>
      <c r="G21" s="352" t="s">
        <v>219</v>
      </c>
      <c r="H21" s="353"/>
      <c r="I21" s="782"/>
      <c r="J21" s="352" t="s">
        <v>223</v>
      </c>
      <c r="K21" s="353"/>
      <c r="L21" s="782"/>
    </row>
    <row r="22" spans="1:13" ht="34.9" customHeight="1" x14ac:dyDescent="0.25">
      <c r="A22" s="794"/>
      <c r="B22" s="796"/>
      <c r="C22" s="798"/>
      <c r="D22" s="103" t="s">
        <v>26</v>
      </c>
      <c r="E22" s="101" t="s">
        <v>28</v>
      </c>
      <c r="F22" s="102" t="s">
        <v>107</v>
      </c>
      <c r="G22" s="103" t="s">
        <v>26</v>
      </c>
      <c r="H22" s="101" t="s">
        <v>28</v>
      </c>
      <c r="I22" s="102" t="s">
        <v>107</v>
      </c>
      <c r="J22" s="103" t="s">
        <v>26</v>
      </c>
      <c r="K22" s="101" t="s">
        <v>28</v>
      </c>
      <c r="L22" s="102" t="s">
        <v>107</v>
      </c>
    </row>
    <row r="23" spans="1:13" ht="90" customHeight="1" x14ac:dyDescent="0.25">
      <c r="A23" s="800" t="s">
        <v>460</v>
      </c>
      <c r="B23" s="220" t="s">
        <v>461</v>
      </c>
      <c r="C23" s="775" t="s">
        <v>462</v>
      </c>
      <c r="D23" s="785">
        <f>'ACTIVIDAD_1 '!E25+'ACTIVIDAD 2'!E25</f>
        <v>21433612</v>
      </c>
      <c r="E23" s="771">
        <f>'ACTIVIDAD_1 '!E26+'ACTIVIDAD 2'!E26</f>
        <v>117950683</v>
      </c>
      <c r="F23" s="769">
        <f>'ACTIVIDAD 2'!C45</f>
        <v>253</v>
      </c>
      <c r="G23" s="785">
        <f>'ACTIVIDAD_1 '!F25+'ACTIVIDAD 2'!F25</f>
        <v>526000</v>
      </c>
      <c r="H23" s="771">
        <f>'ACTIVIDAD_1 '!F26+'ACTIVIDAD 2'!F26</f>
        <v>115156133</v>
      </c>
      <c r="I23" s="769">
        <f>'ACTIVIDAD 2'!C47</f>
        <v>240</v>
      </c>
      <c r="J23" s="785">
        <f>'ACTIVIDAD_1 '!G25+'ACTIVIDAD 2'!G25</f>
        <v>45967000</v>
      </c>
      <c r="K23" s="771">
        <f>'ACTIVIDAD_1 '!G26+'ACTIVIDAD 2'!G26</f>
        <v>131248412</v>
      </c>
      <c r="L23" s="773">
        <f>'ACTIVIDAD 2'!C49</f>
        <v>239</v>
      </c>
    </row>
    <row r="24" spans="1:13" ht="90" customHeight="1" x14ac:dyDescent="0.25">
      <c r="A24" s="801"/>
      <c r="B24" s="220" t="s">
        <v>463</v>
      </c>
      <c r="C24" s="776"/>
      <c r="D24" s="786"/>
      <c r="E24" s="772"/>
      <c r="F24" s="770"/>
      <c r="G24" s="786"/>
      <c r="H24" s="772"/>
      <c r="I24" s="770"/>
      <c r="J24" s="786"/>
      <c r="K24" s="772"/>
      <c r="L24" s="774"/>
    </row>
    <row r="25" spans="1:13" ht="90" customHeight="1" thickBot="1" x14ac:dyDescent="0.3">
      <c r="A25" s="221" t="s">
        <v>464</v>
      </c>
      <c r="B25" s="222" t="s">
        <v>366</v>
      </c>
      <c r="C25" s="223" t="s">
        <v>465</v>
      </c>
      <c r="D25" s="319">
        <f>ACTIVIDAD_3!E25</f>
        <v>10085625</v>
      </c>
      <c r="E25" s="317">
        <f>ACTIVIDAD_3!E26</f>
        <v>25520957</v>
      </c>
      <c r="F25" s="327">
        <f>ACTIVIDAD_3!C45</f>
        <v>0.05</v>
      </c>
      <c r="G25" s="319">
        <f>ACTIVIDAD_3!F25</f>
        <v>0</v>
      </c>
      <c r="H25" s="317">
        <f>ACTIVIDAD_3!F26</f>
        <v>25520957</v>
      </c>
      <c r="I25" s="225">
        <f>ACTIVIDAD_3!C47</f>
        <v>0.05</v>
      </c>
      <c r="J25" s="319">
        <f>ACTIVIDAD_3!G25</f>
        <v>0</v>
      </c>
      <c r="K25" s="317">
        <f>ACTIVIDAD_3!G26</f>
        <v>35606582</v>
      </c>
      <c r="L25" s="337">
        <f>ACTIVIDAD_3!C49</f>
        <v>0.15</v>
      </c>
    </row>
    <row r="27" spans="1:13" ht="15" thickBot="1" x14ac:dyDescent="0.3"/>
    <row r="28" spans="1:13" ht="34.9" customHeight="1" thickBot="1" x14ac:dyDescent="0.3">
      <c r="A28" s="808" t="s">
        <v>469</v>
      </c>
      <c r="B28" s="809"/>
      <c r="C28" s="809"/>
      <c r="D28" s="809"/>
      <c r="E28" s="809"/>
      <c r="F28" s="809"/>
      <c r="G28" s="809"/>
      <c r="H28" s="809"/>
      <c r="I28" s="809"/>
      <c r="J28" s="809"/>
      <c r="K28" s="809"/>
      <c r="L28" s="810"/>
    </row>
    <row r="29" spans="1:13" ht="34.9" customHeight="1" x14ac:dyDescent="0.25">
      <c r="A29" s="806" t="s">
        <v>459</v>
      </c>
      <c r="B29" s="802" t="s">
        <v>102</v>
      </c>
      <c r="C29" s="780" t="s">
        <v>13</v>
      </c>
      <c r="D29" s="352" t="s">
        <v>227</v>
      </c>
      <c r="E29" s="353"/>
      <c r="F29" s="782"/>
      <c r="G29" s="352" t="s">
        <v>231</v>
      </c>
      <c r="H29" s="353"/>
      <c r="I29" s="782"/>
      <c r="J29" s="352" t="s">
        <v>232</v>
      </c>
      <c r="K29" s="353"/>
      <c r="L29" s="782"/>
    </row>
    <row r="30" spans="1:13" ht="34.9" customHeight="1" x14ac:dyDescent="0.25">
      <c r="A30" s="807"/>
      <c r="B30" s="803"/>
      <c r="C30" s="781"/>
      <c r="D30" s="103" t="s">
        <v>26</v>
      </c>
      <c r="E30" s="101" t="s">
        <v>28</v>
      </c>
      <c r="F30" s="102" t="s">
        <v>107</v>
      </c>
      <c r="G30" s="103" t="s">
        <v>26</v>
      </c>
      <c r="H30" s="101" t="s">
        <v>28</v>
      </c>
      <c r="I30" s="102" t="s">
        <v>107</v>
      </c>
      <c r="J30" s="103" t="s">
        <v>26</v>
      </c>
      <c r="K30" s="101" t="s">
        <v>28</v>
      </c>
      <c r="L30" s="102" t="s">
        <v>107</v>
      </c>
    </row>
    <row r="31" spans="1:13" ht="81" customHeight="1" x14ac:dyDescent="0.25">
      <c r="A31" s="800" t="s">
        <v>460</v>
      </c>
      <c r="B31" s="220" t="s">
        <v>461</v>
      </c>
      <c r="C31" s="775" t="s">
        <v>462</v>
      </c>
      <c r="D31" s="765">
        <f>+'ACTIVIDAD_1 '!H25+'ACTIVIDAD 2'!H25</f>
        <v>1856479</v>
      </c>
      <c r="E31" s="771">
        <f>'ACTIVIDAD_1 '!H26+'ACTIVIDAD 2'!H26</f>
        <v>109958005</v>
      </c>
      <c r="F31" s="773">
        <f>'ACTIVIDAD 2'!C51</f>
        <v>262</v>
      </c>
      <c r="G31" s="785"/>
      <c r="H31" s="767"/>
      <c r="I31" s="769"/>
      <c r="J31" s="765"/>
      <c r="K31" s="767"/>
      <c r="L31" s="769"/>
    </row>
    <row r="32" spans="1:13" ht="81" customHeight="1" x14ac:dyDescent="0.25">
      <c r="A32" s="801"/>
      <c r="B32" s="220" t="s">
        <v>463</v>
      </c>
      <c r="C32" s="776"/>
      <c r="D32" s="766"/>
      <c r="E32" s="772"/>
      <c r="F32" s="774"/>
      <c r="G32" s="786"/>
      <c r="H32" s="768"/>
      <c r="I32" s="770"/>
      <c r="J32" s="766"/>
      <c r="K32" s="768"/>
      <c r="L32" s="770"/>
    </row>
    <row r="33" spans="1:12" ht="94.5" customHeight="1" x14ac:dyDescent="0.25">
      <c r="A33" s="221" t="s">
        <v>464</v>
      </c>
      <c r="B33" s="222" t="s">
        <v>366</v>
      </c>
      <c r="C33" s="223" t="s">
        <v>465</v>
      </c>
      <c r="D33" s="253">
        <f>ACTIVIDAD_3!H25</f>
        <v>0</v>
      </c>
      <c r="E33" s="344">
        <f>ACTIVIDAD_3!H26</f>
        <v>25520957</v>
      </c>
      <c r="F33" s="345">
        <f>ACTIVIDAD_3!C51</f>
        <v>0.05</v>
      </c>
      <c r="G33" s="346"/>
      <c r="H33" s="22"/>
      <c r="I33" s="260"/>
      <c r="J33" s="104"/>
      <c r="K33" s="22"/>
      <c r="L33" s="260"/>
    </row>
    <row r="36" spans="1:12" ht="34.9" customHeight="1" x14ac:dyDescent="0.25">
      <c r="A36" s="808" t="s">
        <v>470</v>
      </c>
      <c r="B36" s="809"/>
      <c r="C36" s="809"/>
      <c r="D36" s="816"/>
      <c r="E36" s="816"/>
      <c r="F36" s="816"/>
      <c r="G36" s="816"/>
      <c r="H36" s="816"/>
      <c r="I36" s="816"/>
      <c r="J36" s="809"/>
      <c r="K36" s="809"/>
      <c r="L36" s="810"/>
    </row>
    <row r="37" spans="1:12" ht="34.9" customHeight="1" x14ac:dyDescent="0.25">
      <c r="A37" s="806" t="s">
        <v>459</v>
      </c>
      <c r="B37" s="802" t="s">
        <v>102</v>
      </c>
      <c r="C37" s="811" t="s">
        <v>13</v>
      </c>
      <c r="D37" s="813" t="s">
        <v>233</v>
      </c>
      <c r="E37" s="814"/>
      <c r="F37" s="814"/>
      <c r="G37" s="813" t="s">
        <v>471</v>
      </c>
      <c r="H37" s="814"/>
      <c r="I37" s="815"/>
      <c r="J37" s="353" t="s">
        <v>235</v>
      </c>
      <c r="K37" s="353"/>
      <c r="L37" s="782"/>
    </row>
    <row r="38" spans="1:12" ht="34.9" customHeight="1" x14ac:dyDescent="0.25">
      <c r="A38" s="807"/>
      <c r="B38" s="803"/>
      <c r="C38" s="812"/>
      <c r="D38" s="275" t="s">
        <v>26</v>
      </c>
      <c r="E38" s="101" t="s">
        <v>28</v>
      </c>
      <c r="F38" s="283" t="s">
        <v>107</v>
      </c>
      <c r="G38" s="275" t="s">
        <v>26</v>
      </c>
      <c r="H38" s="101" t="s">
        <v>28</v>
      </c>
      <c r="I38" s="276" t="s">
        <v>107</v>
      </c>
      <c r="J38" s="281" t="s">
        <v>26</v>
      </c>
      <c r="K38" s="101" t="s">
        <v>28</v>
      </c>
      <c r="L38" s="102" t="s">
        <v>107</v>
      </c>
    </row>
    <row r="39" spans="1:12" ht="99" customHeight="1" x14ac:dyDescent="0.25">
      <c r="A39" s="800" t="s">
        <v>460</v>
      </c>
      <c r="B39" s="220" t="s">
        <v>461</v>
      </c>
      <c r="C39" s="804" t="s">
        <v>462</v>
      </c>
      <c r="D39" s="817"/>
      <c r="E39" s="767"/>
      <c r="F39" s="821"/>
      <c r="G39" s="817"/>
      <c r="H39" s="767"/>
      <c r="I39" s="823"/>
      <c r="J39" s="819"/>
      <c r="K39" s="767"/>
      <c r="L39" s="769"/>
    </row>
    <row r="40" spans="1:12" ht="99" customHeight="1" x14ac:dyDescent="0.25">
      <c r="A40" s="801"/>
      <c r="B40" s="220" t="s">
        <v>463</v>
      </c>
      <c r="C40" s="805"/>
      <c r="D40" s="818"/>
      <c r="E40" s="768"/>
      <c r="F40" s="822"/>
      <c r="G40" s="818"/>
      <c r="H40" s="768"/>
      <c r="I40" s="824"/>
      <c r="J40" s="820"/>
      <c r="K40" s="768"/>
      <c r="L40" s="770"/>
    </row>
    <row r="41" spans="1:12" ht="93.75" customHeight="1" x14ac:dyDescent="0.25">
      <c r="A41" s="221" t="s">
        <v>464</v>
      </c>
      <c r="B41" s="222" t="s">
        <v>366</v>
      </c>
      <c r="C41" s="280" t="s">
        <v>465</v>
      </c>
      <c r="D41" s="277"/>
      <c r="E41" s="278"/>
      <c r="F41" s="284"/>
      <c r="G41" s="277"/>
      <c r="H41" s="278"/>
      <c r="I41" s="279"/>
      <c r="J41" s="282"/>
      <c r="K41" s="22"/>
      <c r="L41" s="260"/>
    </row>
  </sheetData>
  <mergeCells count="89">
    <mergeCell ref="K39:K40"/>
    <mergeCell ref="L39:L40"/>
    <mergeCell ref="D39:D40"/>
    <mergeCell ref="G39:G40"/>
    <mergeCell ref="J39:J40"/>
    <mergeCell ref="E39:E40"/>
    <mergeCell ref="F39:F40"/>
    <mergeCell ref="H39:H40"/>
    <mergeCell ref="I39:I40"/>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15:A16"/>
    <mergeCell ref="C15:C16"/>
    <mergeCell ref="C21:C22"/>
    <mergeCell ref="B29:B30"/>
    <mergeCell ref="D15:D16"/>
    <mergeCell ref="D21:F21"/>
    <mergeCell ref="M8:O8"/>
    <mergeCell ref="M9:O9"/>
    <mergeCell ref="M10:O10"/>
    <mergeCell ref="D13:F13"/>
    <mergeCell ref="G13:I13"/>
    <mergeCell ref="J13:L13"/>
    <mergeCell ref="A12:L12"/>
    <mergeCell ref="J8:J10"/>
    <mergeCell ref="A13:A14"/>
    <mergeCell ref="B13:B14"/>
    <mergeCell ref="C13:C14"/>
    <mergeCell ref="A8:A10"/>
    <mergeCell ref="K6:L6"/>
    <mergeCell ref="M6:O6"/>
    <mergeCell ref="A1:A4"/>
    <mergeCell ref="J1:L1"/>
    <mergeCell ref="J2:L2"/>
    <mergeCell ref="J3:L3"/>
    <mergeCell ref="J4:L4"/>
    <mergeCell ref="B1:I1"/>
    <mergeCell ref="B2:I2"/>
    <mergeCell ref="B3:I3"/>
    <mergeCell ref="B4:I4"/>
    <mergeCell ref="C31:C32"/>
    <mergeCell ref="B6:I6"/>
    <mergeCell ref="C29:C30"/>
    <mergeCell ref="D29:F29"/>
    <mergeCell ref="G29:I29"/>
    <mergeCell ref="E15:E16"/>
    <mergeCell ref="F15:F16"/>
    <mergeCell ref="G15:G16"/>
    <mergeCell ref="H15:H16"/>
    <mergeCell ref="I15:I16"/>
    <mergeCell ref="G31:G32"/>
    <mergeCell ref="H31:H32"/>
    <mergeCell ref="I31:I32"/>
    <mergeCell ref="J31:J32"/>
    <mergeCell ref="K31:K32"/>
    <mergeCell ref="L31:L32"/>
    <mergeCell ref="D31:D32"/>
    <mergeCell ref="E31:E32"/>
    <mergeCell ref="F31:F32"/>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DEC7C7B6-C090-4CEA-A395-63618C0AD90F}"/>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2026-08-12T20:04:54Z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