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2.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ilih\OneDrive\Documentos\Mujer\Seguimiento\2026\Julio\"/>
    </mc:Choice>
  </mc:AlternateContent>
  <xr:revisionPtr revIDLastSave="0" documentId="8_{6D2F3E30-EDCC-4529-86E0-52B540A3E958}" xr6:coauthVersionLast="47" xr6:coauthVersionMax="47" xr10:uidLastSave="{00000000-0000-0000-0000-000000000000}"/>
  <bookViews>
    <workbookView xWindow="-120" yWindow="-120" windowWidth="29040" windowHeight="15720" tabRatio="734" firstSheet="14" activeTab="28"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BA28" i="46" l="1"/>
  <c r="O121" i="41"/>
  <c r="AD96" i="41"/>
  <c r="C64" i="55"/>
  <c r="Q121" i="41"/>
  <c r="Q69" i="41"/>
  <c r="P69" i="41"/>
  <c r="E71" i="41"/>
  <c r="AF96" i="41"/>
  <c r="AF44" i="41"/>
  <c r="AE44" i="41"/>
  <c r="N31" i="60"/>
  <c r="AC96" i="41" l="1"/>
  <c r="AB44" i="41"/>
  <c r="AC44" i="41"/>
  <c r="AA96" i="41"/>
  <c r="X96" i="41"/>
  <c r="Z96" i="41"/>
  <c r="Y44" i="41"/>
  <c r="Z44" i="41"/>
  <c r="U96" i="41"/>
  <c r="W96" i="41"/>
  <c r="W44" i="41"/>
  <c r="V44" i="41"/>
  <c r="T44" i="41"/>
  <c r="S44" i="41"/>
  <c r="T96" i="41"/>
  <c r="R96" i="41"/>
  <c r="N26" i="60"/>
  <c r="M28" i="46"/>
  <c r="O96" i="41" l="1"/>
  <c r="D206" i="41"/>
  <c r="D178" i="41"/>
  <c r="D150" i="41"/>
  <c r="AB150" i="41" s="1"/>
  <c r="P96" i="41"/>
  <c r="Q44" i="41"/>
  <c r="P44" i="41"/>
  <c r="AA213" i="41" l="1"/>
  <c r="N69" i="41"/>
  <c r="L69" i="41"/>
  <c r="J69" i="41"/>
  <c r="H69" i="41"/>
  <c r="F69" i="41"/>
  <c r="D69" i="41"/>
  <c r="N44" i="41"/>
  <c r="L44" i="41"/>
  <c r="J44" i="41"/>
  <c r="H44" i="41"/>
  <c r="F44" i="41"/>
  <c r="D44" i="41"/>
  <c r="D96" i="41"/>
  <c r="N29" i="61"/>
  <c r="N26" i="58"/>
  <c r="B64" i="55" l="1"/>
  <c r="N29" i="60"/>
  <c r="N27" i="61"/>
  <c r="N28" i="61"/>
  <c r="N30" i="61"/>
  <c r="N31" i="61"/>
  <c r="N27" i="60"/>
  <c r="N28" i="60"/>
  <c r="N27" i="59"/>
  <c r="N28" i="59"/>
  <c r="N29"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AB178" i="41" s="1"/>
  <c r="Z206" i="41"/>
  <c r="AB206" i="41" s="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28" i="20" l="1"/>
  <c r="O31" i="61"/>
  <c r="O32" i="20"/>
  <c r="O31" i="55"/>
  <c r="O31" i="57"/>
  <c r="O31" i="58"/>
  <c r="AA150" i="41"/>
  <c r="AY28" i="46"/>
  <c r="AA234" i="41"/>
  <c r="AY34" i="46"/>
  <c r="AA178" i="41"/>
  <c r="AA206" i="41"/>
  <c r="AY29" i="46"/>
  <c r="AY27" i="46"/>
  <c r="N30" i="59"/>
  <c r="O31" i="59"/>
  <c r="N30" i="60"/>
  <c r="O31"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5BD607EB-0563-47FB-A2B7-574ECA63B5CB}">
      <text>
        <r>
          <rPr>
            <b/>
            <sz val="9"/>
            <color indexed="81"/>
            <rFont val="Tahoma"/>
            <family val="2"/>
          </rPr>
          <t>Liliana Andrea Hernandez:</t>
        </r>
        <r>
          <rPr>
            <sz val="9"/>
            <color indexed="81"/>
            <rFont val="Tahoma"/>
            <family val="2"/>
          </rPr>
          <t xml:space="preserve">
Revisar dado que no es acorde con la tarea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4" authorId="0" shapeId="0" xr:uid="{836ECB35-9A6E-4439-89F4-2F63D682D9B4}">
      <text>
        <r>
          <rPr>
            <b/>
            <sz val="9"/>
            <color indexed="81"/>
            <rFont val="Tahoma"/>
            <family val="2"/>
          </rPr>
          <t>Liliana Andrea Hernandez:</t>
        </r>
        <r>
          <rPr>
            <sz val="9"/>
            <color indexed="81"/>
            <rFont val="Tahoma"/>
            <family val="2"/>
          </rPr>
          <t xml:space="preserve">
Revisar la cifra de NNA vinculados de acuerdo al comnetario de la actividad 5
Revisar las estrategias 2 y 3 dado que pusieron los datos de abril</t>
        </r>
      </text>
    </comment>
    <comment ref="F34" authorId="0" shapeId="0" xr:uid="{0A78F04D-274A-41C9-AF7A-820064FA054D}">
      <text>
        <r>
          <rPr>
            <b/>
            <sz val="9"/>
            <color indexed="81"/>
            <rFont val="Tahoma"/>
            <family val="2"/>
          </rPr>
          <t>Liliana Andrea Hernandez:</t>
        </r>
        <r>
          <rPr>
            <sz val="9"/>
            <color indexed="81"/>
            <rFont val="Tahoma"/>
            <family val="2"/>
          </rPr>
          <t xml:space="preserve">
Revisar de acuerdo al comentario de los avances mensuales</t>
        </r>
      </text>
    </comment>
    <comment ref="F36" authorId="0" shapeId="0" xr:uid="{D5F07AD5-E9ED-455F-B90B-0E45D6F2867A}">
      <text>
        <r>
          <rPr>
            <b/>
            <sz val="9"/>
            <color indexed="81"/>
            <rFont val="Tahoma"/>
            <family val="2"/>
          </rPr>
          <t>Liliana Andrea Hernandez:</t>
        </r>
        <r>
          <rPr>
            <sz val="9"/>
            <color indexed="81"/>
            <rFont val="Tahoma"/>
            <family val="2"/>
          </rPr>
          <t xml:space="preserve">
Revisar de acuerdo al comentario de los avances mensuales</t>
        </r>
      </text>
    </comment>
    <comment ref="F38" authorId="0" shapeId="0" xr:uid="{DD9BE1B4-D246-4B01-9604-3ACA721CA201}">
      <text>
        <r>
          <rPr>
            <b/>
            <sz val="9"/>
            <color indexed="81"/>
            <rFont val="Tahoma"/>
            <family val="2"/>
          </rPr>
          <t>Liliana Andrea Hernandez:</t>
        </r>
        <r>
          <rPr>
            <sz val="9"/>
            <color indexed="81"/>
            <rFont val="Tahoma"/>
            <family val="2"/>
          </rPr>
          <t xml:space="preserve">
Revisar de acuerdo al comentario de los avances mensuales</t>
        </r>
      </text>
    </comment>
  </commentList>
</comments>
</file>

<file path=xl/sharedStrings.xml><?xml version="1.0" encoding="utf-8"?>
<sst xmlns="http://schemas.openxmlformats.org/spreadsheetml/2006/main" count="6643" uniqueCount="1267">
  <si>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</si>
  <si>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</si>
  <si>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</si>
  <si>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</si>
  <si>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</si>
  <si>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</si>
  <si>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</si>
  <si>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</si>
  <si>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</si>
  <si>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</si>
  <si>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</si>
  <si>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</si>
  <si>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</si>
  <si>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</si>
  <si>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</si>
  <si>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</si>
  <si>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</si>
  <si>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</si>
  <si>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</si>
  <si>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</si>
  <si>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</si>
  <si>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</si>
  <si>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</si>
  <si>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</si>
  <si>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</si>
  <si>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</si>
  <si>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</si>
  <si>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</si>
  <si>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</si>
  <si>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</si>
  <si>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</si>
  <si>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</si>
  <si>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</si>
  <si>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</si>
  <si>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</si>
  <si>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</si>
  <si>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</si>
  <si>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</si>
  <si>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</si>
  <si>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</si>
  <si>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</si>
  <si>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</si>
  <si>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</si>
  <si>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</si>
  <si>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</si>
  <si>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</si>
  <si>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</si>
  <si>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</si>
  <si>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</si>
  <si>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</si>
  <si>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</si>
  <si>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</si>
  <si>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</si>
  <si>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</si>
  <si>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</si>
  <si>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</si>
  <si>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</si>
  <si>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</si>
  <si>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</si>
  <si>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</si>
  <si>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</si>
  <si>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</si>
  <si>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</si>
  <si>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</si>
  <si>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</si>
  <si>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</si>
  <si>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</si>
  <si>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</si>
  <si>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</si>
  <si>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</si>
  <si>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</si>
  <si>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</si>
  <si>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</si>
  <si>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</si>
  <si>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</si>
  <si>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</si>
  <si>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</si>
  <si>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</si>
  <si>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</si>
  <si>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</si>
  <si>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</si>
  <si>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</si>
  <si>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</si>
  <si>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</si>
  <si>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</si>
  <si>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</si>
  <si>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</si>
  <si>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</si>
  <si>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</si>
  <si>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</si>
  <si>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</si>
  <si>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</si>
  <si>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</si>
  <si>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</si>
  <si>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</si>
  <si>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</si>
  <si>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</si>
  <si>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</si>
  <si>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</si>
  <si>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</si>
  <si>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</si>
  <si>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</si>
  <si>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</si>
  <si>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</si>
  <si>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</si>
  <si>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</si>
  <si>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</si>
  <si>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</si>
  <si>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</si>
  <si>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</si>
  <si>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</si>
  <si>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</si>
  <si>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</si>
  <si>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</si>
  <si>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</si>
  <si>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</si>
  <si>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</si>
  <si>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</si>
  <si>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</si>
  <si>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</si>
  <si>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</si>
  <si>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</si>
  <si>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</si>
  <si>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</si>
  <si>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</si>
  <si>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</si>
  <si>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</si>
  <si>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</si>
  <si>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</si>
  <si>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</si>
  <si>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</si>
  <si>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</si>
  <si>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</si>
  <si>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</si>
  <si>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</si>
  <si>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</si>
  <si>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</si>
  <si>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</si>
  <si>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</si>
  <si>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</si>
  <si>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</si>
  <si>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</si>
  <si>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</si>
  <si>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</si>
  <si>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</si>
  <si>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</si>
  <si>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</si>
  <si>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</si>
  <si>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</si>
  <si>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</si>
  <si>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</si>
  <si>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</si>
  <si>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</si>
  <si>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</si>
  <si>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</si>
  <si>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</si>
  <si>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</si>
  <si>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</si>
  <si>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</si>
  <si>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</si>
  <si>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</si>
  <si>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</si>
  <si>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</si>
  <si>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</si>
  <si>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</si>
  <si>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</si>
  <si>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</si>
  <si>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</si>
  <si>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</si>
  <si>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</si>
  <si>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</si>
  <si>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</si>
  <si>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</si>
  <si>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</si>
  <si>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</si>
  <si>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</si>
  <si>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</si>
  <si>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</si>
  <si>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</si>
  <si>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</si>
  <si>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</si>
  <si>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</si>
  <si>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</si>
  <si>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</si>
  <si>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</si>
  <si>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</si>
  <si>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</si>
  <si>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</si>
  <si>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</si>
  <si>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</si>
  <si>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</si>
  <si>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</si>
  <si>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</si>
  <si>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</si>
  <si>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</si>
  <si>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</si>
  <si>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</si>
  <si>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</si>
  <si>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TIPO DE REPORTE</t>
  </si>
  <si>
    <t>FORMULACION</t>
  </si>
  <si>
    <t>Mayo</t>
  </si>
  <si>
    <t>Junio</t>
  </si>
  <si>
    <t>Julio</t>
  </si>
  <si>
    <t>X</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</si>
  <si>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</si>
  <si>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</si>
  <si>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</si>
  <si>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</si>
  <si>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</si>
  <si>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</si>
  <si>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</si>
  <si>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</si>
  <si>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</si>
  <si>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</si>
  <si>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</si>
  <si>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</si>
  <si>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</si>
  <si>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</si>
  <si>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</si>
  <si>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</si>
  <si>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</si>
  <si>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</si>
  <si>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</si>
  <si>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</si>
  <si>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</si>
  <si>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</si>
  <si>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</si>
  <si>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</si>
  <si>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</si>
  <si>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</si>
  <si>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</si>
  <si>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</si>
  <si>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</si>
  <si>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</si>
  <si>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</si>
  <si>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</si>
  <si>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</si>
  <si>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</si>
  <si>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</si>
  <si>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</si>
  <si>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</si>
  <si>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</si>
  <si>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</si>
  <si>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</si>
  <si>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</si>
  <si>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</si>
  <si>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</si>
  <si>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</si>
  <si>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</si>
  <si>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No se presentan</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</si>
  <si>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</si>
  <si>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</si>
  <si>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 xml:space="preserve">Durante el periodo se realizaron: 255 atenciones y seguimientos socio jurídicos; 295 orientaciones y seguimientos psicosociales y 1432 primeras atenciones. </t>
  </si>
  <si>
    <t xml:space="preserve">Teniendo en cuenta lo transcurrido de la vigencia el acumulado de atenciones es:
524 atenciones y seguimientos socio jurídicos 
564 orientaciones y seguimientos psicosociales 
1984 primeras atenciones.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</si>
  <si>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efectivo de sus derechos,  invitándolas a recuperar el control sobre sus vidas por una vida libre de violencias.</t>
  </si>
  <si>
    <t>MARZO</t>
  </si>
  <si>
    <t xml:space="preserve">Durante el periodo se realizaron: 279 atenciones y seguimientos socio jurídicos; 337 orientaciones y seguimientos psicosociales y 1478 primeras atenciones. </t>
  </si>
  <si>
    <t xml:space="preserve">Teniendo en cuenta lo transcurrido de la vigencia el acumulado de atenciones es:
803 atenciones y seguimientos socio jurídicos 
901 orientaciones y seguimientos psicosociales 
3462 primeras atenciones. </t>
  </si>
  <si>
    <t>ABRIL</t>
  </si>
  <si>
    <t xml:space="preserve">Durante el periodo se realizaron: 229 atenciones y seguimientos socio jurídicos; 255 orientaciones y seguimientos psicosociales y 1476 primeras atenciones. 	</t>
  </si>
  <si>
    <t xml:space="preserve">Teniendo en cuenta lo transcurrido de la vigencia el acumulado de atenciones es:
1032 atenciones y seguimientos socio jurídicos 
1156 orientaciones y seguimientos psicosociales 
4938 primeras atenciones. </t>
  </si>
  <si>
    <t>MAYO</t>
  </si>
  <si>
    <t xml:space="preserve">Durante el periodo se realizaron: 252 atenciones y seguimientos socio jurídicos; 250 orientaciones y seguimientos psicosociales y 1331 primeras atenciones. 	</t>
  </si>
  <si>
    <t xml:space="preserve">Teniendo en cuenta lo transcurrido de la vigencia el acumulado de atenciones es:
1284 atenciones y seguimientos socio jurídicos 
1406 orientaciones y seguimientos psicosociales 
6269 primeras atenciones. </t>
  </si>
  <si>
    <t>JUNIO</t>
  </si>
  <si>
    <t xml:space="preserve">Durante el periodo se realizaron: 225 atenciones y seguimientos socio jurídicos; 272 orientaciones y seguimientos psicosociales y 1294 primeras atenciones. 	</t>
  </si>
  <si>
    <t xml:space="preserve">Teniendo en cuenta lo transcurrido de la vigencia el acumulado de atenciones es:
1509 atenciones y seguimientos socio jurídicos 
1678 orientaciones y seguimientos psicosociales 
7563 primeras atenciones. </t>
  </si>
  <si>
    <t>JULIO</t>
  </si>
  <si>
    <t xml:space="preserve">Durante el periodo se realizaron: 198 atenciones y seguimientos socio jurídicos; 262 orientaciones y seguimientos psicosociales y 1290 primeras atenciones. 	</t>
  </si>
  <si>
    <t xml:space="preserve">Teniendo en cuenta lo transcurrido de la vigencia el acumulado de atenciones es:
1707 atenciones y seguimientos socio jurídicos 
1940 orientaciones y seguimientos psicosociales 
8853 primeras atenciones. </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</si>
  <si>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</si>
  <si>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</si>
  <si>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</si>
  <si>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</si>
  <si>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</si>
  <si>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</si>
  <si>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</si>
  <si>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</si>
  <si>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</si>
  <si>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</si>
  <si>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</si>
  <si>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</si>
  <si>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</si>
  <si>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</si>
  <si>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</si>
  <si>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</si>
  <si>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</si>
  <si>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</si>
  <si>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Durante el mes, se realizaron 1432 primeras atenciones y seguimientos asociados a la misma, se destacó el volumen de atenciones en las localidades como Bosa y Kennedy, en esta ocasión.</t>
  </si>
  <si>
    <t>Durante el mes, se realizaron 295 orientaciones y acompañamientos psicosociales, las atenciones se distribuyeron ampliamente en puntos como Bosa, Suba y RUU</t>
  </si>
  <si>
    <t>Durante el mes, se realizaron 255 orientaciones, asesorias y seguimientos socio jurídicos.  Las cifras reflejan una alta demanda en CIOM como Bosa, Puente Aranda y Ciudad Bolívar, lo que permitió mantener rutas de atención activas y garantizar la respuesta institucional en el territorio.</t>
  </si>
  <si>
    <t>https://secretariadistritald-my.sharepoint.com/:x:/g/personal/territorializacion2021_sdmujer_gov_co/IQCsUR0Zf1dZQbOAVMGulP6tAfTiCgYcejvH33DOIqywwAk?e=CC2TdI</t>
  </si>
  <si>
    <t>Durante el mes, se realizaron 1478 primeras atenciones y seguimientos asociados a la misma, se destacó el volumen de atenciones en las localidades como Bosa, Usaquen, Kennedy, Usme y Santa Fé.</t>
  </si>
  <si>
    <t>Durante el mes, se realizaron 337 orientaciones y acompañamientos psicosociales, las atenciones se distribuyeron ampliamente en puntos como Bosa, Kennedy, Suba y RUU</t>
  </si>
  <si>
    <t>Durante el mes, se realizaron 279 orientaciones, asesorias y seguimientos socio jurídicos.  Las cifras reflejan una alta demanda en CIOM como Kennedy, Bosa, Puente Aranda y Ciudad Bolívar, lo que permitió mantener rutas de atención activas y garantizar la respuesta institucional en el territorio.</t>
  </si>
  <si>
    <t>https://secretariadistritald-my.sharepoint.com/:x:/g/personal/territorializacion2021_sdmujer_gov_co/IQCaNUNeHU5WQIwm0-R85YK6AT7g27EURoCPrRPVY43c5po?e=8MDmb6</t>
  </si>
  <si>
    <t>Durante el mes, se realizaron 1476 primeras atenciones y seguimientos asociados a la misma, se destacó el volumen de atenciones en las localidades como Bosa y  Kennedy.</t>
  </si>
  <si>
    <t>Durante el mes, se realizaron 255 orientaciones y acompañamientos psicosociales, las atenciones se distribuyeron ampliamente en puntos como Bosa, Kennedy, Suba y RUU</t>
  </si>
  <si>
    <t>Durante el mes, se realizaron 229 orientaciones, asesorias y seguimientos socio jurídicos.  Las cifras reflejan una alta demanda en CIOM como Kennedy, Bosa y Usme, lo que permitió mantener rutas de atención activas y garantizar la respuesta institucional en el territorio.</t>
  </si>
  <si>
    <t>https://secretariadistritald-my.sharepoint.com/:x:/g/personal/territorializacion2021_sdmujer_gov_co/IQAjecvdkULITY3kfTNKoV2hAd8ZwfLFqAsCV8b4PZh_wrs?e=cbxOUl</t>
  </si>
  <si>
    <t xml:space="preserve">Durante el mes, se realizaron 1331 primeras atenciones y seguimientos asociados a la misma, se destacó el volumen de atenciones en las localidades como Rafael Uribe, Bosa, Kennedy y Fontibon.	</t>
  </si>
  <si>
    <t>Durante el mes, se realizaron 250 orientaciones y acompañamientos psicosociales, las atenciones se distribuyeron ampliamente en puntos como Bosa, Ciudad Bolivar y Engativá</t>
  </si>
  <si>
    <t>Durante el mes, se realizaron 252 orientaciones, asesorias y seguimientos socio jurídicos.  Las cifras reflejan una alta demanda en CIOM como: Bosa,  Kennedy, San Cristobal, lo que permitió mantener rutas de atención activas y garantizar la respuesta institucional en el territorio.</t>
  </si>
  <si>
    <t>https://secretariadistritald-my.sharepoint.com/:x:/g/personal/territorializacion2021_sdmujer_gov_co/IQAn4psjPJLPQamZ3qIYA2P1AWrV_NPIPjjHVS7nmx9vp1U?e=HuGTJW</t>
  </si>
  <si>
    <t xml:space="preserve">Durante el mes se realizaron 1294 primeras atenciones y seguimientos asociados a la misma, se destacó el volumen de atenciones en las localidades como Bosa, Suba y Rafael Uribe Uribe 	</t>
  </si>
  <si>
    <t>Durante el mes se realizaron 272 orientaciones y acompañamientos psicosociales, las atenciones se distribuyeron ampliamente las CIOM de Kennedy, Bosa y Ciudad Bolivar</t>
  </si>
  <si>
    <t>Durante el mes, se realizaron 225 orientaciones, asesorias y seguimientos socio jurídicos.  Las cifras reflejan una alta demanda en CIOM como: Bosa,  Kennedy, San Cristobal, lo que permitió mantener rutas de atención activas y garantizar la respuesta institucional en el territorio.</t>
  </si>
  <si>
    <t>https://secretariadistritald-my.sharepoint.com/:x:/g/personal/territorializacion2021_sdmujer_gov_co/IQCfPguhzLH4Rr_hVzy0FzkcAT-BAliqebXM6_mIrCiTkb8?e=c5HjQs</t>
  </si>
  <si>
    <t xml:space="preserve">Durante el mes se realizaron 1290 primeras atenciones y seguimientos asociados a la misma, se destacó el volumen de atenciones en las localidades como Bosa, Suba y San Cristobal 	</t>
  </si>
  <si>
    <t>Durante el mes se realizaron 262 orientaciones y acompañamientos psicosociales, las atenciones se distribuyeron particularmente en las CIOM de Usaquen, Kennedy, Bosa y RUU</t>
  </si>
  <si>
    <t>Durante el mes se realizaron 198 orientaciones, asesorias y seguimientos socio jurídicos.  Las cifras reflejan una alta demanda en CIOM como: San Cristobal, Kennedy, RUU lo que permitió mantener rutas de atención activas y garantizar la respuesta institucional en el territorio.</t>
  </si>
  <si>
    <t>https://secretariadistritald-my.sharepoint.com/:x:/g/personal/territorializacion2021_sdmujer_gov_co/IQCHramwm50URqb9CdFD3ymcAZgG3gt2kcC1eWHVTkx8iAY?e=5zo6dN</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</si>
  <si>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</si>
  <si>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</si>
  <si>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</si>
  <si>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</si>
  <si>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</si>
  <si>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</si>
  <si>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</si>
  <si>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</si>
  <si>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</si>
  <si>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</si>
  <si>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</si>
  <si>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</si>
  <si>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</si>
  <si>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</si>
  <si>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</si>
  <si>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</si>
  <si>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</si>
  <si>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</si>
  <si>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</si>
  <si>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</si>
  <si>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</si>
  <si>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</si>
  <si>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</si>
  <si>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</si>
  <si>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</si>
  <si>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</si>
  <si>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</si>
  <si>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</si>
  <si>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</si>
  <si>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</si>
  <si>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</si>
  <si>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</si>
  <si>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</si>
  <si>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</si>
  <si>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</si>
  <si>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</si>
  <si>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</si>
  <si>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</si>
  <si>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</si>
  <si>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</si>
  <si>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</si>
  <si>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</si>
  <si>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</si>
  <si>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</si>
  <si>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</si>
  <si>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</si>
  <si>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</si>
  <si>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</si>
  <si>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</si>
  <si>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</si>
  <si>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</si>
  <si>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</si>
  <si>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</si>
  <si>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</si>
  <si>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</si>
  <si>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 xml:space="preserve">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</si>
  <si>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Asi mismo, se cuenta con el acumulado de 177 mujeres nuevas vinculadas</t>
  </si>
  <si>
    <t>El equipo estuvo concentrao en la implementación del ciclo y generó la articulación con el equipo de fortalecimiento a la participación para el diseño del ciclo dirigida a mujeres de la JAL en clave de fortalecimiento de herramientas de comuncación, las mesas de trabajo para la construcción metodológica se realizará en marzo</t>
  </si>
  <si>
    <t xml:space="preserve">El ciclo Liderazgos de mujeres en Bogotá: un camino a la paridad consolidó un espacio formativo que permitió a las mujeres de las localidades fortalecer su comprensión sobre derechos políticos, paridad y representación, integrando herramientas normativas, análisis de contexto y lectura crítica de las brechas en instancias de participación. Esto fortalece la autonomía política de las participantes, promoviendo liderazgos más informados, estratégicos y sostenibles en los escenarios de participación distrital. </t>
  </si>
  <si>
    <t>Durante este periodo la Escuela Política Lidera Par concentró esfuerzos en las siguientes actividades:
1. Diseño de Ciclo “Mujeres que reciclan: Participación e incidencia en Bogotá”
2. Implementación Ciclo “Mujeres que reciclan: Participación e incidencia en Bogotá” donde participaron 33 mujeres nuevas.
3. Implementación de la Sesión 3 del Ciclo Ma Muje ri Palengue” Mujeres Palenqueras: Durante esta sesión participaron 22 personas: 20 mujeres y 2 hombres, de estas participantes, 15 son mujeres nuevas.
4. Alianzas Externa: Coordinación UAESP (Unidad Administrativa Especial de Servicios Públicos)</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</si>
  <si>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</si>
  <si>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</si>
  <si>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 xml:space="preserve">Durante este periodo la Escuela Política Lidera Par concentró esfuerzos en las siguientes actividades:
1. Diseño de Ciclo: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2. implementó el ciclo formativo Mujeres en Bogotá: Liderazgos que resisten desde la cultura y el arte, obteniendo resultados significativos en términos de convocatoria y alcance. El ciclo contó con la participación de 358 mujeres, de las cuales 151 se vincularon por primera vez.
3. Se dió cierre al ciclo “Ma Changaina ri Palengue” Mujeres Palenqueras, los días 14, 21 y 28 de abril donde participaron 7 mujeres nuevas en los procesos de la Escuela. </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</si>
  <si>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Total: 4
Asi mismo, se cuenta con el acumulado de 383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</si>
  <si>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t>
  </si>
  <si>
    <t>Durante este periodo la Escuela Política Lidera Par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</si>
  <si>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Total: 3,5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Total: 5
Asi mismo, se cuenta con el acumulado de 490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</si>
  <si>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Igualmente se resalta el ciclo: Desarmando el privilegio: mujeres resistiendo desde la diferencia”, ya que fortaleció las capacidades críticas y políticas de las participantes para analizar las desigualdades desde un enfoque interseccional, reconociendo la relación entre sistemas de poder, opresiones y privilegios, con miras a la transformación social y el ejercicio de derechos. 
 </t>
  </si>
  <si>
    <t>"Durante este periodo la Escuela Política Lidera Par concentró esfuerzos en las siguientes actividades:
1) se avanzó en el diseño del ciclo Universos posibles en la participación: resistencia y ciudadanía política de las mujeres en Bogotá,
2) y se desarrolló el ciclo formativo "Hablemos de los Derechos de las Mujeres en Bogotá: territorio, trabajo, salud y comunicación no sexista". En este ciclo participaron 337 mujeres, de las cuales 149 corresponden a mujeres nuevas en los procesos de la Escuela.</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</si>
  <si>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5)  Universos posibles en la participación: resistencia y ciudadanía política de las mujeres en Bogotá, Total: 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6) Hablemos de los Derechos de las Mujeres en Bogotá: territorio, trabajo, salud y comunicación no sexista".: Total: 6
Asi mismo, se cuenta con el acumulado de 639 mujeres nuevas vinculadas</t>
  </si>
  <si>
    <t>"Durante este periodo la Escuela Política Lidera Par concentró esfuerzos en las siguientes actividades:
1) se culminó el diseño e implementación del ciclo Universos posibles en la participación: resistencia y ciudadanía política de las mujeres en Bogotá,
2) se participó en el VII Encuentro de Mujeres Recicladoras: “Mi trabajo, mi participación: Las mujeres recicladoras incidimos en Bogotá”
Como resumen del mes, en total participaron 256 mujeres en las actividades del mes</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</si>
  <si>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5)  Universos posibles en la participación: resistencia y ciudadanía política de las mujeres en Bogotá, Total: 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6) Hablemos de los Derechos de las Mujeres en Bogotá: territorio, trabajo, salud y comunicación no sexista". 7). Universos posibles en la participación: resistencia y ciudadanía política de las mujeres en Bogotá.  Total: 7
Asi mismo, se cuenta con el acumulado de 895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</si>
  <si>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Igualmente se resalta el ciclo: Desarmando el privilegio: mujeres resistiendo desde la diferencia”, ya que fortaleció las capacidades críticas y políticas de las participantes para analizar las desigualdades desde un enfoque interseccional, reconociendo la relación entre sistemas de poder, opresiones y privilegios, con miras a la transformación social y el ejercicio de derechos.  y la participación en el  VII Encuentro de Mujeres Recicladoras: “Mi trabajo, mi participación: Las mujeres recicladoras incidimos en Bogotá”, un espacio que brindó herramientas para el desarrollo de habilidades para la expresión pública de sus ideas y propuestas en escenarios de participación e incidenciam con una mirada diferencial /poblacional.
 </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</si>
  <si>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</si>
  <si>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</si>
  <si>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</si>
  <si>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</si>
  <si>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</si>
  <si>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</si>
  <si>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</si>
  <si>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t>
  </si>
  <si>
    <t xml:space="preserve">Durante febrero de 2026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</si>
  <si>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ACTIVIDAD2_FEBRERO 2026.docx</t>
  </si>
  <si>
    <t>Durante el mes de marzo la Escuela Política Lidera Par realizó el diseño de Ciclo “Mujeres que reciclan: Participación e incidencia en Bogotá” cuyo objetivo es fortalecer las capacidades de las mujeres recuperadoras de oficio para el ejercicio de la participación política y el reconocimiento de sus derechos, a partir de sus experiencias, saberes y realidades territoriales. Este ciclo consta de 3 sesiones en los que la Sesión 1: Conceptos básicos y estereotipos, aborda nociones fundamentales sobre género, participación política y estereotipos asociados al oficio, promoviendo reflexiones críticas sobre el reconocimiento social y político de las mujeres recuperadoras; la sesión 2: Política Pública de Equidad de Género (Participación y derecho al trabajo), socializa elementos clave de la política pública, con énfasis en los derechos al trabajo y la participación, facilitando la comprensión de rutas institucionales y mecanismos de exigibilidad; y la sesión 3: Cuidado de los liderazgos y comunicación asertiva, fortalece las habilidades para la comunicación, la vocería y el cuidado de los liderazgos, reconociendo la importancia del bienestar en los procesos organizativos y de incidencia.</t>
  </si>
  <si>
    <t>Durante el mes de marzo la Escuela Política Lidera Par realizó la implementación Ciclo “Mujeres que reciclan: Participación e incidencia en Bogotá” :El ciclo de formación desarrollado en articulación con UAESP e implementado a través de la Escuela Política Lidera Par, contó con la participación de mujeres recuperadoras de oficio de la ciudad de Bogotá, vinculadas a procesos organizativos, asociaciones, cooperativas y redes comunitarias. Asimismo, se implementó Sesión 3 del Ciclo Ma Muje ri Palengue” Mujeres Palenqueras: Durante esta sesión participaron 22 personas: 20 mujeres y 2 hombres, de estas participantes, 15 son mujeres nuevas.
En el marco del ciclo de formación “Ma Muje ri Palengue: Mujeres Palenqueras”, se desarrolló la sesión 3: “Incidencia política y rutas de participación política”, el día 18 de marzo de 2026, en modalidad virtual.</t>
  </si>
  <si>
    <t>https://secretariadistritald-my.sharepoint.com/:w:/g/personal/territorializacion2021_sdmujer_gov_co/IQCcHBke5k5dSb8spY_4PgpRAUT4yHywtV9GDkLKRO_ovyw?e=QP2n0o</t>
  </si>
  <si>
    <t xml:space="preserve">Durante el mes. de abril, el equipo avanzó en el diseño del nuevo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Este ciclo, estructurado en cuatro sesiones virtuales, iniciará su implementación en el mes de mayo.
</t>
  </si>
  <si>
    <t xml:space="preserve">Durante el mes de abril se implementó el ciclo formativo “Mujeres en Bogotá: Liderazgos que resisten desde la cultura y el arte”, cuyo objetivo fue brindar herramientas conceptuales y prácticas a las mujeres de Bogotá, ofreciendo un panorama sobre las potencialidades y barreras de la participación política en los ámbitos de la cultura y el arte, con el fin de fortalecer sus liderazgos.
El ciclo registró resultados significativos en términos de convocatoria y alcance. Participaron un total de 358 mujeres, de las cuales 151 se vincularon por primera vez a los procesos formativos de la Escuela, lo que representa el 42,2% de las participantes y evidencia de la pertinencia de abordar la cultura y el arte como espacios legítimos de participación y transformación política para las mujeres de Bogotá.
Así mismo, durante el mes de abril se dio cierre al ciclo “Ma Changaina ri Palengue” Mujeres Palenqueras, los días 14, 21 y 28 de abril donde participaron 7 mujeres nuevas en los procesos de la Escuela.
</t>
  </si>
  <si>
    <t>https://secretariadistritald-my.sharepoint.com/:w:/g/personal/territorializacion2021_sdmujer_gov_co/IQAv1UMFjHcWT56ObumYgTWoARF7t3cwGfV2TNPRZkY05B0?e=I06zIP</t>
  </si>
  <si>
    <t>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t>
  </si>
  <si>
    <t>Durante el periodo se desarrolló el ciclo formativo “Desarmando el privilegio: mujeres resistiendo desde la diferencia”, con la participación de 326 personas, de las cuales 114 son mujeres que se vincularon por primera vez a los procesos de la Escuela.</t>
  </si>
  <si>
    <t>https://secretariadistritald-my.sharepoint.com/:w:/g/personal/territorializacion2021_sdmujer_gov_co/IQB-l9PaGGMiTZs67QprrgIcAbVLsrjWUNO40T1aV7l1-Q0?e=Qw1g90</t>
  </si>
  <si>
    <t>se avanzó en el diseño del ciclo Universos posibles en la participación: resistencia y ciudadanía política de las mujeres en Bogotá, orientado a fortalecer el liderazgo, la incidencia y la participación política de las mujeres en el Distrito, mediante el reconocimiento de sus derechos políticos, el intercambio de estrategias de resistencia frente a la violencia contra las mujeres en política (VCMP) y la construcción de herramientas colectivas para el ejercicio de una ciudadanía activa y transformadora.</t>
  </si>
  <si>
    <t>Durante junio el equipo de la Escuela Lidera Par implementó el ciclo de formación "Hablemos de los Derechos de las Mujeres en Bogotá: territorio, trabajo, salud y comunicación no sexista", cuyo objetivo fue fomentar el diálogo y la apropiación sobre los derechos de las mujeres, con énfasis en la garantía a la salud plena, el trabajo, la vivienda digna y la comunicación no sexista, a través de la identificación de las políticas públicas y las apuestas comunitarias de la ciudad de Bogotá. En este ciclo participaron 337 mujeres, de las cuales 149 corresponden a mujeres nuevas en los procesos de la Escuela.</t>
  </si>
  <si>
    <t>https://secretariadistritald-my.sharepoint.com/:w:/g/personal/territorializacion2021_sdmujer_gov_co/IQDFKO5G4LBXQqTTi4edmfByAbufkSB7m3pSl65kxKuJFW0?e=ehZriT</t>
  </si>
  <si>
    <t>Durante julio de 2026 se diseñó e implementó el ciclo "Universos posibles en la participación: resistencia y ciudadanía política de las mujeres en Bogotá", orientado a fortalecer las capacidades de análisis, incidencia y ejercicio de la ciudadanía política de las mujeres del Distrito.</t>
  </si>
  <si>
    <t>Durante el periodo reportado se participó en el  VII Encuentro de Mujeres Recicladoras: “Mi trabajo, mi participación: Las mujeres recicladoras incidimos en Bogotá”, un espacio de participación, intercambio de experiencias y reflexión colectiva en torno al derecho al trabajo y a la participación y representación política de las mujeres recicladoras. El acompañamiento se orientó al fortalecimiento de habilidades para la expresión pública de sus ideas y propuestas en escenarios de participación e incidencia. En este espacio participaron 100 mujeres, de las cuales 99 son mujeres nuevas en los procesos de la escuela. Como resumen del mes, en total participaron 256 mujeres en las actividades del mes</t>
  </si>
  <si>
    <t>https://secretariadistritald-my.sharepoint.com/:w:/g/personal/territorializacion2021_sdmujer_gov_co/IQBoB-rqn-4ZTo9X_M2KV3rBARzfE9IC6YgmOE3sSUqyCgI?e=EJywoY</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</si>
  <si>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</si>
  <si>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</si>
  <si>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</si>
  <si>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</si>
  <si>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</si>
  <si>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</si>
  <si>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</si>
  <si>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</si>
  <si>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</si>
  <si>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</si>
  <si>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</si>
  <si>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</si>
  <si>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</si>
  <si>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Se logra trabajo en las localidades como Bosa, Sumapaz, Los Mártires, Antonio Nariño, Santafé, San Cristobal, Teusaquillo, Puente Aranda, Chapinero, Puente Aranda, Barrios Unidos, Usme, Tunjuelito, Engativá, Rafael Uribe Uribe, Fontibón y Usaquén.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t>
  </si>
  <si>
    <r>
      <t xml:space="preserve">Durante lo corrido de la vigencia se presenta el siguiente acumulado:
</t>
    </r>
    <r>
      <rPr>
        <b/>
        <sz val="10"/>
        <rFont val="Arial"/>
        <family val="2"/>
      </rPr>
      <t xml:space="preserve">Promoción de la paridad </t>
    </r>
    <r>
      <rPr>
        <sz val="10"/>
        <rFont val="Arial"/>
        <family val="2"/>
      </rPr>
      <t xml:space="preserve">
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t>
    </r>
    <r>
      <rPr>
        <b/>
        <sz val="10"/>
        <rFont val="Arial"/>
        <family val="2"/>
      </rPr>
      <t xml:space="preserve">Bancadas de Mujeres </t>
    </r>
    <r>
      <rPr>
        <sz val="10"/>
        <rFont val="Arial"/>
        <family val="2"/>
      </rPr>
      <t xml:space="preserve">
-Gestiones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t>
    </r>
    <r>
      <rPr>
        <b/>
        <sz val="10"/>
        <rFont val="Arial"/>
        <family val="2"/>
      </rPr>
      <t xml:space="preserve">Mesa Distrital Multipartidaria de Género </t>
    </r>
    <r>
      <rPr>
        <sz val="10"/>
        <rFont val="Arial"/>
        <family val="2"/>
      </rPr>
      <t xml:space="preserve">
Desarrollo del primer Encuentro Ordinario de la Mesa Distrital Multipartidaria de Género para definir los ejes programáticos de cara a la elaboración del plan de trabajo de la mesa para el 2026. 
</t>
    </r>
    <r>
      <rPr>
        <b/>
        <sz val="10"/>
        <rFont val="Arial"/>
        <family val="2"/>
      </rPr>
      <t xml:space="preserve">Documento de caracterización de liderazgo.   </t>
    </r>
    <r>
      <rPr>
        <sz val="10"/>
        <rFont val="Arial"/>
        <family val="2"/>
      </rPr>
      <t xml:space="preserve">
Durante el periodo el equipo incluye nueva narrativa de análisis al documento de caracterizaron y hace revisión de estilo a algunos apartados.   </t>
    </r>
  </si>
  <si>
    <t>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t>
  </si>
  <si>
    <t>En el mes de marzo, el equipo en el territorio de manera directa hizo gestión y articulación para la promoción de la PARIDAD en 7 localidades, a saber, Bosa, Antonio Nariño, Santafé, Teusaquillo, Puente Aranda, Barrios Unidos y Tunjuelito. Asimismo, las acciones desarrolladas por el equipo estuvieron centradas en generar con la Universidad Nacional Abierta y a Distancia - UNAD y la Alcaldía Local de Bosa para hacer un trabajo de incidencia en el territorio de manera conjunta, asimismo avanza en las gestiones e incidencia directa en instancias de participación, para hacer la sensibilización del Derecho a la Participación y la sensibilización de Violencia contra las mujeres en Política.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 Este ejercicio evidencia que el equipo hizo trabajo con un total de 219 personas de las cuales, 177 fueron mujeres, 42 hombres y 117 funcionarios y funcionarias y 65 representantes de la ciudadanía.</t>
  </si>
  <si>
    <r>
      <t xml:space="preserve">Durante lo corrido de la vigencia se presenta el siguiente acumulado:
</t>
    </r>
    <r>
      <rPr>
        <b/>
        <sz val="9"/>
        <color rgb="FF000000"/>
        <rFont val="Arial"/>
        <family val="2"/>
      </rPr>
      <t xml:space="preserve">Promoción de la paridad 
</t>
    </r>
    <r>
      <rPr>
        <sz val="9"/>
        <color rgb="FF000000"/>
        <rFont val="Arial"/>
        <family val="2"/>
      </rPr>
      <t xml:space="preserve">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Articulacion con la UNAD Universidad Nacional Abierta y a Distancia y la Alcaldía Local de Bosa para hacer un trabajo de incidencia en el territorio de manera conjunta
 </t>
    </r>
    <r>
      <rPr>
        <b/>
        <sz val="9"/>
        <color rgb="FF000000"/>
        <rFont val="Arial"/>
        <family val="2"/>
      </rPr>
      <t xml:space="preserve">Bancadas de Mujeres 
</t>
    </r>
    <r>
      <rPr>
        <sz val="9"/>
        <color rgb="FF000000"/>
        <rFont val="Arial"/>
        <family val="2"/>
      </rPr>
      <t xml:space="preserve">-Gestiones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 Se genera una articulación con la Estrategia Orbitando, Enlace SOFIA, Rol Comunitario, Consejo Local de la Bicicleta de la localidad de Suba y la Procuraduría General de la Nación
 </t>
    </r>
    <r>
      <rPr>
        <b/>
        <sz val="9"/>
        <color rgb="FF000000"/>
        <rFont val="Arial"/>
        <family val="2"/>
      </rPr>
      <t xml:space="preserve">Mesa Distrital Multipartidaria de Género 
</t>
    </r>
    <r>
      <rPr>
        <sz val="9"/>
        <color rgb="FF000000"/>
        <rFont val="Arial"/>
        <family val="2"/>
      </rPr>
      <t xml:space="preserve">Desarrollo del primer Encuentro Ordinario de la Mesa Distrital Multipartidaria de Género para definir los ejes programáticos de cara a la elaboración del plan de trabajo de la mesa para el 2026. 
 </t>
    </r>
    <r>
      <rPr>
        <b/>
        <sz val="9"/>
        <color rgb="FF000000"/>
        <rFont val="Arial"/>
        <family val="2"/>
      </rPr>
      <t xml:space="preserve">Documento de caracterización de liderazgo.   
</t>
    </r>
    <r>
      <rPr>
        <sz val="9"/>
        <color rgb="FF000000"/>
        <rFont val="Arial"/>
        <family val="2"/>
      </rPr>
      <t xml:space="preserve"> Durante el periodo el equipo incluye nueva narrativa de análisis al documento de caracterización y hace revisión de estilo a algunos apartados.   </t>
    </r>
  </si>
  <si>
    <t xml:space="preserve">Durante el mes de abril, el equipo territorial realizó diversas acciones para promover la participación y liderazgo de las mujeres en Bogotá. 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En cuanto a las bancadas de mujeres, se brindó asistencia técnica para la creación de Comisiones de Mujer y Equidad de Género en Juntas Administradoras Locales de 8 localidades.Respecto a la Mesa Distrital Multipartidaria de Género, se realizó un encuentro ordinario para revisar y aprobar el plan de trabajo 2026 de cara a las elecciones de autoridades locales. Participaron 9 organizaciones políticas (MAIS, Partido Colombia Renaciente, ASI, Salvación Nacional, Alianza Verde, Conservador, Dignidad, Cambio Radical y Partido de la U).Finalmente, se actualizó el primer apartado del documento de caracterización de liderazgo, enfocado en el marco normativo sobre el derecho a la participación y el reconocimiento del liderazgo de las mujeres, desde el ámbito internacional hasta el local
</t>
  </si>
  <si>
    <t xml:space="preserve">"Durante lo corrido de la vigencia se presenta el siguiente acumulado:
Promoción de la paridad 
Se ha desarrollado el trabajo en las localidades: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la Comisión Ambiental Local de Fontibón, una Veeduría Ciudadana, Consejo Local de la Bicicleta, Consejo Local de Derechos Humanos y Consejo Local de Seguridad para las Mujeres.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y Antonio Nariño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y  en Abril, se relizó la aprobación del plan de trabajo de cara al roceso eleccionario.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t>
  </si>
  <si>
    <t xml:space="preserve">Durante el mes de mayo,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Respecto a la Mesa Distrital Multipartidaria de Género, se elaboró la estructura del documento programático de la MDMG, con el fin de incidir en actores clave de cara a las elecciones locales de 2027.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t>
  </si>
  <si>
    <t xml:space="preserve">Durante lo corrido de la vigencia se presenta el siguiente acumulado:
Promoción de la paridad 
Se ha desarrollado el trabajo en las localidades: Puente Aranda, La Candelaria,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Antonio Nariño,Santafé y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y Barrios Unidos, la Comisión Ambiental Local de Fontibón, una Veeduría Ciudadana, Consejo Local de la Bicicleta de Engativa, Consejo Local de Derechos Humanos y Consejo Local de Seguridad para las Mujeres, un Consejo Local de Sabios y Sabias de Santafé,  y una Unidad de Apoyo Técnico de Tunjuelito.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Antonio Nariño y Puente Aranda, haciendo uso de la metodología para dicha asistencia técnica que aborda la naturaleza composición y funciones.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en Abril, se realizó la aprobación del plan de trabajo de cara al proceso eleccionario y en mayo se avanzó en la estructura programática de la mesa.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Y la restructuración del documento a fin de incluir el trabajo adelantado en instancia como COLMYEG. 
</t>
  </si>
  <si>
    <t xml:space="preserve">Durante el mes, el equipo territorial realizó diversas acciones para promover la participación y liderazgo de las mujeres en Bogotá.
En promoción de la paridad, se realizó una gestión directa para promover la paridad en 10 localidades (San Cristóbal, Antonio Nariño, Santafé, La Candelaria, Usme, Kennedy, Ciudad Bolívar, Rafael Uribe Uribe, Fontibón y Usaquén).Se articularon acciones de incidencia con 17 instancias de participación, entre las que se incluyen: 6 Consejos Locales de Juventud, 3 Comités Operativos Locales de Mujer y Equidad de Género, 3 Consejos Locales de la Bicicleta, 2 Consejos de Planeación Local, 1 Unidad de Apoyo Técnico, 1 Consejo Local de Arte, Cultura y Patrimonio, y el Consejo Consultivo de Mujeres. En total, se impactó a 247 personas (203 mujeres y 45 hombres).
En cuanto a las bancadas de mujeres, se articuló con profesionales de Gestión Local para entregar herramientas y tips a las edilesas sobre la incorporación del enfoque de género en la planeación local, en las localidades de Sumapaz, Rafael Uribe Uribe, Chapinero y Santafé. Se alcanzó a 170 personas en total (117 mujeres y 53 hombres), distribuidas de la siguiente manera: 139 funcionarios/as y ciudadanía en general, y 31 edilesas.
Respecto a la Mesa Distrital Multipartidaria de Género, se llevó a cabo un Encuentro Ordinario de la Mesa, con el propósito de realizar un balance de los procesos eleccionarios de 2026 y preparar la participación en clave paritaria para las elecciones locales de 2027.
Finalmente, se actualizaron la introducción y 5 capítulos del documento de caracterización de liderazgo, de acuerdo con los avances, las observaciones realizadas por la dirección y la gestión local realizada por el equipo en los diferentes escenarios. </t>
  </si>
  <si>
    <t xml:space="preserve">Durante lo corrido de la vigencia se presenta el siguiente acumulado:
Promoción de la paridad 
Se ha desarrollado el trabajo en las localidades: Puente Aranda, La Candelaria,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Antonio Nariño,Santafé y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y Barrios Unidos, la Comisión Ambiental Local de Fontibón, una Veeduría Ciudadana, Consejo Local de la Bicicleta de Engativa, Consejo Local de Derechos Humanos y Consejo Local de Seguridad para las Mujeres, un Consejo Local de Sabios y Sabias de Santafé,  y una Unidad de Apoyo Técnico de Tunjuelito.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Antonio Nariño y Puente Aranda, haciendo uso de la metodología para dicha asistencia técnica que aborda la naturaleza composición y funciones.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en Abril, se realizó la aprobación del plan de trabajo de cara al proceso eleccionario y en mayo se avanzó en la estructura programática de la mesa.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Y la restructuración del documento a fin de incluir el trabajo adelantado en instancia como COLMYEG. 
</t>
  </si>
  <si>
    <t xml:space="preserve">Durante el mes, el equipo territorial realizó diversas acciones para promover la participación y liderazgo de las mujeres en Bogotá.
En promoción de la paridad, se realizó una gestión directa para promover la paridad en 12 localidades: Barrios Unidos, Bosa, Chapinero, Fontibón, La Candelaria, Puente Aranda, Rafael Uribe Uribe, San Cristóbal, Santa Fe, Sumapaz, Tunjuelito y Usme. Se articularon acciones de incidencia para fortalecer la participación de las mujeres en 17 instancias de participación, entre las que se incluyen: Consejos Locales de Juventud, Consejo Local de Sabios y Sabias, Consejo Local de Planeación, Consejo Local de la Bicicleta, Consejo local de arte cultura y patrimonio, Comisión Consultiva Local de Comunidades Negras, Afrocolombianas, Raizales y Palenqueras, Comités Operativos Locales de Mujer y Equidad de Género. 
En cuanto a las bancadas de mujeres, el equipo continuó con la asistencia técnica para crear las Comisiones de Mujer y Equidad de Género en las Juntas Administradoras Locales de Tunjuelito, Sumapaz, Santafé y La Candelaria, dio seguimiento a los planes de trabajo de las Bancadas de Mujeres en La Candelaria y Bosa, e impulsó la conformación de una nueva bancada en San Cristóbal; además, articuló con profesionales de Gestión Local para entregar tips a las edilesas de Puente Aranda sobre la transversalización del enfoque de género en la planeación local.
Respecto a la Mesa Distrital Multipartidaria de Género, se llevó a cabo un Encuentro Ordinario de la Mesa, con el propósito principal de avanzar con el protocolo de prevención, atención y seguimiento de las Violencias contra las Mujeres en Política (VCMP).
Finalmente, se actualizaron la introducción , el marco normativo y se amplió la justificación normativa, los referentes teóricos, las técnicas e instrumentos de recolección de información (como el análisis documental, encuestas, entrevistas, grupos focales y mesas de diálogo), el procedimiento cronológico de las fases de ejecución y las herramientas empleadas para el procesamiento y análisis de los datos.
</t>
  </si>
  <si>
    <t xml:space="preserve">Promoción de la paridad 
Se ha desarrollado el trabajo en las localidades: Puente Aranda, La Candelaria,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Los Mártires, RUU, Bosa y Tunjuelito, Comisión Local Ambiental de Fontibón, , Consejo Local de la Bicicleta de: Engativá, Antonio Nariño, Barrios Unidos, Tunjuelito, la Candelaria y Usaquén, el Consejo Local de Juventud de Antonio Nariño, Santafé, Ciudad Bolívar, Fontibón, Kennedy, La Candelaria, San Cristóbal, Usme y Teusaquillo, el Consejo de Planeación Local de: Usme, Ciudad Bolivar y Barrios Unidos, Consejo Local de Sabios y Sabias de Santafé y Puente Aranda, Consejo local de arte cultura y patrimonio de: Santafé, CLIP de: Santa fé, Tunjuelito y Sumapaz, Comisión Local de Mujeres de: Puente Aranda, Santafé, RUU y Fontibón,  Comisión Consultiva Local de Comunidades Negras, Afrocolombianas, Raizales y Palenqueras de Tunjuelito, CLP de: Antonio Nariño, Barrios Unidos, Bosa y San Cristóbal, una Unidad de Apoyo Técnico de Tunjuelito, Consejo local de arte cultura y patrimonio de Santafé, 
Comités Operativos Locales de Mujer y Equidad de Género de: Barrios Unidos, Bosa, Ciudad Bolívar, Engativá, La Candelaria, Los Mártires, San Cristóbal, Santa Fe, Tunjuelito y Usme, EL Consejo Local de Mujeres de Puente Aranda, una Veeduría Ciudadana, Consejo Local de Derechos Humanos y Consejo Local de Seguridad para las Mujeres, y una Unidad de Apoyo Técnico de Tunjuelito.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Antonio Nariño Sumapaz y Puente Aranda, haciendo uso de la metodología para dicha asistencia técnica que aborda la naturaleza composición y funciones.
-Seguimiento a la ejecución de los planes de trabajo de las Bancadas de Mujeres de las localidades de: como La Candelaria, Rafael Uribe Uribe, Engativá, Suba, Teusaquillo, Bosa y Ciudad Bolívar. Se destaca el lanzamiento de la Bancada de San Cristóbal, -Se genera una articulación con la Estrategia Orbitando, Enlace SOFIA, Rol Comunitario, Consejo Local de la Bicicleta de la localidad de Suba y la Procuraduría General de la Nación, además, se  articuló con profesionales de Gestión Local para entregar tips a las edilesas de Puente Aranda sobre la transversalización del enfoque de género en la planeación local.
Mesa Distrital Multipartidaria de Género 
Desarrollo del primer Encuentro Ordinario de la Mesa Distrital Multipartidaria de Género para definir los ejes programáticos de cara a la elaboración del plan de trabajo de la mesa para el 2026,  en Abril, se realizó la aprobación del plan de trabajo de cara al proceso eleccionario y en mayo se avanzó en la estructura programática de la mesa. Durante el mes de Julio, se celebró el Encuentro Ordinario con el objetivo presentar la metodología de acompañamiento diseñada para fortalecer la implementación de los protocolos de prevención, atención y seguimiento de las Violencias contra las Mujeres en Política (VCMP). Han participado once organizaciones políticas.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Y la restructuración del documento a fin de incluir el trabajo adelantado en instancia como COLMYEG. Se amplio la justificación normativa, los referentes teóricos, las técnicas e instrumentos de recolección de información (como el análisis documental, encuestas, entrevistas, grupos focales y mesas de diálogo), el procedimiento cronológico de las fases de ejecución y las herramientas empleadas para el procesamiento y análisis de los datos.
</t>
  </si>
  <si>
    <t xml:space="preserve">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 así como en los consejos locales de Bicicleta , la Clip, la  Comisión Consultiva Local de Comunidades Negras, Afrocolombianas, Raizales y Palenqueras que da cuenta de una mirada diferencial/ poblacional en el marco del principio de paridad. </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</si>
  <si>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</si>
  <si>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</si>
  <si>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</si>
  <si>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</si>
  <si>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</si>
  <si>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</si>
  <si>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</si>
  <si>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</si>
  <si>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</si>
  <si>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El equipo en el mes de febrero lleva a cabo lleva a cabo el primer Encuentro Ordinario de la Mesa Distrital Multipartidaria de Género para definir los ejes programáticos de cara a la elaboración del plan de trabajo de la mesa para el 2026. </t>
  </si>
  <si>
    <t xml:space="preserve">El equipo retoma conversación a través de gestiones directas con las edilesas para retomar el trabajo en las 20 localidades, también continua con la gestión para la asistencia técnica en el marco de la creación de la Comisión de Mujer y Equidad de Género en las Juntas Administradoras Locales de las localidades de Santafé, Ciudad Bolivar, Bosa, Barrios Unidos y Antonio Nariño, haciendo uso de la metodología para dicha asistencia técnica que aborda la naturaleza composición y funciones, adicional se hizo seguimiento a la ejecución de los planes de trabajo de las Bancadas de Mujeres de las localidades de Bosa, La Candelaria y Ciudad Bolivar. 
 Así mismo, se genera una articulación con la referente de la Casa de Igualdad de la localidad de Antonio Nariño, la Estrategia Orbitando y el Equipo de Gestión Local para articular acciones puntuales de incidencia en estas corporaciones públicas y finalmente se socializa la Ley de Violencia contra las Mujeres en Política en la localidad de Usaquén y en la Alcaldía Local de Bosa. 
 </t>
  </si>
  <si>
    <t xml:space="preserve">La Dirección de Territorialización de Derechos y Participación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El equipo entonces en el territorio de manera directa hizo gestión y articulación para la promoción de la PARIDAD en localidades como Bosa, Sumapaz, Los Mártires, Antonio Nariño, Santafé, San Cristobal, Teusaquillo, Puente Aranda, Chapinero, Puente Aranda, Barrios Unidos, Usme, Tunjuelito, Engativá, Rafael Uribe Uribe, Fontibón y Usaquén. </t>
  </si>
  <si>
    <t>Durante el mes de febrero el equipo incluye nueva narrativa de análisis al documento de caracterizaron y hace revisión de estilo a algunos apartados</t>
  </si>
  <si>
    <t>https://secretariadistritald-my.sharepoint.com/:w:/g/personal/territorializacion2021_sdmujer_gov_co/IQDJYvGYhGAjTaEvOlU4Fm6zAfscGVg0v7hbOLoPNdoSiWw?e=OwgCuL</t>
  </si>
  <si>
    <t>El equipo en el mes de marzo lleva a cabo un Encuentro Ordinario de la Mesa Distrital Multipartidaria de Género que tuvo como propósito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</si>
  <si>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El equipo continuo con la gestión para la asistencia técnica en el marco de la creación de la Comisión de Mujer y Equidad de Género en las Juntas Administradoras Locales, haciendo uso de la metodología para dicha asistencia técnica que aborda la naturaleza composición y funciones, así bien el equipo para que este acompañamiento sea más estratégico hace la revisión de los reglamentos internos de estas corporaciones, también hace acompañamiento a la ejecución del plan de trabajo de las Comisiones ya creadas, adicional se hizo seguimiento a la ejecución de los planes de trabajo de las Bancadas de Mujeres conformadas y como otro ejercicio de asistencia técnica acompaña sesiones de control político.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t>
  </si>
  <si>
    <t>En el mes de marzo, el equipo en el territorio de manera directa hizo gestión y articulación para la promoción de la PARIDAD en 7 localidades, a saber, Bosa, Antonio Nariño, Santafé, Teusaquillo, Puente Aranda, Barrios Unidos y Tunjuelito.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t>
  </si>
  <si>
    <t>Durante el mes de marzo el equipo incluye nueva narrativa de análisis al documento de caracterización, a propósito de los resultados de las elecciones del pasado 8 de marzo.</t>
  </si>
  <si>
    <t>https://secretariadistritald-my.sharepoint.com/:w:/g/personal/territorializacion2021_sdmujer_gov_co/IQDozN4i4hssRKXwkdJcCfBYAbyL96fXSpQhcOfD9jiNN2I?e=CenoA3</t>
  </si>
  <si>
    <t>Durante el periodo, se realizó un encuentro ordinario de la Mesa Distrital Multipartidaria de Género,  para revisar y aprobar el plan de trabajo 2026 de cara a las elecciones de autoridades locales. Participaron 9 organizaciones políticas (MAIS, Partido Colombia Renaciente, ASI, Salvación Nacional, Alianza Verde, Conservador, Dignidad, Cambio Radical y Partido de la U).</t>
  </si>
  <si>
    <t xml:space="preserve">El equipo, en el marco del acompañamiento a las bancadas de mujeres, brindó asistencia técnica para la creación de Comisiones de Mujer y Equidad de Género en Juntas Administradoras Locales de 8 localidades:Santafé, Antonio Nariño, San Cristobal, Engativá, Los Mártires, Rafael Uribe Uribe, Tunjuelito y La Candelaria. También hace acompañamiento a la ejecución del plan de trabajo de las Comisiones ya creadas como las Teusaquillo, Bosa y Kennedy, adicional se hizo seguimiento a la ejecución de los planes de trabajo de las Bancadas de Mujeres conformadas en las localidades como La Candelaria, Rafael Uribe Uribe, Engativá, Teusaquillo y Bosa. </t>
  </si>
  <si>
    <t xml:space="preserve">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t>
  </si>
  <si>
    <t xml:space="preserve">Durante el mes de abril el equipo hace una actualización del primer apartado del Documento de Caracterización en relación al marco normativo que aborda los avances desde lo internacional hasta lo local del derecho a la participación y el reconocimiento de las mujeres en su rol de liderazgo. </t>
  </si>
  <si>
    <t>https://secretariadistritald-my.sharepoint.com/:w:/g/personal/territorializacion2021_sdmujer_gov_co/IQDCC6NjQ_67SJfuv0cLAbDeATJTGFhM6jBPw07BojWN3CE?e=WGt1cW</t>
  </si>
  <si>
    <t>Se elaboró la estructura del documento programático de la MDMG, con el fin de incidir en actores clave de cara a las elecciones locales de 2027.</t>
  </si>
  <si>
    <t>Se brindó asistencia técnica para la creación de Comisiones de Mujer y Equidad de Género en Juntas Administradoras Locales de 3 localidades. La metodología aplicada llegó a 90 personas (63 mujeres, 27 hombres), entre funcionarios, ciudadanía y edilesas.</t>
  </si>
  <si>
    <t xml:space="preserve">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t>
  </si>
  <si>
    <t xml:space="preserve"> Se acuerdo con los avances en la caracterización de los liderazgos de las mujeres en los territorios para cumplir con las metas del Plan de Acción y el POA. Se revisó cómo cada acción territorial responde al producto esperado para la nueva  estructura del documento  que permita evidenciar el alcance de la estrategia y los insumos recogidos durante el periodo. </t>
  </si>
  <si>
    <t>https://secretariadistritald-my.sharepoint.com/:w:/g/personal/territorializacion2021_sdmujer_gov_co/IQAhtjwTWY2KT6g-BlAKLz_uAR6uoKrT5I_Q9D04-R8urZw?e=JkaGv4</t>
  </si>
  <si>
    <t>Respecto a la Mesa Distrital Multipartidaria de Género, se llevó a cabo un Encuentro Ordinario de la Mesa, con el propósito de realizar un balance de los procesos eleccionarios de 2026 y preparar la participación en clave paritaria para las elecciones locales de 2027.</t>
  </si>
  <si>
    <t>Se articuló con profesionales de Gestión Local para entregar herramientas y tips a las edilesas sobre la incorporación del enfoque de género en la planeación local, en las localidades de Sumapaz, Rafael Uribe Uribe, Chapinero y Santafé. Se alcanzó a 170 personas en total (117 mujeres y 53 hombres), distribuidas de la siguiente manera: 139 funcionarios/as y ciudadanía en general, y 31 edilesas.</t>
  </si>
  <si>
    <t>Durante junio, se realizó una gestión directa para promover la paridad en 10 localidades (San Cristóbal, Antonio Nariño, Santafé, La Candelaria, Usme, Kennedy, Ciudad Bolívar, Rafael Uribe Uribe, Fontibón y Usaquén).Se articularon acciones de incidencia con 17 instancias de participación, entre las que se incluyen: 6 Consejos Locales de Juventud, 3 Comités Operativos Locales de Mujer y Equidad de Género, 3 Consejos Locales de la Bicicleta, 2 Consejos de Planeación Local, 1 Unidad de Apoyo Técnico, 1 Consejo Local de Arte, Cultura y Patrimonio, y el Consejo Consultivo de Mujeres. En total, se impactó a 247 personas (203 mujeres y 45 hombres).</t>
  </si>
  <si>
    <t xml:space="preserve">Se actualizaron la introducción y 5 capítulos del documento de caracterización de liderazgo, de acuerdo con los avances las observaciones realizadas por la dirección y la gestión local realizada por el equipo en los diferentes escenarios. </t>
  </si>
  <si>
    <t>https://secretariadistritald-my.sharepoint.com/:w:/g/personal/territorializacion2021_sdmujer_gov_co/IQBynH4gMz7ITbkVlsWzeGpCAVdFIcG_2AFG6Pfmi-Dh9ew?e=Y3BoWZ</t>
  </si>
  <si>
    <t>Durante el mes de Julio, se celebró un Encuentro Ordinario de la Mesa Distrital Multipartidaria de Género con dos objetivos principales: presentar la metodología de acompañamiento diseñada para fortalecer la implementación de los protocolos de prevención, atención y seguimiento de las Violencias contra las Mujeres en Política (VCMP) en las organizaciones políticas, y realizar seguimiento a dichas organizaciones para ratificar las delegaciones de sus representantes ante la Mesa; esta jornada contó con la participación de once organizaciones políticas: Cambio Radical, Alianza Verde, Comunes, MIRA, Dignidad y Compromiso, Nuevo Liberalismo, Colombia Renaciente, Movimiento de Salvación Nacional, MAIS, ¡En Marcha! y Fuerza para la PAZ.</t>
  </si>
  <si>
    <t>Durante el periodo, el equipo continuó con la asistencia técnica para crear las Comisiones de Mujer y Equidad de Género en las Juntas Administradoras Locales de Tunjuelito, Sumapaz, Santafé y La Candelaria, dio seguimiento a los planes de trabajo de las Bancadas de Mujeres en La Candelaria y Bosa, e impulsó la conformación de una nueva bancada en San Cristóbal; además, articuló con profesionales de Gestión Local paracapacitar a las edilesas de Puente Aranda sobre la transversalización del enfoque de género en la planeación local.</t>
  </si>
  <si>
    <t>Durante el periodo, se actualizó la introducción y 5 capítulos del documento de caracterización de liderazgo. Durante el mes de julio, el equipo concentró sus esfuerzos en la consolidación del documento, atendiendo las observaciones de la líder técnica para fortalecer la introducción y el marco normativo y conceptual. Asi mismo, se detalló la justificación de la población objeto, los referentes teóricos, las técnicas e instrumentos de recolección de información (como el análisis documental, encuestas, entrevistas, grupos focales y mesas de diálogo), el procedimiento cronológico de las fases de ejecución y las herramientas empleadas para el procesamiento y análisis de los datos.</t>
  </si>
  <si>
    <t>https://secretariadistritald-my.sharepoint.com/:w:/g/personal/territorializacion2021_sdmujer_gov_co/IQDw6kJN-PZnRIFBQfOLeCrNAfWdhdkaVcV6EyXXdiHirVs?e=Vzxh8n</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</si>
  <si>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</si>
  <si>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</si>
  <si>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</si>
  <si>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</si>
  <si>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</si>
  <si>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</si>
  <si>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</si>
  <si>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</si>
  <si>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</si>
  <si>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</si>
  <si>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</si>
  <si>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</si>
  <si>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</si>
  <si>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Para el cumplimiento del logro propuesto, se desarrollaron las siguientes actividades de gestión en el período reportado:Se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Respecto a las actividades de gestión durante el período a reportar se realizó: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</si>
  <si>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r>
      <t xml:space="preserve">Durante lo corrido de la vigencia se logró la transversalización en las 20 localidades así: 
</t>
    </r>
    <r>
      <rPr>
        <b/>
        <sz val="9"/>
        <rFont val="Arial"/>
        <family val="2"/>
      </rPr>
      <t>Asistencia técnica mujeres:</t>
    </r>
    <r>
      <rPr>
        <sz val="9"/>
        <rFont val="Arial"/>
        <family val="2"/>
      </rPr>
      <t xml:space="preserve"> Se brindó asistencia técnica en 56 espacios, logrando llegar a 18 localidades (exceptuando Puente Aranda y Sumapaz)
</t>
    </r>
    <r>
      <rPr>
        <b/>
        <sz val="9"/>
        <rFont val="Arial"/>
        <family val="2"/>
      </rPr>
      <t>Comités técnicos de proyectos:</t>
    </r>
    <r>
      <rPr>
        <sz val="9"/>
        <rFont val="Arial"/>
        <family val="2"/>
      </rPr>
      <t xml:space="preserve"> Se brindó asistencia técnica en 52 comités en 14 localidades (exceptuando Sumapaz, Chapinero, Antonio Nariño, Usme, Fontibón, La Candelaria)
</t>
    </r>
    <r>
      <rPr>
        <b/>
        <sz val="9"/>
        <rFont val="Arial"/>
        <family val="2"/>
      </rPr>
      <t>Mesas técnicas de acompañamiento a los Fondos de Desarrollo Local:</t>
    </r>
    <r>
      <rPr>
        <sz val="9"/>
        <rFont val="Arial"/>
        <family val="2"/>
      </rPr>
      <t xml:space="preserve"> Se brindó asistencia técnica en 48 Mesas de 12 localidades: Usaquén, San Cristóbal, Los Mártires, Chapinero, Santa Fe, Kennedy, Fontibón, Engativá, La Candelaria, Rafael Uribe Uribe, Ciudad Bolívar y Sumapaz. 
</t>
    </r>
    <r>
      <rPr>
        <b/>
        <sz val="9"/>
        <rFont val="Arial"/>
        <family val="2"/>
      </rPr>
      <t>Seguimiento al Plan Local de Transversalización PLT:</t>
    </r>
    <r>
      <rPr>
        <sz val="9"/>
        <rFont val="Arial"/>
        <family val="2"/>
      </rPr>
      <t xml:space="preserve"> Se realizaron 33 seguimientos en 18 localidades (exceptuando San Cristóbal y Puente Aranda).  
</t>
    </r>
    <r>
      <rPr>
        <b/>
        <sz val="9"/>
        <rFont val="Arial"/>
        <family val="2"/>
      </rPr>
      <t>Mesa de Trabajo con referentes de las alcaldías locales:</t>
    </r>
    <r>
      <rPr>
        <sz val="9"/>
        <rFont val="Arial"/>
        <family val="2"/>
      </rPr>
      <t xml:space="preserve"> Se realizó 2 Mesa de trabajo referentes donde estuvieron 19 referentes de las alcaldías locales (exceptuando Chapinero). 
</t>
    </r>
    <r>
      <rPr>
        <b/>
        <sz val="9"/>
        <rFont val="Arial"/>
        <family val="2"/>
      </rPr>
      <t>Sensibilizaciones con las alcaldías locales:</t>
    </r>
    <r>
      <rPr>
        <sz val="9"/>
        <rFont val="Arial"/>
        <family val="2"/>
      </rPr>
      <t xml:space="preserve"> Se realizaron 4 sensibilizaciones en 2 localidades: Santa Fe y Kennedy. 
</t>
    </r>
    <r>
      <rPr>
        <b/>
        <sz val="9"/>
        <rFont val="Arial"/>
        <family val="2"/>
      </rPr>
      <t>Junta Administradora Local:</t>
    </r>
    <r>
      <rPr>
        <sz val="9"/>
        <rFont val="Arial"/>
        <family val="2"/>
      </rPr>
      <t xml:space="preserve">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r>
  </si>
  <si>
    <t xml:space="preserve">La asistencia técnica para avanzar en la transversalización de los enfoques de la política pública de mujeres y equidad de género- PPMYEG, es una estrategia fundamental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</si>
  <si>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Se realizaron 40 asistencias técnicas dirigidas a mujeres en 19 localidades, incluyendo sesiones de COLMYEG y trabajo con Comisiones de Mujeres, con participación de consejeras CPL en 9 localidades. Se brindó acompañamiento en 46 comités técnicos de proyectos (17 localidades), 43 mesas técnicas de Fondos de Desarrollo Local (11 localidades) y 20 seguimientos al PLT (18 localidades). Además, se realizó 1 mesa con referentes de alcaldías, 8 sensibilizaciones y el acompañamiento a 4 sesiones de JAL. 
Desde la Estrategia de Control Social se realizaron 15 asistencias técnicas (12 a veedurías y 3 en instancias), fortaleciendo herramientas de control social, estructuración de solicitudes de información, reglamentos internos, y procesos de interlocución con entidades. Se impulsó la conformación de nuevas veedurías y la consolidación de procesos existentes. Se destaca la conformación de una nueva veeduría en Chapinero y el avance en procesos de conformación en Rafael Uribe Uribe y Puente Aranda. 
Con respecto a la Estrategia de Paz se reporta como avance de trabajo, la continuidad en la actualización de documentos estratégicos en materia de Paz, el acompañamiento y asistencia técnica a organizaciones de mujeres firmantes de paz para el desarrollo de acciones asociadas al plan de género, La definición de acciones de acompañamiento para la Mesa de Víctimas de la localidad de Usme y el acercamiento con la organización MUVICEM de Suba. Así mimo, la realización de articulaciones internas e interinstitucionales para el desarrollo de acciones de una Cultura de Paz</t>
  </si>
  <si>
    <r>
      <rPr>
        <sz val="9"/>
        <color rgb="FF000000"/>
        <rFont val="Arial"/>
        <family val="2"/>
      </rPr>
      <t xml:space="preserve">Durante lo corrido de la vigencia se logró la transversalización en las 20 localidades así: 
</t>
    </r>
    <r>
      <rPr>
        <b/>
        <sz val="9"/>
        <color rgb="FF000000"/>
        <rFont val="Arial"/>
        <family val="2"/>
      </rPr>
      <t>Asistencia técnica mujeres:</t>
    </r>
    <r>
      <rPr>
        <sz val="9"/>
        <color rgb="FF000000"/>
        <rFont val="Arial"/>
        <family val="2"/>
      </rPr>
      <t xml:space="preserve"> Se brindó asistencia técnica en 96 espacios, logrando llegar a 19 localidades (exceptuando Sumapaz)
</t>
    </r>
    <r>
      <rPr>
        <b/>
        <sz val="9"/>
        <color rgb="FF000000"/>
        <rFont val="Arial"/>
        <family val="2"/>
      </rPr>
      <t>Comités técnicos de proyectos:</t>
    </r>
    <r>
      <rPr>
        <sz val="9"/>
        <color rgb="FF000000"/>
        <rFont val="Arial"/>
        <family val="2"/>
      </rPr>
      <t xml:space="preserve"> Se brindó asistencia técnica en 98 comités en 17 localidades (exceptuando Chapinero, Fontibón, Ciudad Bolivar)
</t>
    </r>
    <r>
      <rPr>
        <b/>
        <sz val="9"/>
        <color rgb="FF000000"/>
        <rFont val="Arial"/>
        <family val="2"/>
      </rPr>
      <t>Mesas técnicas de acompañamiento a los Fondos de Desarrollo Local:</t>
    </r>
    <r>
      <rPr>
        <sz val="9"/>
        <color rgb="FF000000"/>
        <rFont val="Arial"/>
        <family val="2"/>
      </rPr>
      <t xml:space="preserve"> Se brindó asistencia técnica en 91 Mesas de 12 localidades: Usaquén, San Cristóbal, Los Mártires, Chapinero, Santa Fe, Kennedy, Fontibón, Engativá, La Candelaria, Rafael Uribe Uribe, Ciudad Bolívar y Sumapaz. 
</t>
    </r>
    <r>
      <rPr>
        <b/>
        <sz val="9"/>
        <color rgb="FF000000"/>
        <rFont val="Arial"/>
        <family val="2"/>
      </rPr>
      <t>Seguimiento al Plan Local de Transversalización PLT:</t>
    </r>
    <r>
      <rPr>
        <sz val="9"/>
        <color rgb="FF000000"/>
        <rFont val="Arial"/>
        <family val="2"/>
      </rPr>
      <t xml:space="preserve"> Se realizaron 53 seguimientos en 20 localidades.  
</t>
    </r>
    <r>
      <rPr>
        <b/>
        <sz val="9"/>
        <color rgb="FF000000"/>
        <rFont val="Arial"/>
        <family val="2"/>
      </rPr>
      <t>Mesa de Trabajo con referentes de las alcaldías locales:</t>
    </r>
    <r>
      <rPr>
        <sz val="9"/>
        <color rgb="FF000000"/>
        <rFont val="Arial"/>
        <family val="2"/>
      </rPr>
      <t xml:space="preserve"> Se realizó 3 Mesa de trabajo referentes donde estuvieron 20 referentes de las alcaldías locales 
</t>
    </r>
    <r>
      <rPr>
        <b/>
        <sz val="9"/>
        <color rgb="FF000000"/>
        <rFont val="Arial"/>
        <family val="2"/>
      </rPr>
      <t>Sensibilizaciones con las alcaldías locales:</t>
    </r>
    <r>
      <rPr>
        <sz val="9"/>
        <color rgb="FF000000"/>
        <rFont val="Arial"/>
        <family val="2"/>
      </rPr>
      <t xml:space="preserve"> Se realizaron 12 sensibilizaciones en 8 localidades: Usaquén, Santa Fe, Tunjuelito, Suba, Barrios Unidos, Los Mártires, Puente Aranda y Rafael Uribe Uribe.  
</t>
    </r>
    <r>
      <rPr>
        <b/>
        <sz val="9"/>
        <color rgb="FF000000"/>
        <rFont val="Arial"/>
        <family val="2"/>
      </rPr>
      <t>Junta Administradora Local:</t>
    </r>
    <r>
      <rPr>
        <sz val="9"/>
        <color rgb="FF000000"/>
        <rFont val="Arial"/>
        <family val="2"/>
      </rPr>
      <t xml:space="preserve">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r>
  </si>
  <si>
    <t xml:space="preserve">Durante el periodo se alcanzò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</si>
  <si>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t xml:space="preserve">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123 comités en 18 localidades (exceptuando Chapinero y  Fontibón)
Mesas técnicas de acompañamiento a los Fondos de Desarrollo Local: Se brindó asistencia técnica en 118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3 Mesa de trabajo referentes donde estuvieron 20 referentes de las alcaldías locales 
Sensibilizaciones con las alcaldías locales: Se realizaron 26 sensibilizaciones en localidades: Usaquen, Santa fe, Tunjuelito, Suba, Barrios Unidos, Puente Aranda , Usme, Bosa, Fontibón, Barrios Unidos, Los Mártires, Antonio Nariño, Rafael Uribe Uribe, Ciudad Bolívar y Sumapaz.  
Junta Administradora Local: Se acompañaron 13 sesiones en las JAL en  localidad: Bosa, Tunjuelito, Puente Aranda, Ciudad Bolivar, Usaquén, Engativá, Teusaquillo, Rafael Uribe Uribe y Sumapaz. 
Frente a la promoción del control social, se alcanza un acumulado de 51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t>
  </si>
  <si>
    <t>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(exceptuando Ciudad Bolívar y los CLM de Puente Aranda y Sumapaz). Se realizaron 15 espacios con las Comisiones de Mujeres de 14 localidades (exceptuando Usaquén, Chapinero, Usme, Tunjuelito, La Candelaria y Sumapaz).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(exceptuando Sumapaz).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(exceptuando Usme, Antonio Nariño y Ciudad Bolívar).  Mesa de Trabajo con referentes de las alcaldías locales: Se realizó 1 Mesa de trabajo referentes donde estuvieron 18 referentes de las alcaldías locales (exceptuando Chapinero y Fontibón).  Sensibilizaciones con las alcaldías locales: Se realizaron 15 sensibilizaciones en 13 localidades: Santa Fe, San Cristóbal, Usme, Tunjuelito, Kennedy, Fontibón, Suba, Teusaquillo, Los Mártires, Antonio Nariño, Puente Aranda, Rafael Uribe Uribe y Sumapaz.  Junta Administradora Local: Se acompañaron 2 sesión en las JAL de Usaquén y Los Mártires. 
Desde la estrategia de veeduria,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Se revisaron y fortalecieron instrumentos de organización interna, promoviendo la apropiación de disposiciones normativas (como la Ley 850 de 2003 sobre conflictos de interés e inhabilidades), mecanismos democráticos de participación y herramientas para la gestión de conflictos. Incidencia y control social efectivo: Se acompañaron espacios de diálogo e interlocución con entidades distritales y Alcaldías Locales para el seguimiento a la ejecución de proyectos dirigidos a las mujeres, facilitando el acceso a información técnica, administrativa y contractual. Un logro destacado fue la participación en mesas de diálogo para el seguimiento, revisión y socialización del Convenio Interadministrativo 488 de 2025 en Fontibón. Seguimiento y trazabilidad: Se promovió la formulación de observaciones ciudadanas, la revisión de actuaciones administrativas y la apropiación de herramientas para la trazabilidad de compromisos e identificación de oportunidades de mejora en la ejecución de iniciativas.
Por otra parte la estrategia de Paz en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t>
  </si>
  <si>
    <t>Durante lo corrido de la vigencia se logró la transversalización en las 20 localidades así: 
Asistencia técnica mujeres: Se brindó asistencia técnica en 130 espacios, logrando llegar a 19 localidades (exceptuando Sumapaz)
Se realizaron 15 espacios con las Comisiones de Mujeres de 14 localidades (exceptuando Usaquén, Chapinero, Usme, Tunjuelito, La Candelaria y Sumapaz). 
Comités técnicos de proyectos: Se brindó asistencia técnica en 163 comités en 19 localidades (exceptuando Sumapaz)
Mesas técnicas de acompañamiento a los Fondos de Desarrollo Local: Se brindó asistencia técnica en 131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4 Mesa de trabajo referentes donde estuvieron 20 referentes de las alcaldías locales 
Sensibilizaciones con las alcaldías locales: Se realizaron 41 sensibilizaciones en localidades: Usaquen, Santa fe, Tunjuelito, Suba, Barrios Unidos, Puente Aranda , Usme, Bosa, Fontibón, Barrios Unidos, Los Mártires, Antonio Nariño, Rafael Uribe Uribe, Ciudad Bolívar y Sumapaz.  
Junta Administradora Local: Se acompañaron 15 sesiones en las JAL en  localidad: Bosa, Tunjuelito, Puente Aranda, Ciudad Bolivar, Usaquén, Engativá, Teusaquillo, Rafael Uribe Uribe, Los Martires y Sumapaz. 
Frente a la promoción del control social, se alcanza un acumulado de 66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Primera sesión sobre cultura de paz en la Mesa de Participación Efectiva para las Víctimas de la localidad de Usme.</t>
  </si>
  <si>
    <t>Para el mes de junio se realizó asistencia técnica mujeres: Se brindó asistencia técnica en 37 espacios, en las 19 localidades. De las cuales fueron 18 sesiones de COLMYEG (exceptuando San Cristóbal y el CLM de Sumapaz). Se realizaron 19 espacios con las Comisiones de Mujeres de 17 localidades (exceptuando Chapinero, Antonio Nariño y Sumapaz). Se contó con la participación de consejeras CPL en 9 Comisiones de 7 localidades: Bosa, Kennedy, Fontibón, Teusaquillo, Los Mártires, La Candelaria y Rafael Uribe Uribe. Asimismo, se llevó a cabo un (1) espacio de asistencia técnica para la conformación del COLMYEG en la localidad de Sumapaz.   Comités técnicos de proyectos: Se brindó asistencia técnica en 43 comités en 19 localidades (exceptuando Chapinero). Mesas técnicas de acompañamiento a los Fondos de Desarrollo Local: Se brindó asistencia técnica en 20 Mesas de 7 localidades: Usaquén, Santa Fe, Usme, Kennedy, Fontibón, Barrios Unidos y Teusaquillo. Seguimiento al Plan Local de Transversalización PLT: Se realizaron   17 seguimientos en 17 localidades (exceptuando Usme, Antonio Nariño y Ciudad Bolívar).  Mesa de Trabajo con referentes de las alcaldías locales: Se realizó 1 Mesa de trabajo referentes donde estuvieron 19 referentes de las alcaldías locales (exceptuando Usaquén).  Sensibilizaciones con las alcaldías locales: Se realizaron 10 sensibilizaciones en 13 localidades: Chapinero, Usme, Fontibón, Antonio Nariño, Puente Aranda, Rafael Uribe Uribe, Ciudad Bolívar y Sumapaz.  Junta Administradora Local: Se acompañaron 4 sesión en las JAL de Chapinero, Antonio Nariño, Rafael Uribe Uribe y Sumapaz. 
Desde la Estrategia de Veeduria: se desarrollaron 13 espacios de asistencia técnica, socialización y acompañamiento a veedurías ciudadanas de mujeres y escenarios de participación en Tunjuelito, San Cristóbal, Santa Fe, Fontibón, Kennedy, Los Mártires y Puente Aranda. De estos, 10 correspondieron a asistencias técnicas a veedurías y 3 a socializaciones o sensibilizaciones en instancias de participación. Las acciones fortalecieron capacidades para el control social, la formulación de recomendaciones escritas, la preparación de mesas de diálogo, la revisión de proyectos de inversión local, la construcción de reglamentos internos y el seguimiento a compromisos institucionales. Se destacan avances en Fontibón, San Cristóbal, Santa Fe, Mujeres Decididas en Red y Puente Aranda, especialmente por el acompañamiento al reconocimiento formal de su veeduría ante Personería. 
Desde la Estrategia de Paz se bindo asistencia técnica a instancias: Asistencia Técnica mesas de participación de víctimas del conflicto: 1) En articulación con la Estrategia Orbitando, se dio continuidad al proceso de sensibilización en Cultura de Paz y Resolución de Conflictos con la Mesa de Participación Efectiva para las Víctimas de la localidad de Usme, desarrollando la segunda jornada con énfasis en la comunicación no violenta; a la vez se realizó el desarrollo de la propuesta metodológica para la jornada final de cierre del proceso. 2) Se elaboraron insumos para la preparación de la reunión que se desarrolló el lunes 22 de junio con las delegadas de la Mesa de Víctimas, por parte de la Secretaria y las directoras de DTDYP, DED y DDDP.  Asistencia técnica a instancias de participación en reincorporación:1) En la articulación con la OCDPVR, la Dirección de Diseño de Política y las organizaciones de mujeres firmantes de paz, se diseñó en el marco de la Mesa Distrital de Reincorporación, la primera sesión de fortalecimiento, para la implementación del plan de género. 2) Se dio continuidad a la articulación institucional con la ARN, la OCDPVR, la Secretaría de Desarrollo Económico y la DDDP, a la revisión de acciones ofertadas por el Distrito sobre autonomía económica en el marco del plan de género, para presentarle a las mujeres en le planeación del segundo semestre</t>
  </si>
  <si>
    <t>Durante lo corrido de la vigencia se logró la transversalización en las 20 localidades así: 
Asistencia técnica mujeres: Se brindó asistencia técnica en 167 espacios, logrando llegar a 19 localidades (exceptuando Sumapaz)
Se realizaron 34 espacios con las Comisiones de Mujeres de 14 localidades (exceptuando Usaquén, Chapinero, Usme, Tunjuelito, La Candelaria y Sumapaz). 
Comités técnicos de proyectos: Se brindó asistencia técnica en 206 comités en 19 localidades (exceptuando Sumapaz)
Mesas técnicas de acompañamiento a los Fondos de Desarrollo Local: Se brindó asistencia técnica en 151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5 Mesa de trabajo referentes donde estuvieron 20 referentes de las alcaldías locales 
Sensibilizaciones con las alcaldías locales: Se realizaron 51 sensibilizaciones en localidades: Usaquen, Santa fe, Tunjuelito, Suba, Barrios Unidos, Puente Aranda , Usme, Bosa, Fontibón, Barrios Unidos, Los Mártires, Antonio Nariño, Rafael Uribe Uribe, Ciudad Bolívar y Sumapaz.  
Junta Administradora Local: Se acompañaron 19 sesiones en las JAL en  localidad: Bosa, Tunjuelito, Puente Aranda, Ciudad Bolivar, Usaquén, Engativá, Antonio Nariño, Teusaquillo, Rafael Uribe Uribe, Los Martires y Sumapaz. 
Frente a la promoción del control social, se alcanza un acumulado de 79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Primera sesión sobre cultura de paz en la Mesa de Participación Efectiva para las Víctimas de la localidad de Usme.</t>
  </si>
  <si>
    <t xml:space="preserve">Para el mes de julio se realizó asistencia técnica mujeres: 
Asistencia técnica mujeres: Se brindó asistencia técnica en 39 espacios, en las 18 localidades. De las cuales fueron 19 sesiones de COLMYEG (exceptuando Fontibón, La Candelaria y el CLM de Sumapaz). Se realizaron 20 espacios con las Comisiones de Mujeres de 17 localidades (exceptuando Bosa, La Candelaria y Sumapaz). Se contó con la participación de consejeras CPL en 10 Comisiones de 7 localidades: Chapinero, Usme, Kennedy, Teusaquillo, Los Mártires, Antonio Nariño y Rafael Uribe Uribe.  
Comités técnicos de proyectos: Se brindó asistencia técnica en 38 comités en 19 localidades (exceptuando Chapinero). 
Mesas técnicas de acompañamiento a los Fondos de Desarrollo Local: Se brindó asistencia técnica en 15 Mesas de 8 localidades: Santa Fe, Usme, Kennedy, Suba, Barrios Unidos, Teusaquillo, Los Mártires y Sumapaz. 
Seguimiento al Plan Local de Transversalización PLT: Se realizaron   19 seguimientos en 18 localidades (exceptuando San Cristóbal y La Candelaria).  
Mesa de Trabajo con referentes de las alcaldías locales: Se realizó 1 Mesa de trabajo referentes donde estuvieron 20 referentes de las alcaldías locales.  
Sensibilizaciones con las alcaldías locales: Se realizaron 15 sensibilizaciones en 9 localidades: Chapinero, Santa Fe, San Cristóbal, Kennedy, Fontibón, Suba, Teusaquillo, Los Mártires y Rafael Uribe Uribe. 
Desde la Estrategia de Veeduría: se desarrollaron 16 asistencias técnicas en Fontibón, San Cristóbal, Los Mártires, Santa Fe, Chapinero y Usme, además de una acción de alcance distrital con la Red de Veeduría Carcelaria. Estas actividades fortalecieron las capacidades de las mujeres para realizar control social, hacer seguimiento a proyectos, contratos, recursos públicos, oficios y recomendaciones, así como participar de manera más organizada en espacios de interlocución institucional. 
Desde la Estrategia de Paz 
Para el período reportado, se registra como avance la continuidad de los procesos de sensibilización orientados a la atención diferencial de los distintos equipos CIOM, abordando los lineamientos para la atención de víctimas del conflicto armado y a mujeres en proceso de reincorporación. Asimismo, se dio continuidad a los procesos de asistencia técnica a los proyectos asociados al cumplimiento de las metas de paz, específicamente en la localidad de Kennedy y en el marco del acompañamiento técnico a las instancias de participación de mujeres, se desarrolló la tercera sesión sobre cultura de paz, dirigida específicamente a la Mesa de Participación Efectiva para las Víctimas de la localidad de Usme. 
Finalmente, se realizó un trabajo interinstitucional en el marco de la Mesa Distrital de Reincorporación, se avanzó en los proceso de fortalecimiento institucional en enfoque d egénero y reincorporación, para la adecuada implementación del plan de género y se avanzó con el alistamiento a proceso de cultura de paz, para las instancias COLMYEG de Mártires y Usme
</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</si>
  <si>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Se resalta el acompañamiento a las veedurias locales en clave de promoción del control social y la busquedad por la garantia de los derechos desde la. autonomïa ciudadana, así como el proceso de acompañamiento en Kennedy, con mujeres firmantes y victimas del conflcto armado, en el marco de los proyectos de paz de la locaiidad, evitando una acción con daño en el desarrollo del proceso. </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</si>
  <si>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</si>
  <si>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</si>
  <si>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</si>
  <si>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</si>
  <si>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</si>
  <si>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</si>
  <si>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</si>
  <si>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</si>
  <si>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</si>
  <si>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</si>
  <si>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t>
  </si>
  <si>
    <t xml:space="preserve">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t>
  </si>
  <si>
    <t xml:space="preserve">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</si>
  <si>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https://secretariadistritald-my.sharepoint.com/:w:/g/personal/territorializacion2021_sdmujer_gov_co/IQC5Mm48JRdUSY_zUXDwqFtUAaLD9YVuVozSvInD0RMkDzY?e=h2K6WL</t>
  </si>
  <si>
    <t>https://secretariadistritald-my.sharepoint.com/:w:/g/personal/territorializacion2021_sdmujer_gov_co/IQAtQgrMRVl_RLSLiefAt5dhAYRLIwA3TBqqKo0KyF4TomA?e=8r8sQM</t>
  </si>
  <si>
    <t>https://secretariadistritald-my.sharepoint.com/:w:/g/personal/territorializacion2021_sdmujer_gov_co/IQArXdztRlcYQpZ8VJg9DNXqAfprTPFw8X04kvomN5qv4zc?e=nB6AYq</t>
  </si>
  <si>
    <t xml:space="preserve">Durante el periodo se realizó: 
Asistencia técnica mujeres: Se brindó asistencia técnica en 40 espacios, en 19 localidades (exceptuando Sumapaz). De las cuales fueron 18 sesiones de COLMYEG (exceptuando Puente Aranda y Sumapaz). Se realizaron 20 espacios con las Comisiones de Mujeres de 18 localidades (exceptuando Ciudad Bolívar y Sumapaz). Se contó con la participación de consejeras CPL en 9 Comisiones de 9 localidades: Usme, Tunjuelito, Bosa, Kennedy, Fontibón, Barrios Unidos, Los Mártires, Antonio Nariño y Rafael Uribe Uribe. 
Comités técnicos de proyectos: Se brindó asistencia técnica en 46 comités en 17 localidades (exceptuando Chapinero, Fontibón y Ciudad Bolívar). 
 Mesas técnicas de acompañamiento a los Fondos de Desarrollo Local: Se brindó asistencia técnica en 43 Mesas de 11 localidades: Chapinero, Usme, Tunjuelito, Kennedy, Suba, Barrios Unidos, Teusaquillo, Antonio Nariño, Rafael Uribe Uribe, Ciudad Bolívar y Sumapaz. 
 Seguimiento al Plan Local de Transversalización PLT: Se realizaron   20 seguimientos en 18 localidades (exceptuando Ciudad Bolívar y Sumapaz).  
 Mesa de Trabajo con referentes de las alcaldías locales: Se realizó 1 Mesa de trabajo referentes donde estuvieron 17 referentes de las alcaldías locales (exceptuando Antonio Nariño, Puente Aranda y Ciudad Bolívar. 
 Sensibilizaciones con las alcaldías locales: Se realizaron 8 sensibilizaciones en 8 localidades: Usaquén, Santa Fe, Tunjuelito, Suba, Barrios Unidos, Los Mártires, Puente Aranda y Rafael Uribe Uribe.  
 Junta Administradora Local: Se acompañaron 4 sesiones en las JAL en 3 localidades: Tunjuelito, Puente Aranda y Ciudad Bolívar.  </t>
  </si>
  <si>
    <t xml:space="preserve">Durante el mes de marzo se realizaron 15 asistencias técnicas, 12 dirigidas a veedurías ciudadanas y 3 en escenarios con ciudadanas  (Comisiones de Mujeres), impactando directamente procesos en las localidades de Kennedy, San Cristóbal, Fontibón, Chapinero, Puente Aranda, Santa Fe y Tunjuelito, así como una articulación distrital con la Red de Veeduría Carcelaria. 
Como principales logros, se destacan: 
El fortalecimiento del uso de herramientas formales de control social como derechos de petición, recomendaciones escritas y cuestionarios de seguimiento.  
La consolidación de procesos organizativos mediante la elaboración y ajuste de reglamentos internos, actas y planes de acción.  
El avance en la interlocución con entidades públicas, especialmente Alcaldías Locales y operadores de proyectos, promoviendo escenarios de diálogo.  
La conformación de nuevas iniciativas de veeduría (Chapinero,  Puente Aranda y Rafael Uribe Uribe) y el fortalecimiento de veedurías existentes.  
La apropiación normativa por parte de las mujeres, especialmente en relación con la Ley 850 de 2003 y la Ley 1755 de 2015.  </t>
  </si>
  <si>
    <t xml:space="preserve">Asistencia técnica a organizaciones de mujeres firmantes de paz: 1) Se dio continuidad al proceso de articulación con la Estrategia de Fortalecimiento a Organizaciones, con el fin de revisar compromisos metodológicos para iniciar el proceso de acompañamiento a la Casa de la Paz, La Trocha.  Se revisaron las líneas de trabajo priorizadas y se avanzó en la gestión para su implementación.  2) Se dió continuidad al proceso de ajuste del protocolo para la atención a la VBG de la Casa de la Paz la Trocha, acorde a la sesión colectiva de retroalimentación realizada con el equipo y el grupo de estudiantes vinculado al proceso. Adicionalmente, acorde a las sugerencias de cambio solicitadas en dicha sesión, se realizaron jornadas de trabajo con la comunicadora de la Trocha, para el diseño de una infografía del protocolo y la ruta actuación . 3) En el marco de la implementaciónde acciones del plan de género, en articulación con la Dirección de Derechos y Diseño de Política y las organizaciones de mujeres firmantes de paz en Bogotá, se avanzó en el alistamiento y definición de una propuesta metodológica, para su desarrollo. Dicha acción, acorde a la concertación de las mujeres, será un producto audiovisual cuyo eje central es “La actoría política de las mujeres firmantes en su diversidad, en el marco de los 10 años de la Firma del Acuerdo de Paz”. 
Asistencia técnica a organizaciones de mujeres víctimas del conflicto: 1) Se dio continuidad al proceso de articulación que inició la Dirección en el 2025, con la Organización Mujeres Víctimas Emprendedoras MUVICEM de la Localidad de Suba, para identificar acciones de acompañamiento y asistencia técnica desde el equipo del Derecho a la Paz. En este marco, se acordó con esta organización, la socialización de la oferta de la Estrategia de Fortalecimiento a Organizaciones para iniciar un trabajo conjunto. 
Asistencia técnica a instancias de participación en reincorporación:1) En articulación con la enlace de Paz de la Dirección de Derechos y Diseño de Política, se hizo seguimiento al proceso de la Mesa Distrital de Reincorporación y se definió una agenda temática para avanzar con la Oficina Consejería de Paz, Víctimas y Reconciliación, acorde a los compromisos establecidos en el mes de diciembre del 2025.  2) En articulación con Oficina Consejería de Paz, Víctimas y Reconciliación se realizó una reunión de seguimiento a la agenda de trabajo en función del posicionamiento del Plan de Género de las mujeres firmantes de paz, en el marco de la Mesa Distrital de Reincorporación. Se acordó crear un plan de fortalecimiento para las instituciones en los enfoques de género y derechos de las mujeres y dar apertura a sesiones extraordinarias de la Mesa, para hacer seguimiento a los compromisos institucionales en relación con el plan de género.  
Asistencia Técnica mesas de participación de víctimas del conflicto: 1) En articulación con la enlace SOFIA y la Personera de la localidad de USME, se realizó una reunión de seguimiento al proceso de acompañamiento de la SDMujer – Equipo Paz respecto a los procesos de asistencia técnica a las Mesas Locales de Participación Efectivas de las Víctimas, para aclarar el marco de actuación en el 2026, acorde a la misionalidad y competencia de la Dirección de Territorialización de Derechos y Participación. A partir de este contexto y revisando las necesidades expuestas sobre la Mesa de la localidad, se perfilaron aciones de acompañamiento.  </t>
  </si>
  <si>
    <t>https://secretariadistritald-my.sharepoint.com/:w:/g/personal/territorializacion2021_sdmujer_gov_co/IQB5fUBEpnCGQpOT5zpBr5RPAWVr4b9EbqLwS2RPxSX1GKE?e=PYUouZ</t>
  </si>
  <si>
    <t>https://secretariadistritald-my.sharepoint.com/:w:/g/personal/territorializacion2021_sdmujer_gov_co/IQA4vO80LG2WR7o3iCz6M1MpAbQX4HvHN8UYhjvdyAgwNlA?e=wFnnzm</t>
  </si>
  <si>
    <t>https://secretariadistritald-my.sharepoint.com/:w:/g/personal/territorializacion2021_sdmujer_gov_co/IQBxHR2I9-6PTKYCj3tLZI_ZAYA7y7ZcuK7FEKCI90lxcDs?e=HdRtn1</t>
  </si>
  <si>
    <t xml:space="preserve">Durante el periodo se realizó: 
Mesas técnicas de acompañamiento a los Fondos de Desarrollo Local: Se brindó asistencia técnica en 37 Mesas de 12 localidades: Santa Fe, Usme, Tunjuelito, Kennedy, Fontibón, Engativá, Suba, Teusaquillo, Antonio Nariño, Puente Aranda, Rafael Uribe Uribe y Ciudad Bolívar. 
Ademas se brindó:  Asistencia técnica mujeres: Se brindó asistencia técnica en 39 espacios, en 19 localidades (exceptuando Sumapaz). De las cuales fueron 19 sesiones de COLMYEG (exceptuando los CLM de Puente Aranda y Sumapaz). Se realizaron 19 espacios con las Comisiones de Mujeres de 18 localidades (exceptuando Usaquén y Sumapaz). Se contó con la participación de consejeras CPL en 4 Comisiones de 4 localidades: Bosa, Suba, Barrios Unidos y Rafael Uribe Uribe. Comités técnicos de proyectos: Se brindó asistencia técnica en 43 comités en 16 localidades (exceptuando Chapinero, Fontibón, Puente Aranda y La Candelaria). 
 Seguimiento al Plan Local de Transversalización PLT: Se realizaron   18 seguimientos en 17 localidades (exceptuando Bosa, La Candelaria y Sumapaz).  
 Mesa de Trabajo con referentes de las alcaldías locales: Se realizó 1 Mesa de trabajo referentes donde estuvieron 20 referentes de las alcaldías locales  
 Sensibilizaciones con las alcaldías locales: Se realizaron 14 sensibilizaciones en 9 localidades: Usme, Bosa, Fontibón, Barrios Unidos, Los Mártires, Antonio Nariño, Rafael Uribe Uribe, Ciudad Bolívar y Sumapaz.  
 Junta Administradora Local: Se acompañaron 1 sesión en las JAL de Bosa.  </t>
  </si>
  <si>
    <t xml:space="preserve">Durante el mes de abril,  se desarrollaron procesos sistemáticos de asistencia técnica dirigidos a mujeres veedoras en distintas localidades de Bogotá, orientados al fortalecimiento del control social con enfoque de género, en el marco de la Ley 850 de 2003. Como principales resultados se destacan: 
Fortalecimiento de capacidades técnicas y organizativas: de las mujeres veedoras, especialmente en el uso de instrumentos como derechos de petición, recomendaciones escritas, reglamentos internos y rutas metodológicas de control social.  
Mejora en la interlocución con la institucionalidad: evidenciada en la elaboración de comunicaciones formales, participación en mesas de diálogo y comités técnicos  
 Consolidación y avance de procesos organizativos: incluyendo ajuste de reglamentos internos (Tunjuelito), estructuración de planes de trabajo (Red de Veeduría Carcelaria) y conformación de nuevas veedurías (Puente Aranda).  
Mayor incidencia en el seguimiento a proyectos públicos: particularmente en aspectos como trazabilidad de recursos, calidad de insumos, coherencia técnica y acceso a información pública.  
 Empoderamiento de las mujeres como sujetas políticas: fortaleciendo su rol autónomo en el ejercicio del control social y su capacidad de exigir garantías institucionales. </t>
  </si>
  <si>
    <t xml:space="preserve">Asistencia Técnica mesas de participación de víctimas del conflicto: 1) Desde la SDMujer y en articulación con la enlace SOFIA de la localidad de Usme y el equipo de la Estrategia Orbitando, el 16 de abril se asistió  a la sesión ordinaria de la Mesa Local de Participación Efectiva de las Víctimas del Conflicto Armado de la localidad de Usme, en la cual se presentó la propuesta metodológica para el trabajo sobre Cultura de Paz y Gestión de Conflictos, la propuesta fue muy bien recibida y retroalimentada por las mujeres de la Mesa, de donde se acordó realizar 3 sesiones (conflictos, comunicación no violenta y liderazgos) en el marco de las sesiones de la Mesa y con un tiempo de 1 hora para su realización 
Asistencia técnica a instancias de participación en reincorporación:1) En articulación con la Dirección de Derechos y Diseño de Políticas (DDDP) y la Oficina de la Consejería de Paz, Víctimas y Reconciliación (OCDPVR), se diseñó un plan de fortalecimiento institucional con enfoque de género y reincorporación, dirigido a las entidades responsables de la implementación del Plan de Género. Este plan fue presentado y retroalimentado por organizaciones de mujeres firmantes de paz y posteriormente socializado en la primera sesión de la Mesa con las entidades competentes, promoviendo un escenario específico de seguimiento y sensibilización institucional para el cumplimiento del mencionado plan
Asistencia técnica a instancias de participación en reintegración:1) En articulación con la Dirección de Derechos y Diseño de Política, a sesión de la Mesa Distrital de Reintegración con el objetivo de hacer seguimiento al proceso de las mujeres en el marco de esta política
Aumento de capacidades institucionales para una atención diferencial 1) Se dio inicio a los procesos de sensibilización y difusión de los lineamientos diferenciales de atención al interior de la Dirección  2) En articulación con la Enlace de Gestión Local de Teusaquillo, se avanzó en la articulación con la Oficina de Planeación de la Alcaldía para el acompañamiento y fortalecimiento a la implementación del proyecto “Teusaquillo tejiendo redes de paz y reconciliación”, el cual hace parte de las metas paz. En este marco, se realizó una jornada de sensibilización en Cultura de Paz con el operador del proyecto y los equipos contratados para su implementación, de los cuales hacen parte población víctima del conflicto armado y firmante de paz, en la cual se reflexionó sobre la aplicación de los enfoques de la PPMYEG en el proyecto y se brindaron recomendaciones específicas para la ejecución de los presupuestos locales. </t>
  </si>
  <si>
    <t>https://secretariadistritald-my.sharepoint.com/:w:/g/personal/territorializacion2021_sdmujer_gov_co/IQCR--j_783BTKT2W71kdy0oAf4ytFgCdSQRR1ZAYTe5N78?e=iClgBg</t>
  </si>
  <si>
    <t>https://secretariadistritald-my.sharepoint.com/:w:/g/personal/territorializacion2021_sdmujer_gov_co/IQBG4p-e1aD2T7-FVcdmcOQdAaH4fbbksZI6gtqrBYpfif0?e=9FTjX3</t>
  </si>
  <si>
    <t>https://secretariadistritald-my.sharepoint.com/:w:/g/personal/territorializacion2021_sdmujer_gov_co/IQCxYqMBXG9RTrJ9R3L_a7uDAfKdGUyVmze_rayCc3Zd5Xk?e=4kInHN</t>
  </si>
  <si>
    <t xml:space="preserve">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(exceptuando Ciudad Bolívar y los CLM de Puente Aranda y Sumapaz). Se realizaron 15 espacios con las Comisiones de Mujeres de 14 localidades (exceptuando Usaquén, Chapinero, Usme, Tunjuelito, La Candelaria y Sumapaz).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(exceptuando Sumapaz).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(exceptuando Usme, Antonio Nariño y Ciudad Bolívar).  Mesa de Trabajo con referentes de las alcaldías locales: Se realizó 1 Mesa de trabajo referentes donde estuvieron 18 referentes de las alcaldías locales (exceptuando Chapinero y Fontibón).  Sensibilizaciones con las alcaldías locales: Se realizaron 15 sensibilizaciones en 13 localidades: Santa Fe, San Cristóbal, Usme, Tunjuelito, Kennedy, Fontibón, Suba, Teusaquillo, Los Mártires, Antonio Nariño, Puente Aranda, Rafael Uribe Uribe y Sumapaz.  Junta Administradora Local: Se acompañaron 2 sesión en las JAL de Usaquén y Los Mártires. </t>
  </si>
  <si>
    <t xml:space="preserve">Durante el mes de mayo de 2026,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Se revisaron y fortalecieron instrumentos de organización interna, promoviendo la apropiación de disposiciones normativas (como la Ley 850 de 2003 sobre conflictos de interés e inhabilidades), mecanismos democráticos de participación y herramientas para la gestión de conflictos. Incidencia y control social efectivo: Se acompañaron espacios de diálogo e interlocución con entidades distritales y Alcaldías Locales para el seguimiento a la ejecución de proyectos dirigidos a las mujeres, facilitando el acceso a información técnica, administrativa y contractual. Un logro destacado fue la participación en mesas de diálogo para el seguimiento, revisión y socialización del Convenio Interadministrativo 488 de 2025 en Fontibón. Seguimiento y trazabilidad: Se promovió la formulación de observaciones ciudadanas, la revisión de actuaciones administrativas y la apropiación de herramientas para la trazabilidad de compromisos e identificación de oportunidades de mejora en la ejecución de iniciativas </t>
  </si>
  <si>
    <t xml:space="preserve">Para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 </t>
  </si>
  <si>
    <t>https://secretariadistritald-my.sharepoint.com/:w:/g/personal/territorializacion2021_sdmujer_gov_co/IQDzImw5Os57QZqctCCf7y0RAfLOOgmVtcYOurke0Ia9LC0?e=R1dhRy</t>
  </si>
  <si>
    <t>https://secretariadistritald-my.sharepoint.com/:w:/g/personal/territorializacion2021_sdmujer_gov_co/IQBgQfhilD8OSYH0BBWL0gJGAdBOdninXX_0Mab-KdMjk0I?e=Iopvyo</t>
  </si>
  <si>
    <t>https://secretariadistritald-my.sharepoint.com/:w:/g/personal/territorializacion2021_sdmujer_gov_co/IQBY4FJJOPUkSo98yCg0swfxAUUM-OsmNiFfiPsGvyzvzW0?e=oQjGBP</t>
  </si>
  <si>
    <t xml:space="preserve">Para el mes de junio se realizó asistencia técnica mujeres: Se brindó asistencia técnica en 37 espacios, en las 19 localidades. De las cuales fueron 18 sesiones de COLMYEG (exceptuando San Cristóbal y el CLM de Sumapaz). Se realizaron 19 espacios con las Comisiones de Mujeres de 17 localidades (exceptuando Chapinero, Antonio Nariño y Sumapaz). Se contó con la participación de consejeras CPL en 9 Comisiones de 7 localidades: Bosa, Kennedy, Fontibón, Teusaquillo, Los Mártires, La Candelaria y Rafael Uribe Uribe. Asimismo, se llevó a cabo un (1) espacio de asistencia técnica para la conformación del COLMYEG en la localidad de Sumapaz.   Comités técnicos de proyectos: Se brindó asistencia técnica en 43 comités en 19 localidades (exceptuando Chapinero). Mesas técnicas de acompañamiento a los Fondos de Desarrollo Local: Se brindó asistencia técnica en 20 Mesas de 7 localidades: Usaquén, Santa Fe, Usme, Kennedy, Fontibón, Barrios Unidos y Teusaquillo. Seguimiento al Plan Local de Transversalización PLT: Se realizaron   17 seguimientos en 17 localidades (exceptuando Usme, Antonio Nariño y Ciudad Bolívar).  Mesa de Trabajo con referentes de las alcaldías locales: Se realizó 1 Mesa de trabajo referentes donde estuvieron 19 referentes de las alcaldías locales (exceptuando Usaquén).  Sensibilizaciones con las alcaldías locales: Se realizaron 10 sensibilizaciones en 13 localidades: Chapinero, Usme, Fontibón, Antonio Nariño, Puente Aranda, Rafael Uribe Uribe, Ciudad Bolívar y Sumapaz.  Junta Administradora Local: Se acompañaron 4 sesión en las JAL de Chapinero, Antonio Nariño, Rafael Uribe Uribe y Sumapaz. </t>
  </si>
  <si>
    <t xml:space="preserve">Durante el mes de junio se desarrollaron 13 espacios de asistencia técnica, socialización y acompañamiento a veedurías ciudadanas de mujeres y escenarios de participación en Tunjuelito, San Cristóbal, Santa Fe, Fontibón, Kennedy, Los Mártires y Puente Aranda. De estos, 10 correspondieron a asistencias técnicas a veedurías y 3 a socializaciones o sensibilizaciones en instancias de participación. 
Las acciones fortalecieron capacidades para el control social, la formulación de recomendaciones escritas, la preparación de mesas de diálogo, la revisión de proyectos de inversión local, la construcción de reglamentos internos y el seguimiento a compromisos institucionales. Se destacan avances en Fontibón, San Cristóbal, Santa Fe, Mujeres Decididas en Red y Puente Aranda, especialmente por el acompañamiento al reconocimiento formal de su veeduría ante Personería. </t>
  </si>
  <si>
    <t>Asistencia Técnica mesas de participación de víctimas del conflicto: 1) En articulación con la Estrategia Orbitando, se dio continuidad al proceso de sensibilización en Cultura de Paz y Resolución de Conflictos con la Mesa de Participación Efectiva para las Víctimas de la localidad de Usme, desarrollando la segunda jornada con énfasis en la comunicación no violenta; a la vez se realizó el desarrollo de la propuesta metodológica para la jornada final de cierre del proceso. 2) Se elaboraron insumos para la preparación de la reunión que se desarrolló el lunes 22 de junio con las delegadas de la Mesa de Víctimas, por parte de la Secretaria y las directoras de DTDYP, DED y DDDP. 
Asistencia técnica a instancias de participación en reincorporación:1) En la articulación con la OCDPVR, la Dirección de Diseño de Política y las organizaciones de mujeres firmantes de paz, se diseñó en el marco de la Mesa Distrital de Reincorporación, la primera sesión de fortalecimiento, para la implementación del plan de género. 2) Se dio continuidad a la articulación institucional con la ARN, la OCDPVR, la Secretaría de Desarrollo Económico y la DDDP, a la revisión de acciones ofertadas por el Distrito sobre autonomía económica en el marco del plan de género, para presentarle a las mujeres en le planeación del segundo semestre</t>
  </si>
  <si>
    <t>https://secretariadistritald-my.sharepoint.com/:w:/g/personal/territorializacion2021_sdmujer_gov_co/IQCok9HiER8HSZSHifdyZ8kBAXLtl66fiovXESp2phJXH-A?e=70dCtZ</t>
  </si>
  <si>
    <t>https://secretariadistritald-my.sharepoint.com/:w:/g/personal/territorializacion2021_sdmujer_gov_co/IQAKuKpzT93LQKmjnDPH1_LnAYcfj0PdHoJvXf5BWW909lU?e=9D3tIs</t>
  </si>
  <si>
    <t>https://secretariadistritald-my.sharepoint.com/:w:/g/personal/territorializacion2021_sdmujer_gov_co/IQDIxxOTgm3wQpMsyCqUyjXsAb4WRHFOXgiSpgKlS8l-IJI?e=fUYbjb</t>
  </si>
  <si>
    <t xml:space="preserve">Durante el periodo, se se desarrollaron 16 asistencias técnicas en Fontibón, San Cristóbal, Los Mártires, Santa Fe, Chapinero y Usme, además de una acción de alcance distrital con la Red de Veeduría Carcelaria. Estas actividades fortalecieron las capacidades de las mujeres para realizar control social, hacer seguimiento a proyectos, contratos, recursos públicos, oficios y recomendaciones, así como participar de manera más organizada en espacios de interlocución institucional. </t>
  </si>
  <si>
    <t xml:space="preserve">Durante el periodo, se dio continuidad a los procesos de asistencia técnica a los proyectos asociados al cumplimiento de las metas de paz, específicamente en la localidad de Kennedy y en el marco del acompañamiento técnico a las instancias de participación de mujeres, se desarrolló la tercera sesión sobre cultura de paz, dirigida específicamente a la Mesa de Participación Efectiva para las Víctimas de la localidad de Usme. Finalmente, se realizó un trabajo interinstitucional en el marco de la Mesa Distrital de Reincorporación, se avanzó en los proceso de fortalecimiento institucional en enfoque d egénero y reincorporación, para la adecuada implementación del plan de género y se avanzó con el alistamiento a proceso de cultura de paz, para las instancias COLMYEG de Mártires y Usme
</t>
  </si>
  <si>
    <t>https://secretariadistritald-my.sharepoint.com/:w:/g/personal/territorializacion2021_sdmujer_gov_co/IQBq9bRG1PL1RKPerEyjV6MxASguhLf0AuZGeO4iky5zEk4?e=bDJEMq</t>
  </si>
  <si>
    <t>https://secretariadistritald-my.sharepoint.com/:w:/g/personal/territorializacion2021_sdmujer_gov_co/IQA2dyUoIf6ZQIMg2Wo6cPXSAYZKWJqVpgqp1WZhagqauUE?e=DFe4Pr</t>
  </si>
  <si>
    <t>https://secretariadistritald-my.sharepoint.com/:w:/g/personal/territorializacion2021_sdmujer_gov_co/IQAc-vCc1kAeQLw_Vds3X2tXAU3AlTPfi8zRGo2Z8GrxWs4?e=xwYSIq</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</si>
  <si>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</si>
  <si>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</si>
  <si>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</si>
  <si>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</si>
  <si>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</si>
  <si>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</si>
  <si>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</si>
  <si>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</si>
  <si>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</si>
  <si>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</si>
  <si>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</si>
  <si>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</si>
  <si>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</si>
  <si>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 xml:space="preserve">Durante febrero se realizaron 64 talleres en 17 localidades de Bogotá, las cuales vincularon a un total 1.703 Niñas, Niños y Adolescentes. En este sentido se contó con la participación de 806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</si>
  <si>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Durante lo corrido de la vigencia se tiene un acumulado de 64 talleres en 17 localidades de Bogotá, las cuales vincularon a un total 1.703 Niñas, Niños y Adolescentes. Así mismo, el desarrolló de actividades territoriales en las localidades de Kennedy, Suba y Los Mártires; mediante la modalidad virtual cada semana la realización  de “La Hora del Cuento” en la plataforma Teams. 
De igual manera el desarrollaron las conmemoraciones de 11 de febrero (Día Internacional de las Mujeres y las Niñas en la Ciencia) y el 12 de febrero (Día de las Manos Rojas), integrando el componente político y simbólico a los procesos pedagógicos.</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</si>
  <si>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y autonomía del cuerpo por una vida libre de violencias.
	</t>
  </si>
  <si>
    <t>Durante marzo se realizaron 94 talleres en 20 localidades de Bogotá, las cuales vincularon a un total 2721 Niñas, Niños y Adolescentes. En este sentido se contó con la participación de 1179 Niños y adolescentes, y 1514 niñas y adolescentes y 28 personas no informaron su sexo.  Se evaluaron 9 solicitudes en  periodo y se agendaron las 9 (1 en marzo y 8 en abril)</t>
  </si>
  <si>
    <t>Durante lo corrido de la vigencia se tiene un acumulado de 158 talleres en 20 localidades de Bogotá, las cuales vincularon a un total 4.424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</si>
  <si>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88 talleres, las cuales vincularon a un total 2472  Niñas, Niños y Adolescentes. En este sentido se contó con la participación de 1197 Niños y adolescentes, y 1275  niñas y adolescentes  Se evaluaron 13 solicitudes en  periodo.</t>
  </si>
  <si>
    <t>Durante lo corrido de la vigencia se tiene un acumulado de 246 talleres en 20 localidades de Bogotá, las cuales vincularon a un total 6896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</si>
  <si>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83 talleres, los cuales vincularon a un total 2686  Niñas, Niños y Adolescentes. En este sentido se contó con la participación de 1108 Niños y adolescentes, y 1526  niñas y adolescentes, 52 sin información de identidad género.  Se evaluaron 16 solicitudes en el periodo.</t>
  </si>
  <si>
    <t>Durante lo corrido de la vigencia se tiene un acumulado de 329 talleres en 20 localidades de Bogotá, las cuales vincularon a un total 9582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</si>
  <si>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64 talleres, los cuales vincularon a un total 1841  Niñas, Niños y Adolescentes. En este sentido se contó con la participación de 834 Niños y adolescentes, y 1007  niñas y adolescentes. Se evaluaron 28 solicitudes en el periodo.</t>
  </si>
  <si>
    <t>Durante lo corrido de la vigencia se tiene un acumulado de 393 talleres en 20 localidades de Bogotá, las cuales vincularon a un total 11423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el Día Internacional de la Educación No Sexista con jornadas en la Fundación Gilberto Alzate y en Usaquén contra el trabajo infantil</t>
  </si>
  <si>
    <t>Durante el periodo se realizaron 72 talleres, los cuales vincularon a un total 2335  Niñas, Niños y Adolescentes. En este sentido se contó con la participación de 1118 Niños y adolescentes, y 1217  niñas y adolescentes. Se evaluaron 21 solicitudes en el periodo.</t>
  </si>
  <si>
    <t>Durante lo corrido de la vigencia se tiene un acumulado de 465 talleres en 20 localidades de Bogotá, las cuales vincularon a un total 13758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el Día Internacional de la Educación No Sexista con jornadas en la Fundación Gilberto Alzate y en Usaquén contra el trabajo infantil. 22Julio Conmemoración del día Internacional del trabajo domestico y trabajo no remunerado.</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</si>
  <si>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</si>
  <si>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</si>
  <si>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</si>
  <si>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</si>
  <si>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</si>
  <si>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Durante el mes de febrero, la ETMINNA fortaleció su gestión territorial mediante la consolidación de articulaciones estratégicas con instituciones educativas y espacios de atención integral. Se desarrollaron acciones conjuntas con las siguientes instituciones: IED Pablo VI (Kennedy); Colegio República Dominicana (Suba); IED Ricaurte (Los Mártires); y Centro Amar Suba. </t>
  </si>
  <si>
    <t xml:space="preserve">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</si>
  <si>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https://secretariadistritald-my.sharepoint.com/:w:/g/personal/territorializacion2021_sdmujer_gov_co/IQBl65-FFoYuQ4ecQ3XWy79PAbIl9poxuOGuJFXJX3HvKww?e=Wl8e6H</t>
  </si>
  <si>
    <t>se evaluaron 9 solicitudes en  periodo y se agendaron las 9 (1 en marzo y 8 en abril)</t>
  </si>
  <si>
    <t xml:space="preserve">Durante el mes de marzo , se realizaron 94 talleres en 20 localidades de Bogotá, las cuales vincularon a un total 2.721 Niñas, Niños y Adolescentes. e las cuales 1179 fueron Niños y 1514 fueron Niñas. Se resalta la actividad desarrollada en Mercados Campesinos, así como el esapcio de Hora del Cuento. Las temáticas abordadas Las temáticas abordadas durante el periodo incluyeron: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t>
  </si>
  <si>
    <t>https://secretariadistritald-my.sharepoint.com/:b:/g/personal/territorializacion2021_sdmujer_gov_co/IQCYP_43_HGdSphR9Jql7wvbAWxZ7O1yasrd5uMCmCHxw6g?e=pZSLZP</t>
  </si>
  <si>
    <t>En este periodo se evaluaron 13 solicitudes de articulación, de las cuales 2 se agendaron en el mes de abril y 11 se agendaron para el mes de mayo de 2026</t>
  </si>
  <si>
    <t>Durante el mes de abril, se realizaron 88 procesos, logrando vincular a 2472 Niñas, Niños y Adolescentes, de los cuales: 1197 fueron Niños y 1275 fueron niñas.Se resalta la participación de  Estrategia en la la conmemoración del Día de la Niñez y la Recreación, la estrategia participó en el evento distrital “Caravana de Sueños: Arte, Juego y Ciudadanía para la Vida”, realizado el 30 de abril en el Parque de los Niños y las Niñas. Allí, la ETMINNA implementó una estación pedagógica basada en el juego, el arte y el diálogo, promoviendo la participación activa y autónoma de niñas, niños y adolescentes.</t>
  </si>
  <si>
    <t>https://secretariadistritald-my.sharepoint.com/:b:/g/personal/territorializacion2021_sdmujer_gov_co/IQAhgb64yzG8SLJYJqvE0uJyAZ134YdiQhDS9vH5hlzok-I?e=mHuHaW</t>
  </si>
  <si>
    <t xml:space="preserve">Durante mayo se evaluaron 16 solicitudes, de los cuales 11 se desarrollaron en mayo y 5 se agendaron para junio de 2026 </t>
  </si>
  <si>
    <t>Durante mayo, la ETMINNA, se realizaron 83 procesos, logrando vincular a 2686 Niñas, Niños y Adolescentes, de los cuales: 1108 fueron Niños y 1526 fueron niñas, 52 sin información de identidad género, implementó acciones territoriales orientadas a la promoción de los derechos de niñas, niños y adolescentes y a la prevención temprana de violencias basadas en género, mediante espacios pedagógicos (sobre abuso sexual, bullying, estereotipos de género, derechos sexuales y reproductivos, desmitificación del amor romántico y menarquia), procesos sostenidos (como el pilotaje en el Centro Amar Usme y el nuevo proceso en la Escuela Normal María Montessori), articulaciones estratégicas (jornadas en Santa Fe, Suba y Usaquén) y acciones de fortalecimiento conceptual y metodológico (diseño de una metodología sobre violencias digitales y transferencia de saberes con UNIMINUTO). En el marco de los Acuerdos 792 de 2020 y 956 de 2024, se promovió el empoderamiento de las niñas, el liderazgo, la prevención del abuso sexual y la explotación sexual comercial (ESCNNA). Además, se conmemoró el 28 de mayo con sesiones de La Hora del Cuento y espacios sobre menarquia en Puente Aranda, y se avanzó en la planificación del Día Internacional de la Niña (9 de octubre) en el Parque de los Novios.</t>
  </si>
  <si>
    <t>https://secretariadistritald-my.sharepoint.com/:w:/g/personal/territorializacion2021_sdmujer_gov_co/IQBJg708B6XITZtAy9YD8XuXAfObeVkLcESbACIBdE2NRtk?e=eQm67t</t>
  </si>
  <si>
    <t>Durante junio se evaluaron 28 solicitudes, de las cuales 9 se desarrollaron en junio y 19 se agendaron para julio de 2026.</t>
  </si>
  <si>
    <t>Durante junio, la Estrategia Tejiendo Mundos de Igualdad con Niñas, Niños y Adolescentes (ETMINNA), se realizaron 64 procesos, logrando vincular a 1841 Niñas, Niños y Adolescentes, de los cuales: 834 fueron Niños y 1007 fueron niñas, desplegó en Bogotá (abarcando diez localidades) talleres territoriales sobre bullying, derechos sexuales y reproductivos, estereotipos de género, consentimiento y prevención de violencias, en cumplimiento de los Acuerdos Distritales 792/2020 y 956/2024; además, conmemoró el Día Internacional de la Educación No Sexista con jornadas en la Fundación Gilberto Alzate y en Usaquén contra el trabajo infantil, y sostuvo las sesiones virtuales de "La Hora del Cuento". Los principales hitos fueron la finalización de los procesos "Hablemos de Violencias" (Centro Amar Usme) y "Cuerpos y relaciones libres de violencias" (Escuela Normal Montessori), que generaron espacios de diálogo y fortalecieron el autocuidado y la crítica ante violencias naturalizadas, y en el plano institucional, la participación en la Mesa Intersectorial de Participación Infantil para compartir metodologías de incidencia. Por último, se avanzó en la planeación del Día Internacional de la Niña con la creación de un manifiesto participativo y se diseñó una metodología sobre violencias digitales, que se incorporará al portafolio en julio para ampliar la respuesta ante riesgos en entornos virtuales.</t>
  </si>
  <si>
    <t>https://secretariadistritald-my.sharepoint.com/:b:/g/personal/territorializacion2021_sdmujer_gov_co/IQB-NWGrDLahTqixgOndRCJBAQZo_d1fpJdtwBtUBiqgm_o?e=sJnVM1</t>
  </si>
  <si>
    <t>Durante julio se evaluaron 21 solicitudes, de las cuales 4 se desarrollaron en julio y 17 se agendaron para agosto de 2026.</t>
  </si>
  <si>
    <t>La Estrategia Tejiendo Mundos de Igualdad con Niñas, Niños y Adolescentes (ETMINNA), se realizaron 72 procesos, logrando vincular a 2335 Niñas, Niños y Adolescentes, de los cuales: 1118 fueron Niños y 1217 fueron niñas,desplegó en Bogotá (abarcando once localidades) el componente territorial se desarrollaron acciones pedagógicas en once localidades del Distrito, estas acciones tuvieron lugar en instituciones educativas, escenarios comunitarios y espacios de atención a niñas, niños y adolescentes. A través de metodologías participativas, narrativas y artísticas propias de la ETMINNA, se abordaron temáticas relacionadas con la prevención de las violencias basadas en género, los roles y estereotipos de género, la prevención del acoso escolar, la prevención de violencias digitales, la menarquia y sororidad, los derechos sexuales y reproductivos, la prevención del embarazo en la adolescencia, la prevención del abuso sexual, y la construcción de relaciones basadas en el respeto, la igualdad y el cuidado. 22Julio Conmemoración del día Internacional del trabajo domestico y trabajo no remunerado.</t>
  </si>
  <si>
    <t>https://secretariadistritald-my.sharepoint.com/:b:/g/personal/territorializacion2021_sdmujer_gov_co/IQCQQpkDsRmvTbmS7RSSR1jwAZ6_k8D9Uqjt4DINUU1D07E?e=b4pabP</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</si>
  <si>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</si>
  <si>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</si>
  <si>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</si>
  <si>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</si>
  <si>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</si>
  <si>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</si>
  <si>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</si>
  <si>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</si>
  <si>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</si>
  <si>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</si>
  <si>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</si>
  <si>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</si>
  <si>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</si>
  <si>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</si>
  <si>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</si>
  <si>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</si>
  <si>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</si>
  <si>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</si>
  <si>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</si>
  <si>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</si>
  <si>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</si>
  <si>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</si>
  <si>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</si>
  <si>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</si>
  <si>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</si>
  <si>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</si>
  <si>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</si>
  <si>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</si>
  <si>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</si>
  <si>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</si>
  <si>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hizo articulación con el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</si>
  <si>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Durante lo corrido de la vigencia desde la estrategia de rol comunitario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</si>
  <si>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 xml:space="preserve">Durante el periodo,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Igualmente se avanzó en la articulación con el lnstituto Distrital de las Artes IDARTES  y la Universidad Pedagógica Nacional – Dirección de Enfoque Diferencial . 
Por otro lado, se realizó 25 jornadas mujer contigo en tu barrio y 58 jornadas de difusión de servicios y de la ruta de atención a mujeres vīctimas de violencias basadas en género en las loclidades de: Bosa, Chapinero, Ciudad Bolívar, Engativá, Kennedy, Mártires, Usme, Suba, San Cristóbal y Rafael Uribe Uribe), así como en Santa Fe y Tunjuelito. </t>
  </si>
  <si>
    <t>Durante lo corrido de la vigencia desde la estrategia de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</si>
  <si>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 xml:space="preserve">Durante el periodo reportado se logró apoyar en todo lo relacionado con la convocatoria, preparación y desarrollo de las diferentes jornadas programadas en las localidades priorizadas, dentro de las cuales se encuentran las Jornadas Territoriales Mujer Contigo en tu Barrio y el plantón mensual de Bosa (Ni una niña, ni un niño ni una mujer más asesinada) generando participación de las ciudadanas de Bogotá. En este mes se resalta el apoyo en actividades en el marco del derecho a la salud plena por las mujeres.  Asi mismo, las colegas del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55 jornadas llegando a 935 ciudadanas. 
Desde la Estrategia de Fortalecimiento a Organizaciones se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</si>
  <si>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 xml:space="preserve">Durante lo corrido de la vigencia desde la estrategia de rol comunitario apoyaron en la preparación, convocatoria y difusión durante las Jornadas Territoriales Mujer Contigo en tu Barrio y Prevención de Violencias Contra las Mujeres para un total de 132 jornadas. De igual manera, apoyaron y realizaron espacios de difusión de servicios de la Secretaría Distrital de la Mujer, con un total de 236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27 asistencias técnicas, 4 acompañamiento, 18 espacios de articulación, 4 encuentros interlocales, 11 documentos de planeación - metodológicos, 2 espacios de planeación de Preencuentros interlocales. Así mismo, mediante la estrategia de Alianzas se han acumulado 13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t>
  </si>
  <si>
    <t xml:space="preserve">Durante junio el equipo de Rol comunitario apoyó la preparación, convocatoria y difusión durante las Jornadas Territoriales Mujer Contigo en tu Barrio y Prevención de Violencias Contra las Mujeres para un total de 23 jornadas, logrando llegar a 500 ciudadanas. De igual manera, los espacios de difusión de servicios de las Casas de Igualdad de Oportunidades para las Mujeres y otros de la Secretaría Distrital de la Mujer, Así como de la Ruta Única de Atención a Mujeres Víctimas de Violencias o en Riesgo de Feminicidio, con un total de 44 jornadas llegando a 749 ciudadanas. 
Desde la estrategia de Fortalecimiento a Organizaciones, se avanzó en la implementación de la estrategia mediante el desarrollo de asistencias técnicas, mesas bilaterales y espacios de articulación territorial, destacando el acompañamiento al proceso Servihuerta, donde se concertaron condiciones operativas e interinstitucionales y se impulsaron acciones de reparación simbólica y fortalecimiento comunitario; paralelamente, se consolidaron articulaciones en Sumapaz y la localidad de Los Mártires, permitiendo definir metodologías de análisis territorial, priorización de acciones y coordinación interinstitucional para el acompañamiento a organizaciones; de igual forma, se fortaleció la gestión interna mediante espacios de planeación y revisión de bases de datos, así como la producción de documentos metodológicos, incluyendo el ajuste y validación del instrumento de caracterización de organizaciones de mujeres, el cual fue depurado, estructurado metodológicamente y validado a través de pilotaje, contribuyendo a mejorar la calidad del análisis y la toma de decisiones para el fortalecimiento organizativo con enfoque territorial, de género y de derechos  
Desde la estrategia de Alianzas se llevaron a cabo dos articulaciones con el sector público y privado para la vinculación de las mujeres de las localidades en espacios culturales y laborales:IDARTES – Libro al viento. Vincular a las mujeres a espacios de formación sobre literatura y su relación con el enfoque de género en las CIOM de Bosa, Rafael Uribe Uribe, Usme y Ciudad Bolívar. Igualmente, se incluirán a las profesionales psicólogas y trabajadoras sociales en la formación para las transferencias de conocimiento. Software one. El interés de la empresa es recibir el reconocimiento del Sello en igualdad por lo cual se estableció una articulación con el equipo a cargo de este reconocimiento con la intención de socializar los requisitos para obtenerlo y vincular a las mujeres que hacen parte de los procesos de la Dirección de Territorialización de manera sostenida en sus contrataciones u otra oferta para mujeres y así lograr postularse.  </t>
  </si>
  <si>
    <t xml:space="preserve">Durante lo corrido de la vigencia desde la estrategia de rol comunitario apoyaron en la preparación, convocatoria y difusión durante las Jornadas Territoriales Mujer Contigo en tu Barrio y Prevención de Violencias Contra las Mujeres para un total de 155 jornadas. De igual manera, apoyaron y realizaron espacios de difusión de servicios de la Secretaría Distrital de la Mujer, con un total de 280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29 asistencias técnicas, 4 acompañamiento, 22 espacios de articulación, 4 encuentros interlocales, 18 documentos de planeación - metodológicos, 2 espacios de planeación de Preencuentros interlocales. Así mismo, mediante la estrategia de Alianzas se han acumulado 15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IDARTES – libro al viento y Software one </t>
  </si>
  <si>
    <t>Durante julio el equipo de rol comunitario apoyó la preparación, convocatoria y difusión durante las Jornadas Territoriales Mujer Contigo en tu Barrio y Prevención de Violencias Contra las Mujeres para un total de 31 jornadas, logrando llegar a 893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48 jornadas llegando a 943 ciudadanas. 
Desde la estrategia de Fortalecimiento a Organizaciones: se fortalecieron procesos organizativos de mujeres mediante asistencias técnicas, caracterizaciones y acciones de acompañamiento a organizaciones como La Trocha, el Colectivo Mujeres Cuidadoras Servihuerta y las Veedoras de San Cristóbal. Estos procesos permitieron identificar capacidades, necesidades y rutas de fortalecimiento relacionadas con participación, incidencia, autogestión, comunicación estratégica, sistematización de experiencias y gestión de conflictos. Asimismo, se consolidaron articulaciones con la Alcaldía Local de Sumapaz, la estrategia PIOM Sumapaz, Ruralidad y Orbitando, orientadas a fortalecer la coordinación institucional, priorizar acciones territoriales y ampliar el acompañamiento a organizaciones rurales y comunitarias. De manera complementaria, se avanzó en la construcción de herramientas metodológicas para el acompañamiento al Comité Cacica, la planeación del Preencuentro de Organizaciones de Mujeres de Sumapaz y el Encuentro Distrital de Organizaciones, así como en la definición de una ruta de sistematización para La Trocha, contribuyendo al fortalecimiento de la participación, la memoria organizativa y la incidencia de las organizaciones de mujeres en los territorios. 
Durante el periodo desde Alianzas Estrategicas se llevaron a cabo 2: Lab 101 – Laboratorio de innovación, creatividad y nuevas tecnologías de la Universidad Nacional de Colombia. Vincular los sistemas de información, la página web y todo lo relacionado con tecnología a cargo de la Secretaría Distrital de la Mujer para ser evaluado y revisado por Lab101 y hacerlos parte de los procesos de innovación y nuevas tecnologías. Microfinanciera. Articulación para aportar al mejoramiento de la productividad de las mujeres con microempresas o empresas emergentes. Se dará inicio a través de las organizaciones identificadas en la ruralidad y con quienes ha trabajado el equipo “Caminando juntas por la ruralidad”.</t>
  </si>
  <si>
    <t>Durante lo corrido de la vigencia desde la estrategia de rol comunitario apoyaron en la preparación, convocatoria y difusión durante las Jornadas Territoriales Mujer Contigo en tu Barrio y Prevención de Violencias Contra las Mujeres para un total de 186 jornadas. De igual manera, apoyaron y realizaron espacios de difusión de servicios de la Secretaría Distrital de la Mujer, con un total de 328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33 asistencias técnicas, 4 acompañamiento, 26 espacios de articulación, 4 encuentros interlocales, 23 documentos de planeación - metodológicos, 2 espacios de planeación de Preencuentros interlocales. Así mismo, mediante la estrategia de Alianzas se han acumulado 17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IDARTES – libro al viento y Software one. Lab101 Unv. Nacional y  Microfinanciera.</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</si>
  <si>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</si>
  <si>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</si>
  <si>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</si>
  <si>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</si>
  <si>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</si>
  <si>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</si>
  <si>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t>
  </si>
  <si>
    <t xml:space="preserve">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</si>
  <si>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https://secretariadistritald-my.sharepoint.com/:w:/g/personal/territorializacion2021_sdmujer_gov_co/IQARKzmYsLZYTLg2ACzMN9JOAa-RGIolZebpCWEg4tC2_9s?e=xeCaj6</t>
  </si>
  <si>
    <r>
      <rPr>
        <sz val="11"/>
        <color rgb="FF000000"/>
        <rFont val="Calibri"/>
        <family val="2"/>
        <scheme val="minor"/>
      </rPr>
      <t>Fortalecimiento a Organizaciones</t>
    </r>
    <r>
      <rPr>
        <u/>
        <sz val="11"/>
        <color rgb="FF0000FF"/>
        <rFont val="Calibri"/>
        <family val="2"/>
        <scheme val="minor"/>
      </rPr>
      <t xml:space="preserve">: https://secretariadistritald-my.sharepoint.com/:w:/g/personal/territorializacion2021_sdmujer_gov_co/IQBWeV3GT83uT53Ccz_RvLjmAd_QTqhi0T0_A_T6K9MTRYM?e=7nowdU
</t>
    </r>
    <r>
      <rPr>
        <sz val="11"/>
        <color rgb="FF000000"/>
        <rFont val="Calibri"/>
        <family val="2"/>
        <scheme val="minor"/>
      </rPr>
      <t>Alianzas Estrategicas:</t>
    </r>
    <r>
      <rPr>
        <u/>
        <sz val="11"/>
        <color rgb="FF0000FF"/>
        <rFont val="Calibri"/>
        <family val="2"/>
        <scheme val="minor"/>
      </rPr>
      <t xml:space="preserve"> https://secretariadistritald-my.sharepoint.com/:w:/g/personal/territorializacion2021_sdmujer_gov_co/IQBVSzd-sLeDSYOr4PCFFbvcAfW77VSISp_JSTN2xSyN8Qw?e=stHtZI</t>
    </r>
  </si>
  <si>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 igual manera, se lograron 50 articulaciones en las localidades de Ciudad Bolívar, Mártires, Rafael Uribe Uribe, Usme, Bosa, Engativá, Kennedy, San Cristóbal, Chapinero, Suba, Teusaquillo, Tunjuelito y para las zonas rurales de Bogotá. Estas articulaciones ha sido con referentes institucionales tales como: integrantes de las Juntas de Acción Comunal, personal de jardines infantiles privados, del Instituto Colombiano de Bienestar Familiar – ICBF e Integración Social, lideresas, organizaciones sociales, referentes de conjuntos residenciales (Propiedad Horizontal) entre otros, con quienes se han logrado establecer acuerdos de apoyo en las convocatorias a las jornadas programadas por la Secretaría Distrital de la Mujer y en generar espacios para que las mujeres vinculadas puedan conocer los servicios de la entidad, como ha sido el apoyo para las jornadas territoriales. </t>
  </si>
  <si>
    <t xml:space="preserve">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articulación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</si>
  <si>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https://secretariadistritald-my.sharepoint.com/:w:/g/personal/territorializacion2021_sdmujer_gov_co/IQCcMs4rblwpT51i29SG50_QAak8ZzevXWuNCQTzD7H0ax4?e=2HvIEd</t>
  </si>
  <si>
    <r>
      <rPr>
        <u/>
        <sz val="11"/>
        <color rgb="FF000000"/>
        <rFont val="Calibri"/>
        <family val="2"/>
        <scheme val="minor"/>
      </rPr>
      <t>Fortalecimiento Organizaciones:</t>
    </r>
    <r>
      <rPr>
        <sz val="11"/>
        <color rgb="FF0000FF"/>
        <rFont val="Calibri"/>
        <family val="2"/>
        <scheme val="minor"/>
      </rPr>
      <t xml:space="preserve"> https://secretariadistritald-my.sharepoint.com/:w:/g/personal/territorializacion2021_sdmujer_gov_co/IQAAwgIurvzQR6IlPxJY6LV8AXE6vTu6-UFp5bqOCujbsFE?e=MjDgRd 
</t>
    </r>
    <r>
      <rPr>
        <u/>
        <sz val="11"/>
        <color rgb="FF000000"/>
        <rFont val="Calibri"/>
        <family val="2"/>
        <scheme val="minor"/>
      </rPr>
      <t>Alianzas Estrategiacas:</t>
    </r>
    <r>
      <rPr>
        <u/>
        <sz val="11"/>
        <color rgb="FF0000FF"/>
        <rFont val="Calibri"/>
        <family val="2"/>
        <scheme val="minor"/>
      </rPr>
      <t xml:space="preserve"> https://secretariadistritald-my.sharepoint.com/:w:/g/personal/territorializacion2021_sdmujer_gov_co/IQCF5gbDuxmGQJZxpddY9UrsAY6w83u3orIYMnNh8nVvfFE?e=jXyrDI</t>
    </r>
  </si>
  <si>
    <t xml:space="preserve">Durante abril el equipo de rol comunitario apoyó en la preparación, convocatoria y difusión durante las Jornadas Territoriales Mujer Contigo en tu Barrio y Prevención de Violencias Contra las Mujeres para un total de 25 jornadas, logrando llegar a 508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t>
  </si>
  <si>
    <t xml:space="preserve">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Ahora bien desde la estrategia de Alianzas Estratégicas se llevó a cabo la reunión de articulación con el Instituto Distrital de las Artes IDARTES  y la Universidad Pedagógica Nacional – Dirección de Enfoque Diferencial </t>
  </si>
  <si>
    <t>https://secretariadistritald-my.sharepoint.com/:w:/g/personal/territorializacion2021_sdmujer_gov_co/IQDMsiBNsdGtQawVjy5RfNzvAUILRfRAoUx0XNhLO9Lo0P0?e=ia3W2R</t>
  </si>
  <si>
    <t xml:space="preserve">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</si>
  <si>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 xml:space="preserve">Durante el periodo reportado se logró apoyar en todo lo relacionado con la convocatoria, preparación y desarrollo de las diferentes jornadas programadas en las localidades priorizadas, dentro de las cuales se encuentran las Jornadas Territoriales Mujer Contigo en tu Barrio y el plantón mensual de Bosa (Ni una niña, ni un niño ni una mujer más asesinada) generando participación de las ciudadanas de Bogotá. En este mes se resalta el apoyo en actividades en el marco del derecho a la salud plena por las mujeres.   
Durante mayo las colegas del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55 jornadas llegando a 935 ciudadanas. </t>
  </si>
  <si>
    <t xml:space="preserve">Desde la Estrategia de Fortalecimiento a Organizaciones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</si>
  <si>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https://secretariadistritald-my.sharepoint.com/:w:/g/personal/territorializacion2021_sdmujer_gov_co/IQB6COamDnJYSZxcJ5F-_uPeARma-oXHg_Qi3SANMQjtViI?e=XCKqN0</t>
  </si>
  <si>
    <t>Fortalecimiento Organizaciones: https://secretariadistritald-my.sharepoint.com/:w:/g/personal/territorializacion2021_sdmujer_gov_co/IQBpOVP2tP5WS50-3gCdft0GAfL6cxmB3Pe8zNL_mnDZ4wo?e=u3P50b
Alianzas: https://secretariadistritald-my.sharepoint.com/:w:/g/personal/territorializacion2021_sdmujer_gov_co/IQDzN6Gpy-7mQ6R97dd8v6ggAfkTNyk56mXKZhXgyKRhUxI?e=dxpr7T</t>
  </si>
  <si>
    <t xml:space="preserve">Durante junio el equipo de Rol comunitario apoyó en la preparación, convocatoria y difusión durante las Jornadas Territoriales Mujer Contigo en tu Barrio y Prevención de Violencias Contra las Mujeres para un total de 23 jornadas, logrando llegar a 500 ciudadanas. 
De igual manera, apoyó y desarrolló espacios de difusión de servicios de las Casas de Igualdad de Oportunidades para las Mujeres y otros de la Secretaría Distrital de la Mujer, Así como de la Ruta Única de Atención a Mujeres Víctimas de Violencias o en Riesgo de Feminicidio, con un total de 44 jornadas llegando a 749 ciudadanas. </t>
  </si>
  <si>
    <t xml:space="preserve">Desde la estrategia de Fortalecimiento a Organizaciones, se avanzó en la implementación de la estrategia mediante el desarrollo de asistencias técnicas, mesas bilaterales y espacios de articulación territorial, destacando el acompañamiento al proceso Servihuerta, donde se concertaron condiciones operativas e interinstitucionales y se impulsaron acciones de reparación simbólica y fortalecimiento comunitario; paralelamente, se consolidaron articulaciones en Sumapaz y la localidad de Los Mártires, permitiendo definir metodologías de análisis territorial, priorización de acciones y coordinación interinstitucional para el acompañamiento a organizaciones; de igual forma, se fortaleció la gestión interna mediante espacios de planeación y revisión de bases de datos, así como la producción de documentos metodológicos, incluyendo el ajuste y validación del instrumento de caracterización de organizaciones de mujeres, el cual fue depurado, estructurado metodológicamente y validado a través de pilotaje, contribuyendo a mejorar la calidad del análisis y la toma de decisiones para el fortalecimiento organizativo con enfoque territorial, de género y de derechos  
Desde la estrategia de Alinzas se llevaron a cabo dos articulaciones con el sector público y privado para la vinculación de las mujeres de las localidades en espacios culturales y laborales:IDARTES – Libro al viento. Vincular a las mujeres a espacios de formación sobre literatura y su relación con el enfoque de género en las CIOM de Bosa, Rafael Uribe Uribe, Usme y Ciudad Bolívar. Igualmente, se incluirán a las profesionales psicólogas y trabajadoras sociales en la formación para las transferencias de conocimiento. Software one. El interés de la empresa es recibir el reconocimiento del Sello en igualdad por lo cual se estableció una articulación con el equipo a cargo de este reconocimiento con la intención de socializar los requisitos para obtenerlo y vincular a las mujeres que hacen parte de los procesos de la Dirección de Territorialización de manera sostenida en sus contrataciones u otra oferta para mujeres y así lograr postularse.  </t>
  </si>
  <si>
    <t>https://secretariadistritald-my.sharepoint.com/:w:/g/personal/territorializacion2021_sdmujer_gov_co/IQBhmVnZ6RlqRqDtB_KjuXLPASSomr4s1p_e7VLEcpjAqbw?e=w7nZg3</t>
  </si>
  <si>
    <t>Fortalecimiento a Organizaciones
https://secretariadistritald-my.sharepoint.com/:w:/g/personal/territorializacion2021_sdmujer_gov_co/IQBjwhA9A9ClQ4HNsCPx_kUjAd7IqnJ25JUaYL7wVwjnmtI?e=9SXl3g
Alianzas
https://secretariadistritald-my.sharepoint.com/:w:/g/personal/territorializacion2021_sdmujer_gov_co/IQDtdVLMw5d_RatllH4Jm8NBAU8LBHKIqNNva3iNztEbA4c?e=eBmtWQ</t>
  </si>
  <si>
    <t xml:space="preserve">Durante julio las colegas del rol comunitario apoyaron en la preparación, convocatoria y difusión durante las Jornadas Territoriales Mujer Contigo en tu Barrio y Prevención de Violencias Contra las Mujeres para un total de 31 jornadas, logrando llegar a 893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48 jornadas llegando a 943 ciudadanas. </t>
  </si>
  <si>
    <t>Desde la estrategia de Fortalecimiento a Organizaciones: se fortalecieron procesos organizativos de mujeres mediante asistencias técnicas, caracterizaciones y acciones de acompañamiento a organizaciones como La Trocha, el Colectivo Mujeres Cuidadoras Servihuerta y las Veedoras de San Cristóbal. Estos procesos permitieron identificar capacidades, necesidades y rutas de fortalecimiento relacionadas con participación, incidencia, autogestión, comunicación estratégica, sistematización de experiencias y gestión de conflictos. Asimismo, se consolidaron articulaciones con la Alcaldía Local de Sumapaz, la estrategia PIOM Sumapaz, Ruralidad y Orbitando, orientadas a fortalecer la coordinación institucional, priorizar acciones territoriales y ampliar el acompañamiento a organizaciones rurales y comunitarias. De manera complementaria, se avanzó en la construcción de herramientas metodológicas para el acompañamiento al Comité Cacica, la planeación del Preencuentro de Organizaciones de Mujeres de Sumapaz y el Encuentro Distrital de Organizaciones, así como en la definición de una ruta de sistematización para La Trocha, contribuyendo al fortalecimiento de la participación, la memoria organizativa y la incidencia de las organizaciones de mujeres en los territorios. 
Durante el periodo desde Alianzas Estrategicas se llevaron a cabo 2: Lab 101 – Laboratorio de innovación, creatividad y nuevas tecnologías de la Universidad Nacional de Colombia. Vincular los sistemas de información, la página web y todo lo relacionado con tecnología a cargo de la Secretaría Distrital de la Mujer para ser evaluado y revisado por Lab101 y hacerlos parte de los procesos de innovación y nuevas tecnologías. Microfinanciera. Articulación para aportar al mejoramiento de la productividad de las mujeres con microempresas o empresas emergentes. Se dará inicio a través de las organizaciones identificadas en la ruralidad y con quienes ha trabajado el equipo “Caminando juntas por la ruralidad”.</t>
  </si>
  <si>
    <t>https://secretariadistritald-my.sharepoint.com/:w:/g/personal/territorializacion2021_sdmujer_gov_co/IQCFarxJpCdvT4pxoR5qwrsDAbkaGSPyWmLbX3sPSlyrbnQ?e=vHsKBT</t>
  </si>
  <si>
    <t>Fortalecimiento Organizaciones:
https://secretariadistritald-my.sharepoint.com/:w:/g/personal/territorializacion2021_sdmujer_gov_co/IQBJGGn-suRATZSr0J3aSPRYAeB0d_ouYNP33WiJY5Zzgn8?e=elTUig
Alianzas:
https://secretariadistritald-my.sharepoint.com/:w:/g/personal/territorializacion2021_sdmujer_gov_co/IQAacHXl5He2S7E1ZwGQRTkbASxndhOZmkIuUB5FKhh0cWk?e=uESlBg</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</si>
  <si>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</si>
  <si>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</si>
  <si>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</si>
  <si>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</si>
  <si>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</si>
  <si>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</si>
  <si>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</si>
  <si>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</si>
  <si>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</si>
  <si>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</si>
  <si>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</si>
  <si>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</si>
  <si>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</si>
  <si>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</si>
  <si>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</si>
  <si>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</si>
  <si>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</si>
  <si>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</si>
  <si>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</si>
  <si>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</si>
  <si>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</si>
  <si>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</si>
  <si>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</si>
  <si>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Durante el periodo desde la Estratregia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Asi mismo, 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</si>
  <si>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</si>
  <si>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Asi mismo, se realizó adición y prórroga al contrato 543-2025 correspondiente al arrendamiento de Puente Aranda.  Se realizan pagos a contratistas, arrendamientos, servicios públicos, servicios de vigilancia y limpieza.</t>
  </si>
  <si>
    <t>En lo corrido del año, la estrategia Orbitando ha realizado 21 intervenciones en los COLMYEG y 14 en otros escenarios y espacios con presencia de mujeres políticas, evidenciando una ampliación progresiva de su alcance en distintos espacios de participación. A nivel individual, se han desarrollado 7 atenciones y 21 seguimientos, consolidando el acompañamiento psicosocial a mujeres políticas en el Distrito.
La Estrategia de Actividad Física cuenta con un acumulado de: 183 clases en 19 localidades exceptuando Sumapaz; se han acompañado 17 jornadas territoriales y 7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t>
  </si>
  <si>
    <t>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Se dio inicio a los contratos de licencias microsoft y vigilancia, se realizó adición al contrato de transporte para los servicios de la secretaria. Se realizan pagos a contratistas, arrendamientos, servicios públicos, servicios de vigilancia y limpieza.</t>
  </si>
  <si>
    <t>En lo corrido del año,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</si>
  <si>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a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De igual manera,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t>
  </si>
  <si>
    <t>En lo corrido del año, la estrategia Orbitando ha realizado 42 intervenciones en los COLMYEG y 24 en otros escenarios y espacios con presencia de mujeres políticas, evidenciando una ampliación progresiva de su alcance en distintos espacios de participación. A nivel individual, se han desarrollado 10 atenciones y 42 seguimientos, consolidando el acompañamiento psicosocial a mujeres políticas en el Distrito.
La Estrategia de Actividad Física cuenta con un acumulado de: 314 clases en 19 localidades exceptuando Sumapaz; se han acompañado 29 jornadas territoriales y 16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t>
  </si>
  <si>
    <t xml:space="preserve">El equipo de actividad física  realizó actividades en 19 localidades a través de la CIOM, con 68 procesos colectivos, se socializó durante el mes de junio  el derecho a la educación con equidad y el derecho al trabajo digno con equidad: Las localidades en las que se abordó el derecho al trabajo fueron: Suba, Engativá, Teusaquillo, Bosa, Kennedy, Fontibón, Barrios Unidos, Usaquén y Chapinero. Las localidades en las que se trabajó el derecho a la educación fueron: Tunjuelito, La Candelaria, Los Mártires, Puente Aranda, Antonio Nariño, Usme, Rafael Uribe Uribe, Santa Fe, Ciudad Bolívar, San Cristóbal y Sumapaz. 
Desde la estrategia Orbitando se desarrollaron actividades colectivas en 14 localidades, mediante el acompañamiento a 15 espacios vinculados con los COLMYEG y CLM, además de intervenciones y acompañamientos en otros escenarios de participación política. En el componente de acompañamientos individuales se realizó 1 atención y 13 seguimientos a mujeres políticas. Se destaca que la localidad de Usme concentró el mayor número de intervenciones colectivas durante el periodo.
Realizar el 100 Porciento de las actividades operativas y contractuales necesarias para brindar los servicios del Modelo Casa de Igualdad de Oportunidades (CIOM) en las 20 localidades de Bogotá. 1. Se realizó el pago de cumplimiento de sentencia comprometido en el mes anterior, se realizó adición a los contratos de arrendamientos 1047, 957 y 964 de 2025. Se comprometió el recurso para el contrato de operador logístico.  Se continúan realizando pagos a contratos de prestación de servicios, arrendamientos, servicios públicos, de vigilancia y limpieza.
</t>
  </si>
  <si>
    <t xml:space="preserve">En lo corrido del año, la estrategia Orbitando ha realizado 57 intervenciones en los COLMYEG y 31 en otros escenarios y espacios con presencia de mujeres políticas, evidenciando una ampliación progresiva de su alcance en distintos espacios de participación. A nivel individual, se han desarrollado 11 atenciones y 55 seguimientos, consolidando el acompañamiento psicosocial a mujeres políticas en el Distrito.
La Estrategia de Actividad Física cuenta con un acumulado de: 382 clases en 19 localidades exceptuando Sumapaz; se han acompañado 35 jornadas territoriales y 22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se realizó adición a los contratos de arrendamientos 1047, 957 y 964 de 2025. </t>
  </si>
  <si>
    <t>Se realizó contrato de prestación de servicios 946-2026, se realizó adición a los contratos de arrendamientos 1063, 957 y 1045 de 2025.  Se continuan realizando pagos a contratos de prestación de servicios, arrendamientos, servicios públicos, de vigilancia y limpieza. 
El equipo de actividad fisica realizó actividades en 19 localidades a través de la CIOM, con 43 procesos colectivostrabajó el derecho a la educación con equidad y el derecho al trabajo digno con equidad en las CIOM asignadas a cada una de las profesionales. Las localidades en las que se abordó el derecho a la Educación fueron: Suba, Engativá, Teusaquillo, Bosa, Kennedy, Fontibón, Barrios Unidos, Usaquén y Chapinero. Las localidades en las que se trabajó el derecho al Trabajo fueron: Tunjuelito, La Candelaria, Los Mártires, Puente Aranda, Antonio Nariño, Usme, Rafael Uribe Uribe, Santa Fe, Ciudad Bolívar, San Cristóbal y Sumapaz. 
Desde la estrategia Orbitando se desarrollaron actividades colectivas en 17 localidades, a través del acompañamiento específico de 20 espacios específicos y/o vinculados con los COLMYEG y CLM, así como 5 intervenciones y acompañamientos en otros escenarios. A través de los acompañamientos individuales, se realizaron 3 atención y 10 seguimientos. Destaca en el mes que se logró el acompañamiento a un espacio colectivo en la localidad de Sumapaz, la cual era la única que faltaba en esta dimensión de acompañamiento.</t>
  </si>
  <si>
    <t>En lo corrido del año, la estrategia Orbitando ha realizado 77 intervenciones en los COLMYEG y 36 en otros escenarios y espacios con presencia de mujeres políticas, evidenciando una ampliación progresiva de su alcance en distintos espacios de participación. A nivel individual, se han desarrollado 14 atenciones y 65 seguimientos, consolidando el acompañamiento psicosocial a mujeres políticas en el Distrito.
La Estrategia de Actividad Física cuenta con un acumulado de: 425 clases en 19 localidades exceptuando Sumapaz; se han acompañado 41 jornadas territoriales y 27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se realizó adición a los contratos de arrendamientos 1047, 957 y 964 de 2025. 946-2026, se realizó adición a los contratos de arrendamientos 1063 y 1045 de 2025</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</si>
  <si>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</si>
  <si>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</si>
  <si>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</si>
  <si>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</si>
  <si>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</si>
  <si>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</si>
  <si>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</si>
  <si>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 xml:space="preserve">Durante el periodo desde la Estatregia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t>
  </si>
  <si>
    <t>https://secretariadistritald-my.sharepoint.com/:b:/g/personal/territorializacion2021_sdmujer_gov_co/IQAFuDqOyr9qRoJ8-bzUbTxUAc5sbTjJAhoHzUD5TWWTd40?e=QLFkzu</t>
  </si>
  <si>
    <r>
      <rPr>
        <sz val="11"/>
        <color rgb="FF000000"/>
        <rFont val="Calibri"/>
        <family val="2"/>
        <scheme val="minor"/>
      </rPr>
      <t xml:space="preserve">
Orbitando: https://secretariadistritald-my.sharepoint.com/:w:/g/personal/territorializacion2021_sdmujer_gov_co/IQCIkAtpo3deRrL8k4zcPTP7AXPUMzz1oZxqIFqKPASi1cY?e=7xctg9
Actividad Fisica:</t>
    </r>
    <r>
      <rPr>
        <u/>
        <sz val="11"/>
        <color rgb="FF0000FF"/>
        <rFont val="Calibri"/>
        <family val="2"/>
        <scheme val="minor"/>
      </rPr>
      <t xml:space="preserve"> https://secretariadistritald-my.sharepoint.com/:w:/g/personal/territorializacion2021_sdmujer_gov_co/IQBYQ7tbCuHIQLR9nPwbJl30ASIGii8jLHG5p_8ZIK-V8UA?e=Um28iz</t>
    </r>
  </si>
  <si>
    <t>Se realizó adición y prórroga al contrato 543-2025 correspondiente al arrendamiento de Puente Aranda.  Se realizan pagos a contratistas, arrendamientos, servicios públicos, servicios de vigilancia y limpieza.</t>
  </si>
  <si>
    <t xml:space="preserve">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t>
  </si>
  <si>
    <t>https://secretariadistritald-my.sharepoint.com/:b:/g/personal/territorializacion2021_sdmujer_gov_co/IQAh4SIz4oABSpwA46z26YA_AcQEHUiGUjakC_SxA30RyUA?e=kVC5Ab</t>
  </si>
  <si>
    <r>
      <rPr>
        <sz val="11"/>
        <color rgb="FF000000"/>
        <rFont val="Calibri"/>
        <family val="2"/>
      </rPr>
      <t>Orbitando:</t>
    </r>
    <r>
      <rPr>
        <u/>
        <sz val="11"/>
        <color rgb="FF0000FF"/>
        <rFont val="Calibri"/>
        <family val="2"/>
      </rPr>
      <t xml:space="preserve"> https://secretariadistritald-my.sharepoint.com/:w:/g/personal/territorializacion2021_sdmujer_gov_co/IQDXPD6nBFcmSpoLgemHjHZ7AVKhWyTyvrpWfMFtCrGrw0s?e=ckj6qm
</t>
    </r>
    <r>
      <rPr>
        <sz val="11"/>
        <color rgb="FF000000"/>
        <rFont val="Calibri"/>
        <family val="2"/>
      </rPr>
      <t>Actividad Fisica</t>
    </r>
    <r>
      <rPr>
        <u/>
        <sz val="11"/>
        <color rgb="FF0000FF"/>
        <rFont val="Calibri"/>
        <family val="2"/>
      </rPr>
      <t>: https://secretariadistritald-my.sharepoint.com/:w:/g/personal/territorializacion2021_sdmujer_gov_co/IQABK1S9Ron1T7PK9JfX2biZAYAmYL8DJ0Z376--yeYcxi8?e=TjdJax</t>
    </r>
  </si>
  <si>
    <t>Se dio inicio a los contratos de licencias microsoft y vigilancia, se realizó adición al contrato de transporte para los servicios de la secretaria. Se realizan pagos a contratistas, arrendamientos, servicios públicos, servicios de vigilancia y limpieza.</t>
  </si>
  <si>
    <t xml:space="preserve">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t>
  </si>
  <si>
    <t>https://secretariadistritald-my.sharepoint.com/:b:/g/personal/territorializacion2021_sdmujer_gov_co/IQAXvUYDKOKfQaLSM7E2qFJuAZkW4aEhWJ52__Mr6qvPtuQ?e=9gJ7pL</t>
  </si>
  <si>
    <t>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t>
  </si>
  <si>
    <t>En mayo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t>
  </si>
  <si>
    <t xml:space="preserve">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t>
  </si>
  <si>
    <t>https://secretariadistritald-my.sharepoint.com/:b:/g/personal/territorializacion2021_sdmujer_gov_co/IQD91fl79vr0Spp0DDBOJEDZAfXQC-asxpfw0tZeTF2HPtY?e=PCxZCZ</t>
  </si>
  <si>
    <t>Actividad Fisica
https://secretariadistritald-my.sharepoint.com/:w:/g/personal/territorializacion2021_sdmujer_gov_co/IQAru-sga4xoSJO3bq1QWzMDAZgKRJG0UcBulgLQmJbujcs?e=LKlkVm
Orbitando
https://secretariadistritald-my.sharepoint.com/:w:/g/personal/territorializacion2021_sdmujer_gov_co/IQDnMBsVXOo_S7ZIMnG_IBNAAYyG7ejFmeEgImc1mUqpw38?e=4N2cm6</t>
  </si>
  <si>
    <t>Realizar el 100 Porciento de las actividades operativas y contractuales necesarias para brindar los servicios del Modelo Casa de Igualdad de Oportunidades (CIOM) en las 20 localidades de Bogotá.	1	Se realizó el pago de cumplimiento de sentencia comprometido en el mes anterior, se realizó adición a los contratos de arrendamientos 1047, 957 y 964 de 2025. Se comprometio el recurso para el contrato de operador logístico.  Se continuan realizando pagos a contratos de prestación de servicios, arrendamientos, servicios públicos, de vigilancia y limpieza.</t>
  </si>
  <si>
    <t xml:space="preserve">El equipo de actividad física  realizó actividades en 19 localidades a través de la CIOM, con 68 procesos colectivos, se socializó durante el mes de junio  el derecho a la educación con equidad y el derecho al trabajo digno con equidad: Las localidades en las que se abordó el derecho al trabajo fueron: Suba, Engativá, Teusaquillo, Bosa, Kennedy, Fontibón, Barrios Unidos, Usaquén y Chapinero. Las localidades en las que se trabajó el derecho a la educación fueron: Tunjuelito, La Candelaria, Los Mártires, Puente Aranda, Antonio Nariño, Usme, Rafael Uribe Uribe, Santa Fe, Ciudad Bolívar, San Cristóbal y Sumapaz. 
Desde la estrategia Orbitando se desarrollaron actividades colectivas en 14 localidades, mediante el acompañamiento a 15 espacios vinculados con los COLMYEG y CLM, además de intervenciones y acompañamientos en otros escenarios de participación política. En el componente de acompañamientos individuales se realizó 1 atención y 13 seguimientos a mujeres políticas. Se destaca que la localidad de Usme concentró el mayor número de intervenciones colectivas durante el periodo.
</t>
  </si>
  <si>
    <t>https://secretariadistritald-my.sharepoint.com/:b:/g/personal/territorializacion2021_sdmujer_gov_co/IQCSDNnDhbsBSpn4Fng-nRvFAay8vY5x6bplHWWTX1XHIVY?e=qJndXT</t>
  </si>
  <si>
    <t>Actividad Fisica:
https://secretariadistritald-my.sharepoint.com/:w:/g/personal/territorializacion2021_sdmujer_gov_co/IQAtkrm9MfQsTqCtzaVOmUB5ARabuk50Ied-fp-0YlW44Vo?e=k891Ic
Orbitando:
https://secretariadistritald-my.sharepoint.com/:w:/g/personal/territorializacion2021_sdmujer_gov_co/IQDKM7O9jfJZSa4nMgAil9t0AfeARjOHdNvNPr-hgBfOIEk?e=k00zy6</t>
  </si>
  <si>
    <t>Se realizó contrato de prestación de servicios 946-2026, se realizó adición a los contratos de arrendamientos 1063, 957 y 1045 de 2025.  Se continuan realizando pagos a contratos de prestación de servicios, arrendamientos, servicios públicos, de vigilancia y limpieza. </t>
  </si>
  <si>
    <t>https://secretariadistritald-my.sharepoint.com/:b:/g/personal/territorializacion2021_sdmujer_gov_co/IQA7YGyXw3aVQr70pQZccSMEAU-cGqd1p1DeaaOOunB2A8o?e=sZbyZu</t>
  </si>
  <si>
    <t>Actividad Fisica:
https://secretariadistritald-my.sharepoint.com/:w:/g/personal/territorializacion2021_sdmujer_gov_co/IQAmLNPQ_h7USp72mGs-MkZEAflqrUciTm_pMyGa9IKejsg?e=N9YV1o
Orbitando:
https://secretariadistritald-my.sharepoint.com/:w:/g/personal/territorializacion2021_sdmujer_gov_co/IQBq2S9OTHR_RZxfHiN0z5WbAZkTztt1K-HG9fQ22PfGU90?e=Wm9CXn</t>
  </si>
  <si>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</si>
  <si>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</si>
  <si>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</si>
  <si>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</si>
  <si>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</si>
  <si>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 xml:space="preserve">Durante el periodo la estrategia de Caminando Juntas por la Ruralidad realizó difusión de servicios por medio de la se reactivación del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</si>
  <si>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t>
  </si>
  <si>
    <t xml:space="preserve">El Modelo de Atención Casas de Igualdad de Oportunidades para las mujeres campesinas y rurales de Bogotá (CIOMRural)  es una estrategia que se ha posesionado para acercar la oferta institucional a las mujeres rurales y campesinas de Bogotá, contribuyendo de esta manera a eliminar las barreras de acceso que tiene ellas para acceder a la misma y avanzar hacia la garantia de sus derechos. </t>
  </si>
  <si>
    <t>Durante el mes de marzo de 2026 se realizaron 8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
A través de cuatro reuniones de equipo los días 3, 10, 17 y 24 de marzo de 2026, se: realizaron tres jornadas de difusión de servicios. Una en Usme en las veredas El Hato, Las Margaritas y Quiba Alta, Ciudad Bolívar; otra en Aguas Claras, San Cristóbal y la tercera en Mochuelo, Ciudad Bolívar y 2 sensibilizaciones en Ciudad Bolívar en las veredas de Pasquilla y Santa Rosa, en el marco de la articulación con Masglo. Cada sensibilización se llevó a cabo en tres etapas.</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</si>
  <si>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13 procesos con 70 participantes.
-	Fortalecimiento organizacional: 14 actividades acumuladas con 35 participantes.
-	Articulaciones externas: 12 articulaciones con instituciones distritales y organizaciones comunitarias.
-	Articulaciones internas: 14 articulaciones para alineación estratégica.</t>
  </si>
  <si>
    <t xml:space="preserve">Durante el mes de abril se: Realiza una jornada de difusión de servicios en Usme (mediante jornada territorial) y otra en Serrezuela en la jornada psicosocial 
•	Realizadas 2 acciones de fortalecimiento con mujeres de las localidades de Usme  
•	Realizada una jornada psicosocial en Serrezuela Usaquén  
•	Realizada ¼ sensibilizaciones en Usaquén   
•	Realizadas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</si>
  <si>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t>
  </si>
  <si>
    <t xml:space="preserve">Durante el mes de mayo se realizaron las siguientes actividades: 
* 1 difusión de servicios en el sector El Edén de la vereda Pasquilla de Usme  
* 4 jornadas de información, dos en las veredas El Hato y en Los Soches de Usme y las otras dos en Pasquilla y Quiba Baja, Ciudad Bolívar  
* 3 acciones de fortalecimiento organizacional: Verjón Chapinero; en Quiba Alta (Ciudad Bolívar) y en Alto Fucha, San Cristóbal  
* tres sensibilizaciones en Chiguaza, El Uval (Usme) y Santa Rosa (Ciudad Bolívar) 
* Articulaciones externas con 13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D e todas las anteriores 4 nuevas: S Salud, Open Society, Copetonas, Usme y Corporación taller creando expresiones (San Cristóbal) 
* se mantuvieron 5 articulaciones:  Enfoque diferencial, equipo Psicólogas, equipo de abogadas, Orbitando, CIOM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</si>
  <si>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7 jornadas con 34 participantes. 
-	Informaciones: 8 jornadas con 119 mujeres participantes, 95 rurales.
-	Sensibilizaciones: 14 procesos con 88 participantes.
-	Fortalecimiento organizacional: 18 actividades acumuladas con 95 participantes.
-	Articulaciones internas: 15 articulaciones con instituciones distritales y organizaciones comunitarias.
-	Articulaciones externas : 18 articulaciones para alineación estratégica. (3 nacionales, 2 internacional, 5  Distritales, 8 locales) 
</t>
  </si>
  <si>
    <t xml:space="preserve">• Realizada 1 difusión de servicios en la jornada territorial realizada en el Predio El Tesoro, en la vereda Arrayanes de Usme, durante la celebración del día del campesino 
• Realizadas 3 sensibilizaciones en las veredas Chiguaza y El Uval de Usme y Pasquilla de Ciudad Bolívar 
• Realizadas 4 acciones de fortalecimiento organizacional: una, con mujeres de Tejiendo Sueños del Verjón, Chapinero. La segunda y tercera acción en Alto Fucha, Aguas Claras (San Cristóbal. La cuarta acción correspondió a una reunión con la presidenta del Consejo Local de Mujeres de Sumapaz para recoger sus sugerencias respecto a las exposiciones del Museo de Independencia
• Durante el mes de junio de 2026, como equipo tuvimos articulaciones externas con 10 instituciones, instancias y organizaciones entre las que estuvieron: Museo de la Independencia, FIAN, Centro de Memoria, paz y Reconciliación (CMPR), Open Society, Masglo, CIEDERS y mujeres representantes de las ULDERS, Planeación Rural, Ulder Suba, Chapinero y Consejo Local de Ruralidad de Usme, Planeación 
Rural y organizaciones como Tejiendo Mundos (Chapinero), Corporación Taller Creando Expresiones (San Cristóbal) y Consejo Local de Mujeres de Sumapaz (CLMS). 
• Las articulaciones se mantuvieron con: Enfoque diferencial, equipo Psicólogas, equipo de abogadas, CIOMs de Sanra Fé, Chapinero y Usme y cuatro reuniones de equipo los días 2,9,16 y 24 de 2026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</si>
  <si>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8 jornadas con 50 participantes. 
-	Informaciones: 8 jornadas con 119 mujeres participantes, 95 rurales.
-	Sensibilizaciones: 17 procesos con 156 participantes.
-	Fortalecimiento organizacional: 22 actividades acumuladas con 114 participantes.
-	Articulaciones internas: 15 articulaciones con instituciones distritales y organizaciones comunitarias.
-	Articulaciones externas : 20 articulaciones para alineación estratégica. (3 nacionales, 2 internacional, 6  Distritales, 9 locales) 
</t>
  </si>
  <si>
    <t xml:space="preserve">•	Realizadas 2 jornadas de información: en Altos de Serrezuela de la localidad de Usaquén (julio 3) y en el espacio interlocal de Usme y Ciudad Bolívar en el marco de la actividad Master class en alianza con Masglo (julio 17) 
•	Se llevo a cabo una sensibilización en Altos de Serrezuela, Usaquén (el día 24 de julio) 
•	Se realizaron 2 acciones de fortalecimiento l: una, con mujeres de Tejiendo Sueños del Verjón, Chapinero (el día 25 de julio de 2026. La segunda, se realizó el día 10 de julio, con la formalización de la Asociación Majestic Women de Chiguaza en Usme 
•	Durante el mes de julio de 2026, se desarrollaron articulaciones externas con 15 instituciones, instancias y organizaciones entre las que estuvieron: Museo de la Independencia, FIAN, Centro de Memoria, paz y Reconciliación (CMPR), Masglo, Fundación Mariana Novoa, Estrategia Bogotaneidad Sumapaz, ULDERS de Chapinero y Usme, Alcaldía Local de Santa Fe, Alcaldía Local de Usme, Secretaría de Desarrollo Económico, Personería local de Santa Fé. También, se mantuvo el trabajo con organizaciones como Tejiendo Mundos (Chapinero), Magestic Women (Usme) y Consejo Local de Mujeres de Sumapaz. Y surge una nueva alianza con Asomicrofinanzas para el acompañamiento y capacitación en microfinanzas con perspectiva de género. 
•	Se fortalecieron las articulaciones con equipos CIOM de Santa Fe y Usme; con Equipo de psicólogas de DTDYP; con estrategia Alianzas; con Enfoque Diferencial, con Derecho a la paz, con Comité de Dirección de Territorialización y con Fortalecimiento organizacional.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</si>
  <si>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8 jornadas con 50 participantes. 
-	Informaciones: 10 jornadas con 144 mujeres participantes, 120 rurales.
-	Sensibilizaciones: 17 procesos con 156 participantes.
-	Fortalecimiento organizacional: 24 actividades acumuladas con 125 participantes.
-	Articulaciones internas: 16 articulaciones con instituciones distritales y organizaciones comunitarias.
-	Articulaciones externas : 24 articulaciones para alineación estratégica. (4 nacionales, 2 internacional, 7  Distritales, 9 locales) 
</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</si>
  <si>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</si>
  <si>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</si>
  <si>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</si>
  <si>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</si>
  <si>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</si>
  <si>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 xml:space="preserve">Durante el periodo se planearon y desarrollaron las siguientes jornadas: 
Realizadas 2 de 7 jornadas de difusión de servicios 
Realizadas 4 de 10 informaciones 
Realizadas 2 de 7 sensibilizaciones 
Realizadas acciones de Fortalecimiento organizacional en 5 de los 7 territorios  </t>
  </si>
  <si>
    <t xml:space="preserve">Para la Difusión de servicios se reactivó 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</si>
  <si>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https://secretariadistritald-my.sharepoint.com/:w:/g/personal/territorializacion2021_sdmujer_gov_co/IQCT9NgPPB23RKi_OSgN-6OLAQcbJLE1CCf4Xnw-Cfm8K8c?e=exmWYf</t>
  </si>
  <si>
    <t xml:space="preserve">A través de cuatro reuniones de equipo los días 3, 10, 17 y 24 de marzo de 2026, se: 
* Se realizaron tres jornadas de difusión de servicios. Una en Usme en las veredas El Hato, Las Margaritas y Quiba Alta, Ciudad Bolívar; otra en Aguas Claras, San Cristóbal y la tercera en Mochuelo, Ciudad Bolívar.  
* 2 sensibilizaciones en Ciudad Bolívar en las veredas de Pasquilla y Santa Rosa, en el marco de la articulación con Masglo. Cada sensibilización se llevó a cabo en tres etapas, los días 4, 11 y 18 de marzo de 2026  </t>
  </si>
  <si>
    <t>Durante el mes de marzo de 2026 se realizaron 7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t>
  </si>
  <si>
    <t>https://secretariadistritald-my.sharepoint.com/:w:/g/personal/territorializacion2021_sdmujer_gov_co/IQAQeV0-B_2vT4-Td9RDRmjlAf3_oUQHLUHRNtLtUfSFvZg?e=zbRo9w</t>
  </si>
  <si>
    <t xml:space="preserve">Durante el mes de abril, el equipo planeó y ejecuto el seguimiento a este plan de trabajo, por medio de cuatro reuniones con las compañeras que integran esta estrategia los días 7, 15, 23 y 28 de abril de 2026, producto de logró:
• Realizadas 2 acciones de fortalecimiento con mujeres de las localidades de Usme  
• Realizada una jornada psicosocial en Serrezuela Usaquén  
• Realizada ¼ sensibilizaciones en Usaquén
• Realiza una jornada de difusión de servicios en Usme (mediante jornada territorial) y otra en Serrezuela en la jornada psicosocial 
</t>
  </si>
  <si>
    <t xml:space="preserve">Por otra parte durante el mes se: Realizó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</si>
  <si>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https://secretariadistritald-my.sharepoint.com/:w:/g/personal/territorializacion2021_sdmujer_gov_co/IQDO_bDq4Ap5Q6ocauqf09NzAbDjtjOaK2OqkyTPb9xvn-o?e=3SxjnB</t>
  </si>
  <si>
    <t xml:space="preserve">Este mes se planearon y se llevaron a cabo cuatro jornadas de información. La primera en la vereda El Hato, finca San Juan de Usme sobre el fortalecimiento organizacional y el acompañamiento que lleva a cabo la estrategia Caminando Juntas por la Ruralidad de la SD Mujer a las mujeres rurales. La segunda sobre el derecho a la autonomía económica de la PPMYEG, con base en buenas prácticas de ahorro solidario autogestionado, con mujeres de Los Soches - Sector Rincón Grande. La tercera jornada fue en Ciudad Bolívar, en Pasquilla  y la cuarta en Quiba Baja.
De igual manera se planearon y se realizaron tres sensibilizaciones: una en la vereda Chiguaza, otra en El Uval, ambas en la localidad de Usme y una tercera en Santa Rosa, Ciudad Bolívar. Las dos primeras sensibilizaciones se llevaron a cabo en 4 sesiones durante el proceso de Masglo los días 7, 14, 21 y 28 de mayo de 2026.  </t>
  </si>
  <si>
    <t xml:space="preserve">Durante el mes de mayo de 2026 se realizaron 3 acciones de fortalecimiento organizacional: una, con mujeres del Verjón, Chapinero; una segunda en Quiba Alta (Ciudad Bolívar),  y en Alto Fucha, San Cristóbal.  
Como equipo tuvimos articulaciones externas con 11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t>
  </si>
  <si>
    <t>https://secretariadistritald-my.sharepoint.com/:w:/g/personal/territorializacion2021_sdmujer_gov_co/IQBJjL4FKFoAQqoDIsObrrUIAdsuHV6Vi3BIg_Ac3PBEA6Q?e=yx18Cx</t>
  </si>
  <si>
    <t xml:space="preserve">Este mes se planearon y se llevaron a cabo:
• Realizada 1 difusión de servicios en la jornada territorial realizada en el Predio El Tesoro, en la vereda Arrayanes de Usme, durante la celebración del día del campesino 
• Realizadas 3 sensibilizaciones en las veredas Chiguaza y El Uval de Usme y Pasquilla de Ciudad Bolívar 
• Realizadas 4 acciones de fortalecimiento organizacional: una, con mujeres de Tejiendo Sueños del Verjón, Chapinero. La segunda y tercera acción en Alto Fucha, Aguas Claras (San Cristóbal. La cuarta acción correspondió a una reunión con la presidenta del Consejo Local de Mujeres de Sumapaz para recoger sus sugerencias respecto a las exposiciones del Museo de Independencia
</t>
  </si>
  <si>
    <t xml:space="preserve">• Durante el mes de junio de 2026, como equipo tuvimos articulaciones externas con 10 instituciones, instancias y organizaciones entre las que estuvieron: Museo de la 
Independencia, FIAN, Centro de Memoria, paz y Reconciliación (CMPR), Open Society, Masglo, CIEDERS y mujeres representantes de las ULDERS, Planeación Rural, Ulder Suba, Chapinero y Consejo Local de Ruralidad de Usme, Planeación 
Rural y organizaciones como Tejiendo Mundos (Chapinero), Corporación Taller Creando Expresiones (San Cristóbal) y Consejo Local de Mujeres de Sumapaz (CLMS). 
• Las articulaciones se mantuvieron con: Enfoque diferencial, equipo Psicólogas, equipo de abogadas, CIOMs de Sanra Fé, Chapinero y Usme y cuatro reuniones de equipo los días 2,9,16 y 24 de 2026
</t>
  </si>
  <si>
    <t>https://secretariadistritald-my.sharepoint.com/:b:/g/personal/territorializacion2021_sdmujer_gov_co/IQBzm1CRWt2ZSISza8nHu_xnAUE4OQ39qDjwLr-RpjU4SNI?e=hrBOIK</t>
  </si>
  <si>
    <t xml:space="preserve">Durante el mes de julio se planearon y se llevaro a cabo:
•	Realizadas 2 jornadas de información: en Altos de Serrezuela de la localidad de Usaquén (julio 3) y en el espacio interlocal de Usme y Ciudad Bolívar en el marco de la actividad Master class en alianza con Masglo (julio 17) 
•	Se llevo a cabo una sensibilización en Altos de Serrezuela, Usaquén (el día 24 de julio) 
•	Se realizaron 2 acciones de fortalecimiento l: una, con mujeres de Tejiendo Sueños del Verjón, Chapinero (el día 25 de julio de 2026. La segunda, se realizó el día 10 de julio, con la formalización de la Asociación Majestic Women de Chiguaza en Usme 
</t>
  </si>
  <si>
    <t xml:space="preserve">•	Durante el mes de julio de 2026, tuvimos articulaciones externas con 15 instituciones, instancias y organizaciones entre las que estuvieron: Museo de la Independencia, FIAN, Centro de Memoria, paz y Reconciliación (CMPR), Masglo, Fundación Mariana Novoa, Estrategia Bogotaneidad Sumapaz, ULDERS de Chapinero y Usme, Alcaldía Local de Santa Fe, Alcaldía Local de Usme, Secretaría de Desarrollo Económico, Personería local de Santa Fé. También, se mantuvo el trabajo con organizaciones como Tejiendo Mundos (Chapinero), Magestic Women (Usme) y Consejo Local de Mujeres de Sumapaz. Y surge una nueva alianza con Asomicrofinanzas para el acompañamiento y capacitación en microfinanzas con perspectiva de género. 
•	Mantuvimos articulaciones con equipos CIOM de Santa Fe y Usme; con Equipo de psicólogas de DTDYP; con estrategia Alianzas; con Enfoque Diferencial, con Derecho a la paz, con Comité de Dirección de Territorialización y con Fortalecimiento organizacional. 
</t>
  </si>
  <si>
    <t>https://secretariadistritald-my.sharepoint.com/:w:/g/personal/territorializacion2021_sdmujer_gov_co/IQAOwWh-sfmQT5FW35K5nPVMAZfMPzxTOUj6aCm4_4tUGR4?e=raZsXv</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</si>
  <si>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</si>
  <si>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</si>
  <si>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</si>
  <si>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</si>
  <si>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</si>
  <si>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</si>
  <si>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</si>
  <si>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</si>
  <si>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</si>
  <si>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</si>
  <si>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</si>
  <si>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</si>
  <si>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</si>
  <si>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</si>
  <si>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</si>
  <si>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</si>
  <si>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</si>
  <si>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</si>
  <si>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</si>
  <si>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</si>
  <si>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</si>
  <si>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 xml:space="preserve">La estrategia Caminando Juntas con las Mujeres por la Ruralidad realizó difusión de servicios con organizaciones importantes de la Vereda Serrezuela como JAC y Fundación Mariana Novoa. Se realizaron 4 procesos de información. Las otras dos se hicieron en el taller de bordado y la feria realizadas en el cierre de la exposición Hacedoras del Arraigo y Mujeres de la Bogotá Rural. Asi mismo, se realizaron 2 sensibilizaciones en Ciudad Bolívar en las veredas de Pasquilla y Santa Rosa, en el marco de la articulación con Masglo. 
Desde la Estrategia Orbitando: se retomaron las acciones de intervención y solicitudes realizadas en las instancias priorizadas, manteniendo el contacto con las lideresas y mujeres políticas que han accedido al acompañamiento individual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Asi mismo, se realizó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Por otra parte, la estrategia de Actividad Física  priorizo y abordo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De igual manera,  se realizaron 255 atenciones y seguimientos socio jurídicos; 295 orientaciones y seguimientos psicosociales y 1432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</si>
  <si>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
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acumulado de atenciones es: 524 atenciones y seguimientos socio jurídicos, 564 orientaciones y seguimientos psicosociales, 1984 primeras atenciones.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</si>
  <si>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Ruralidad: 
https://secretariadistritald-my.sharepoint.com/:w:/g/personal/territorializacion2021_sdmujer_gov_co/IQCT9NgPPB23RKi_OSgN-6OLAQcbJLE1CCf4Xnw-Cfm8K8c?e=exmWYf
Orbitando:
https://secretariadistritald-my.sharepoint.com/:w:/g/personal/territorializacion2021_sdmujer_gov_co/IQCIkAtpo3deRrL8k4zcPTP7AXPUMzz1oZxqIFqKPASi1cY?e=7xctg9
Actividad Fisica:
https://secretariadistritald-my.sharepoint.com/:w:/g/personal/territorializacion2021_sdmujer_gov_co/IQBYQ7tbCuHIQLR9nPwbJl30ASIGii8jLHG5p_8ZIK-V8UA?e=Um28iz
Financiero:
https://secretariadistritald-my.sharepoint.com/:b:/g/personal/territorializacion2021_sdmujer_gov_co/IQAFuDqOyr9qRoJ8-bzUbTxUAc5sbTjJAhoHzUD5TWWTd40?e=QLFkzu
Atenciones:
https://secretariadistritald-my.sharepoint.com/:x:/g/personal/territorializacion2021_sdmujer_gov_co/IQCsUR0Zf1dZQbOAVMGulP6tAfTiCgYcejvH33DOIqywwAk?e=CC2TdI</t>
  </si>
  <si>
    <t xml:space="preserve">La estrategia Caminando Juntas con las Mujeres por la Ruralidad realizó fortalecimiento de. 7 acciones de fortalecimiento a las siguientes organizaciones y colectivos: la organización Agua Viva en Santa Fe. en  la Vereda Chorrillos de Suba,  el Verjón de Chapinero, El Destino de Usme con Apiusme y  una con la organización Tejiendo sueños. 
Desde la Estrategia Orbitando: 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Desde la estrategia de  actividad física: se realizaron actividades en 19 localidades a través de la CIOM, con 77 procesos colectivos, donde la temática central fue el contexto del 8M. 
Asi mismo, se realizó la contratación del contrato de arriendamiento de Puente Aranda. 
De igual manera,  se realizaron 279 atenciones y seguimientos socio jurídicos; 337 orientaciones y seguimientos psicosociales y 1478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</si>
  <si>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4 procesos con 75 participantes.
-	Fortalecimiento organizacional: 13 actividades acumuladas con 70 participantes.
-	Articulaciones externas: 12 articulaciones con instituciones distritales y organizaciones comunitarias.
-	Articulaciones internas: 14 articulaciones para alineación estratégica.
Desde la Estrategia Orbitando durante el perido: se acompañaron escenarios relacionados al COLMYEG en 8 localidades. Se cuenta con un total de 7 atenciones y 21 seguimientos. Intervención en 2 organizaciones de mujeres de la localidad de Usaquen en el marco de instancias/otros escenarios de participación política.
La Estrategia de Actividad Física cuenta con un acumulado de: 183 clases en 19 localidades exceptuando Sumapaz; se han acompañado 17 jornadas territoriales y 7 espacios generados por articulaciones con otras entidades. 
acumulado de atenciones es: 803 atenciones y seguimientos socio jurídicos,901 orientaciones y seguimientos psicosociales, 3462 primeras atenciones. 
Por otra parte, con el fin de dar continuidad a la Operación requerida para el funcionamiento de las CIOM se ha realizado: 21 contratos para actividades operativas y contractuales del modelo CIOM; 19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</si>
  <si>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Garantizar la operación del modelo de CIOM, permite avanzar en la territorialización de la PPMYEG y  de esta manera las mujeres pueden acceder a la oferta de servicios contribuyendo a la apropiación de los derechos de las mujeres, la toma de decisiones y avanzar hacia la garantia y/o restablecimiento de sus derechos, asī como la mitigiación de impactos desde los enfoques de la política pública.</t>
  </si>
  <si>
    <t xml:space="preserve">Atenciones :https://secretariadistritald-my.sharepoint.com/:x:/g/personal/territorializacion2021_sdmujer_gov_co/IQCmTprAwI-tSLF_16vL1_0fAYUEDSKJQHtSs3zr9oCadus?e=Qni8HQ
https://secretariadistritald-my.sharepoint.com/:b:/g/personal/territorializacion2021_sdmujer_gov_co/IQAh4SIz4oABSpwA46z26YA_AcQEHUiGUjakC_SxA30RyUA?e=kVC5Ab
Orbitando: https://secretariadistritald-my.sharepoint.com/:w:/g/personal/territorializacion2021_sdmujer_gov_co/IQDXPD6nBFcmSpoLgemHjHZ7AVKhWyTyvrpWfMFtCrGrw0s?e=ckj6qm
Actividad Fisica: https://secretariadistritald-my.sharepoint.com/:w:/g/personal/territorializacion2021_sdmujer_gov_co/IQABK1S9Ron1T7PK9JfX2biZAYAmYL8DJ0Z376--yeYcxi8?e=TjdJax
Estrategia Caminando Juntas: https://secretariadistritald-my.sharepoint.com/:w:/g/personal/territorializacion2021_sdmujer_gov_co/IQAQeV0-B_2vT4-Td9RDRmjlAf3_oUQHLUHRNtLtUfSFvZg?e=zbRo9w
</t>
  </si>
  <si>
    <t xml:space="preserve">La estrategia Caminando Juntas con las Mujeres por la Ruralidad: Realiza una jornada de difusión de servicios en Usme (mediante jornada territorial) y otra en Serrezuela en la jornada psicosocial, realiza 2 acciones de fortalecimiento con mujeres de las localidades de Usme, realiza una jornada psicosocial en Serrezuela Usaquén, realiza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Desde la Estrategia Orbitando: Durante el mes se logró la intervención colectiva en 8 localidades, además del espacio distritales, alrededor de las mujeres en ejercicios de participación política. En este periodo, en términos colectivos, se acompañaron 7 sesiones ordinarias de COLMYEGs de localidades priorizadas. En cuanto a los acompañamientos individuales, se realizaron a nivel individual 2 atenciones y 10 seguimientos. 
Desde la estrategia de  actividad física: se realizaron actividades en 19 localidades a través de la CIOM, con 65 procesos colectivos,socializó durante el mes el día mundial de la actividad física. 
De igual manera, se dió inicio a los contratos de licencias microsoft y vigilancia, se realizó adición al contrato de transporte para los servicios de la secretaria.
Asi mismo, durante el periodo se realizaron: 229 atenciones y seguimientos socio jurídicos; 255 orientaciones y seguimientos psicosociales y 1476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</si>
  <si>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Desde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El acumulado de atenciones es: 1032 atenciones y seguimientos socio jurídicos, 1156 orientaciones y seguimientos psicosociales, 4938 primeras atenciones.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</si>
  <si>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Atenciones :
https://secretariadistritald-my.sharepoint.com/:x:/g/personal/territorializacion2021_sdmujer_gov_co/IQAjecvdkULITY3kfTNKoV2hAd8ZwfLFqAsCV8b4PZh_wrs?e=cbxOUl
Financiero: 
https://secretariadistritald-my.sharepoint.com/:b:/g/personal/territorializacion2021_sdmujer_gov_co/IQAXvUYDKOKfQaLSM7E2qFJuAZkW4aEhWJ52__Mr6qvPtuQ?e=9gJ7pL
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 
Estrategia Caminando Juntas:
https://secretariadistritald-my.sharepoint.com/:w:/g/personal/territorializacion2021_sdmujer_gov_co/IQDO_bDq4Ap5Q6ocauqf09NzAbDjtjOaK2OqkyTPb9xvn-o?e=3SxjnB</t>
  </si>
  <si>
    <t xml:space="preserve">Desde la estrategia Caminando Juntas por la Ruralidad: * Realizada 1 difusión de servicios en el sector El Edén de la vereda Pasquilla de Usme  
* 4 jornadas de información, dos en las veredas El Hato y en Los Soches de Usme y las otras dos en Pasquilla y Quiba Baja, Ciudad Bolívar  
* 3 acciones de fortalecimiento organizacional: Verjón Chapinero; en Quiba Alta (Ciudad Bolívar) y en Alto Fucha, San Cristóbal  
* tres sensibilizaciones en Chiguaza, El Uval (Usme) y Santa Rosa (Ciudad Bolívar) * Articulaciones externas con 13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De todas las anteriores 4 nuevas:  Salud, Open Society, Copetonas, Usme y Corporación taller creando expresiones (San Cristóbal) 
* se mantuvieron 5 articulaciones:  Enfoque diferencial, equipo Psicólogas, equipo de abogadas, Orbitando, CIOM.
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De igual manera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Durante el periodo se realizaron: 252 atenciones y seguimientos socio jurídicos; 250 orientaciones y seguimientos psicosociales y 1331 primeras atenciones.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</si>
  <si>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7 jornadas con 34 participantes. 
-	Informaciones: 8 jornadas con 119 mujeres participantes, 95 rurales.
-	Sensibilizaciones: 14 procesos con 88 participantes.
-	Fortalecimiento organizacional: 18 actividades acumuladas con 95 participantes.
-	Articulaciones internas: 15 articulaciones con instituciones distritales y organizaciones comunitarias.
-	Articulaciones externas : 18 articulaciones para alineación estratégica. (3 nacionales, 2 internacional, 5  Distritales, 8 locales) 
En lo corrido del año, la estrategia Orbitando ha realizado 42 intervenciones en los COLMYEG y 24 en otros escenarios y espacios con presencia de mujeres políticas, evidenciando una ampliación progresiva de su alcance en distintos espacios de participación. A nivel individual, se han desarrollado 10 atenciones y 42 seguimientos, consolidando el acompañamiento psicosocial a mujeres políticas en el Distrito.
La Estrategia de Actividad Física cuenta con un acumulado de: 314 clases en 19 localidades exceptuando Sumapaz; se han acompañado 29 jornadas territoriales y 16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Teniendo en cuenta lo transcurrido de la vigencia el acumulado de atenciones es: 1284 atenciones y seguimientos socio jurídicos, 1406 orientaciones y seguimientos psicosociales, 6269 primeras atenciones. 
</t>
  </si>
  <si>
    <t xml:space="preserve">Ruralidad: https://secretariadistritald-my.sharepoint.com/:w:/g/personal/territorializacion2021_sdmujer_gov_co/IQBJjL4FKFoAQqoDIsObrrUIAdsuHV6Vi3BIg_Ac3PBEA6Q?e=yx18Cx
Actividad Fisica
https://secretariadistritald-my.sharepoint.com/:w:/g/personal/territorializacion2021_sdmujer_gov_co/IQAru-sga4xoSJO3bq1QWzMDAZgKRJG0UcBulgLQmJbujcs?e=LKlkVm
Orbitando
https://secretariadistritald-my.sharepoint.com/:w:/g/personal/territorializacion2021_sdmujer_gov_co/IQDnMBsVXOo_S7ZIMnG_IBNAAYyG7ejFmeEgImc1mUqpw38?e=4N2cm6
Financiera
https://secretariadistritald-my.sharepoint.com/:b:/g/personal/territorializacion2021_sdmujer_gov_co/IQD91fl79vr0Spp0DDBOJEDZAfXQC-asxpfw0tZeTF2HPtY?e=PCxZCZ
Atenciones:
https://secretariadistritald-my.sharepoint.com/:x:/g/personal/territorializacion2021_sdmujer_gov_co/IQAn4psjPJLPQamZ3qIYA2P1AWrV_NPIPjjHVS7nmx9vp1U?e=HuGTJW	</t>
  </si>
  <si>
    <t xml:space="preserve">Desde la estrategia Caminando Juntas por la Ruralidad: 
• Realizada 1 difusión de servicios en la jornada territorial realizada en el Predio El Tesoro, en la vereda Arrayanes de Usme, durante la celebración del día del campesino 
• Realizadas 3 sensibilizaciones en las veredas Chiguaza y El Uval de Usme y Pasquilla de Ciudad Bolívar 
• Realizadas 4 acciones de fortalecimiento organizacional: una, con mujeres de Tejiendo Sueños del Verjón, Chapinero. La segunda y tercera acción en Alto Fucha, Aguas Claras (San Cristóbal. La cuarta acción correspondió a una reunión con la presidenta del Consejo Local de Mujeres de Sumapaz para recoger sus sugerencias respecto a las exposiciones del Museo de Independencia
* se mantuvieron 5 articulaciones:  Enfoque diferencial, equipo Psicólogas, equipo de abogadas, Orbitando, CIOM.
Durante el mes de junio el equipo de actividad física  realizó actividades en 19 localidades a través de la CIOM,  en 19 localidades a través de la CIOM, con 68 procesos colectivos, se socializó durante el mes de junio  el derecho a la educación con equidad y el derecho al trabajo digno con equidad: Las localidades en las que se abordó el derecho al trabajo fueron: Suba, Engativá, Teusaquillo, Bosa, Kennedy, Fontibón, Barrios Unidos, Usaquén y Chapinero. Las localidades en las que se trabajó el derecho a la educación fueron: Tunjuelito, La Candelaria, Los Mártires, Puente Aranda, Antonio Nariño, Usme, Rafael Uribe Uribe, Santa Fe, Ciudad Bolívar, San Cristóbal y Sumapaz. 
Por otra parte, desde la estretegia de Orbitando se desarrollaron actividades colectivas en 14 localidades, mediante el acompañamiento a 15 espacios vinculados con los COLMYEG y CLM, además de intervenciones y acompañamientos en otros escenarios de participación política. En el componente de acompañamientos individuales se realizó 1 atención y 13 seguimientos a mujeres políticas. Se destaca que la localidad de Usme concentró el mayor número de intervenciones colectivas durante el periodo.
De igual manera se comprometieron los siguientes procesos: Realizar el 100 Porciento de las actividades operativas y contractuales necesarias para brindar los servicios del Modelo Casa de Igualdad de Oportunidades (CIOM) en las 20 localidades de Bogotá. 1. Se realizó el pago de cumplimiento de sentencia comprometido en el mes anterior, se realizó adición a los contratos de arrendamientos 1047, 957 y 964 de 2025. Se comprometió el recurso para el contrato de operador logístico.  Se continúan realizando pagos a contratos de prestación de servicios, arrendamientos, servicios públicos, de vigilancia y limpieza.
Durante el periodo se realizaron: 225 atenciones y seguimientos socio jurídicos; 272 orientaciones y seguimientos psicosociales y 1294 primeras atenciones.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</si>
  <si>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8 jornadas con 50 participantes. 
-	Informaciones: 8 jornadas con 119 mujeres participantes, 95 rurales.
-	Sensibilizaciones: 17 procesos con 156 participantes.
-	Fortalecimiento organizacional: 22 actividades acumuladas con 114 participantes.
-	Articulaciones internas: 15 articulaciones con instituciones distritales y organizaciones comunitarias.
-	Articulaciones externas : 20 articulaciones para alineación estratégica. (3 nacionales, 2 internacional, 6  Distritales, 9 locales) 
En lo corrido del año,En lo avanzado del año la estrategia ha realizado 57 intervenciones en los COLMYEG, 31 en otros escenarios, dando cubrimiento a 18 localidades con intervenciones a nivel colectivo; a nivel individual, ha realizado 11 atenciones y 55 seguimientos con mujeres de 17 localidades. Esta mirada conjunta, establece la presencia e intervención de la estrategia en 19 localidades.
La Estrategia de Actividad Física cuenta con un acumulado de: 382 clases en 19 localidades exceptuando Sumapaz; se han acompañado 35 jornadas territoriales y 22 espacios generados por articulaciones con otras entidades. 
Por otra parte, con el fin de dar continuidad a la operación requerida para el funcionamiento de las CIOM se ha realizado: 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se realizó adición a los contratos de arrendamientos 1047, 957 y 964 de 2025. 
Teniendo en cuenta lo transcurrido de la vigencia el acumulado de atenciones es: 1509 atenciones y seguimientos socio jurídicos, 1678 orientaciones y seguimientos psicosociales, 7563 primeras atenciones. 
</t>
  </si>
  <si>
    <t>Ruralidad: 
https://secretariadistritald-my.sharepoint.com/:b:/g/personal/territorializacion2021_sdmujer_gov_co/IQBzm1CRWt2ZSISza8nHu_xnAUE4OQ39qDjwLr-RpjU4SNI?e=hrBOIK
Actividad Fisica:
https://secretariadistritald-my.sharepoint.com/:w:/g/personal/territorializacion2021_sdmujer_gov_co/IQAtkrm9MfQsTqCtzaVOmUB5ARabuk50Ied-fp-0YlW44Vo?e=k891Ic
Orbitando:
https://secretariadistritald-my.sharepoint.com/:w:/g/personal/territorializacion2021_sdmujer_gov_co/IQDKM7O9jfJZSa4nMgAil9t0AfeARjOHdNvNPr-hgBfOIEk?e=k00zy6
Financiera
https://secretariadistritald-my.sharepoint.com/:b:/g/personal/territorializacion2021_sdmujer_gov_co/IQCSDNnDhbsBSpn4Fng-nRvFAay8vY5x6bplHWWTX1XHIVY?e=qJndXT
Atenciones:
https://secretariadistritald-my.sharepoint.com/:x:/g/personal/territorializacion2021_sdmujer_gov_co/IQCfPguhzLH4Rr_hVzy0FzkcAT-BAliqebXM6_mIrCiTkb8?e=c5HjQs</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</si>
  <si>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8 jornadas con 50 participantes. 
-	Informaciones: 10 jornadas con 144 mujeres participantes, 120 rurales.
-	Sensibilizaciones: 17 procesos con 156 participantes.
-	Fortalecimiento organizacional: 24 actividades acumuladas con 125 participantes.
-	Articulaciones internas: 16 articulaciones con instituciones distritales y organizaciones comunitarias.
-	Articulaciones externas : 24 articulaciones para alineación estratégica. (4 nacionales, 2 internacional, 7  Distritales, 9 locales) 
En lo corrido del año, la estrategia Orbitando ha realizado 77 intervenciones en los COLMYEG y 36 en otros escenarios y espacios con presencia de mujeres políticas, evidenciando una ampliación progresiva de su alcance en distintos espacios de participación. A nivel individual, se han desarrollado 14 atenciones y 65 seguimientos, consolidando el acompañamiento psicosocial a mujeres políticas en el Distrito.
La Estrategia de Actividad Física cuenta con un acumulado de: 425 clases en 19 localidades exceptuando Sumapaz; se han acompañado 41 jornadas territoriales y 27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se realizó adición a los contratos de arrendamientos 1047, 957 y 964 de 2025. 946-2026, se realizó adición a los contratos de arrendamientos 1063 y 1045 de 2025
Teniendo en cuenta lo transcurrido de la vigencia el acumulado de atenciones es: 1707 atenciones y seguimientos socio jurídicos; 1940 orientaciones y seguimientos psicosociales; 8853 primeras atenciones. 
</t>
  </si>
  <si>
    <t>Ruralidad: 
https://secretariadistritald-my.sharepoint.com/:w:/g/personal/territorializacion2021_sdmujer_gov_co/IQAOwWh-sfmQT5FW35K5nPVMAZfMPzxTOUj6aCm4_4tUGR4?e=raZsXv
Actividad Fisica:
https://secretariadistritald-my.sharepoint.com/:w:/g/personal/territorializacion2021_sdmujer_gov_co/IQAmLNPQ_h7USp72mGs-MkZEAflqrUciTm_pMyGa9IKejsg?e=N9YV1o
Orbitando:
https://secretariadistritald-my.sharepoint.com/:w:/g/personal/territorializacion2021_sdmujer_gov_co/IQBq2S9OTHR_RZxfHiN0z5WbAZkTztt1K-HG9fQ22PfGU90?e=Wm9CXn
Financiera
https://secretariadistritald-my.sharepoint.com/:b:/g/personal/territorializacion2021_sdmujer_gov_co/IQA7YGyXw3aVQr70pQZccSMEAU-cGqd1p1DeaaOOunB2A8o?e=sZbyZu
Atenciones:
https://secretariadistritald-my.sharepoint.com/:x:/g/personal/territorializacion2021_sdmujer_gov_co/IQCHramwm50URqb9CdFD3ymcAZgG3gt2kcC1eWHVTkx8iAY?e=5zo6dN</t>
  </si>
  <si>
    <t>Formula indicador:</t>
  </si>
  <si>
    <t>Avance mensual</t>
  </si>
  <si>
    <t>Elaboró</t>
  </si>
  <si>
    <t>Firma</t>
  </si>
  <si>
    <t>Aprobó (Según aplique Gerenta de proyecto, Líder técnica y responsable de proceso)</t>
  </si>
  <si>
    <t>Revisó (Oficina Asesora de Planeación)</t>
  </si>
  <si>
    <t>VoBo:</t>
  </si>
  <si>
    <t>Nombre</t>
  </si>
  <si>
    <t>María Fernanda Jaramillo / Yenny Johana Daza Rojas</t>
  </si>
  <si>
    <t xml:space="preserve">Marcela Enciso Gaitan </t>
  </si>
  <si>
    <t>Nombre:</t>
  </si>
  <si>
    <t>Liliana Andrea Hernández Moreno</t>
  </si>
  <si>
    <t>Cargo</t>
  </si>
  <si>
    <t>Contratista / Profesional Universitaria</t>
  </si>
  <si>
    <t>Subsecretaria de Fortalecimiento de Capacidades y Oportunidades - Gerenta (E)</t>
  </si>
  <si>
    <t>Cargo:</t>
  </si>
  <si>
    <t>Contratista Oficina Asesora de Planeación</t>
  </si>
  <si>
    <t>Karen Paola Barraza Caro</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</si>
  <si>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</si>
  <si>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</si>
  <si>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</si>
  <si>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</si>
  <si>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</si>
  <si>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</si>
  <si>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</si>
  <si>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</si>
  <si>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</si>
  <si>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</si>
  <si>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</si>
  <si>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</si>
  <si>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</si>
  <si>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</si>
  <si>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</si>
  <si>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</si>
  <si>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</si>
  <si>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</si>
  <si>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</si>
  <si>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</si>
  <si>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</si>
  <si>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</si>
  <si>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</si>
  <si>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</si>
  <si>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</si>
  <si>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</si>
  <si>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Durante el periodo se implementaron  tres estrategias que contribuyen a este PDD de la siguiente manera: En clave de prevención se desarrollaron las estrategias de Tejiendo Mundos de Igualdad y Rol Comunitario, 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iagual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</si>
  <si>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tiene un acumulado de 64 talleres en 17 localidades de Bogotá, las cuales vincularon a un total 1.703 Niñas, Niños y Adolescentes. De igual manera el desarrollaron las conmemoraciones de 11 de febrero (Día Internacional de las Mujeres y las Niñas en la Ciencia) y el 12 de febrero (Día de las Manos Rojas), integrando el componente político y simbólico a los procesos pedagógicos.
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Ahora en materia de fortalecimiento a la participación el equipo desarrolló las siguientes actividades:  la Escuela Política Lidera Par 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así mismo, se cuenta con el acumulado de 177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</si>
  <si>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estereotipos de género y transformación de imaginarios, para una vida libre de violencias y promoción de liderazgos desde esta etapa de la vida.  Por último, acercar la oferta institucional y reforzar de manera permanente la ruta única de atención, a nivel comunitario, es sin duda una herramienta en clave de prevención y acercamiento a la oferta institucional a nivel local.</t>
  </si>
  <si>
    <t>ETMNNA:
https://secretariadistritald-my.sharepoint.com/:w:/g/personal/territorializacion2021_sdmujer_gov_co/IQBl65-FFoYuQ4ecQ3XWy79PAbIl9poxuOGuJFXJX3HvKww?e=Wl8e6H
Rol Comunitario:
https://secretariadistritald-my.sharepoint.com/:w:/g/personal/territorializacion2021_sdmujer_gov_co/IQARKzmYsLZYTLg2ACzMN9JOAa-RGIolZebpCWEg4tC2_9s?e=xeCaj6
Escuela :
https://secretariadistritald-my.sharepoint.com/:w:/g/personal/territorializacion2021_sdmujer_gov_co/IQBKkwm3fYp7Qr2ORaibx-qFAWq_X89uOXxarQA1vmm5Xn4?e=u44e7O
Fortalecimiento a la Participación: 
https://secretariadistritald-my.sharepoint.com/:w:/g/personal/territorializacion2021_sdmujer_gov_co/IQDJYvGYhGAjTaEvOlU4Fm6zAfscGVg0v7hbOLoPNdoSiWw?e=OwgCuL
Fortalecimiento a Organizaciones: https://secretariadistritald-my.sharepoint.com/:w:/g/personal/territorializacion2021_sdmujer_gov_co/IQBWeV3GT83uT53Ccz_RvLjmAd_QTqhi0T0_A_T6K9MTRYM?e=7nowdU
Alianzas Estrategicas: https://secretariadistritald-my.sharepoint.com/:w:/g/personal/territorializacion2021_sdmujer_gov_co/IQBVSzd-sLeDSYOr4PCFFbvcAfW77VSISp_JSTN2xSyN8Qw?e=stHtZI</t>
  </si>
  <si>
    <t xml:space="preserve">Durante el periodo se implementaron  tres estrategias que contribuyen a este PDD de la siguiente manera: En clave de prevención se desarrollaron las estrategias de Tejiendo Mundos de Igualdad y Rol Comunitario, 
Ahora en materia de fortalecimiento a la participación el equipo desarrolló las siguientes actividades:  la Escuela Política Lidera Par Durante el mes de marzo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</si>
  <si>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158 talleres en 20 localidades de Bogotá, las cuales vincularon a un total 4.423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han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Ahora en materia de fortalecimiento a la participación el equipo desarrolló las siguientes actividades:  la Escuela Política Lidera Par En lo transcurrido de la vigencia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</si>
  <si>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ETMNNA:
https://secretariadistritald-my.sharepoint.com/:b:/g/personal/territorializacion2021_sdmujer_gov_co/IQCYP_43_HGdSphR9Jql7wvbAWxZ7O1yasrd5uMCmCHxw6g?e=pZSLZP
Rol Comunitario:
https://secretariadistritald-my.sharepoint.com/:w:/g/personal/territorializacion2021_sdmujer_gov_co/IQCcMs4rblwpT51i29SG50_QAak8ZzevXWuNCQTzD7H0ax4?e=2HvIEd
Escuela :
https://secretariadistritald-my.sharepoint.com/:w:/g/personal/territorializacion2021_sdmujer_gov_co/IQCcHBke5k5dSb8spY_4PgpRAUT4yHywtV9GDkLKRO_ovyw?e=QP2n0o
Fortalecimiento a la Participación: 
https://secretariadistritald-my.sharepoint.com/:w:/g/personal/territorializacion2021_sdmujer_gov_co/IQDozN4i4hssRKXwkdJcCfBYAbyL96fXSpQhcOfD9jiNN2I?e=CenoA3
Fortalecimiento Organizaciones: 
https://secretariadistritald-my.sharepoint.com/:w:/g/personal/territorializacion2021_sdmujer_gov_co/IQAAwgIurvzQR6IlPxJY6LV8AXE6vTu6-UFp5bqOCujbsFE?e=MjDgRd 
Alianzas Estrategiacas: 
https://secretariadistritald-my.sharepoint.com/:w:/g/personal/territorializacion2021_sdmujer_gov_co/IQCF5gbDuxmGQJZxpddY9UrsAY6w83u3orIYMnNh8nVvfFE?e=jXyrDI</t>
  </si>
  <si>
    <t xml:space="preserve">Durante el periodo se implementaron  tres estrategias que contribuyen a este PDD de la siguiente manera: En clave de prevención se desarrollaron las estrategias de Tejiendo Mundos de Igualdad y Rol Comunitario, se realizaron 88 talleres, las cuales vincularon a un total 2472  Niñas, Niños y Adolescentes. En este sentido se contó con la participación de 1197 Niños y adolescentes, y 1275  niñas y adolescentes; ahora bien las colegas de rol comunitario apoyaron en la preparación, convocatoria y difusión durante las Jornadas Territoriales Mujer Contigo en tu Barrio y Prevención de Violencias Contra las Mujeres para un total de 25 jornadas, logrando llegar a 508 ciudadanas. Así como de la Ruta Única de Atención a Mujeres Víctimas de Violencias o en Riesgo de Feminicidio, con un total de 55 jornadas llegando a 935 ciudadanas. 
Ahora en materia de fortalecimiento a la participación el equipo desarrolló las siguientes actividades:  la Escuela Política Lidera Par Durante el mes de mayo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Respecto a la Mesa Distrital Multipartidaria de Género, se elaboró la estructura del documento programático de la MDMG, con el fin de incidir en actores clave de cara a las elecciones locales de 2027.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Asimismo desde Fortalecimiento Organizaciones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</si>
  <si>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246 talleres en 20 localidades de Bogotá, las cuales vincularon a un total 6895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Implementación de las sesiones restantes del Ciclo Ma Muje ri Palengue” Mujeres Palenqueras 4) ciclo formativo Mujeres en Bogotá: Liderazgos que resisten desde la cultura y el arte,: Total: 4. Asi mismo, se cuenta con el acumulado de 383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</si>
  <si>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 xml:space="preserve">ETMNNA:
https://secretariadistritald-my.sharepoint.com/:b:/g/personal/territorializacion2021_sdmujer_gov_co/IQCYP_43_HGdSphR9Jql7wvbAWxZ7O1yasrd5uMCmCHxw6g?e=pZSLZP
Rol Comunitario:
https://secretariadistritald-my.sharepoint.com/:w:/g/personal/territorializacion2021_sdmujer_gov_co/IQDMsiBNsdGtQawVjy5RfNzvAUILRfRAoUx0XNhLO9Lo0P0?e=ia3W2R
Escuela :
https://secretariadistritald-my.sharepoint.com/:w:/g/personal/territorializacion2021_sdmujer_gov_co/IQAv1UMFjHcWT56ObumYgTWoARF7t3cwGfV2TNPRZkY05B0?e=I06zIP
Fortalecimiento a la Participación: 
https://secretariadistritald-my.sharepoint.com/:w:/g/personal/territorializacion2021_sdmujer_gov_co/IQAv1UMFjHcWT56ObumYgTWoARF7t3cwGfV2TNPRZkY05B0?e=I06zIP
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</si>
  <si>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 xml:space="preserve">Durante el periodo se implementaron  tres estrategias que contribuyen a este PDD de la siguiente manera: En clave de prevención se desarrollaron las estrategias de Tejiendo Mundos de Igualdad y Rol Comunitario, se realizaron 83 talleres, las cuales vincularon a un total 2686  Niñas, Niños y Adolescentes. En este sentido se contó con la participación de 1108 Niños y adolescentes, y 1526  niñas y adolescentes, 52 sin información de identidad género; ahora bien las colegas de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Ahora en materia de fortalecimiento a la participación el equipo desarrolló las siguientes actividades: Durante este periodo la Escuela Política Lidera Par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Asimismo desde Fortalecimiento Organizaciones 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De igual manera con la Estrategia de Alianzas Estrategicas, la gestión estuvo orientada en el desarrollo de la reunión de articulación con el instituto Distrital de las Artes IDARTES  y la Universidad Pedagógica Nacional – Dirección de Enfoque Diferencial </t>
  </si>
  <si>
    <t xml:space="preserve">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Desde ETMINNA de la vigencia se tiene un acumulado de 329 talleres en 20 localidades de Bogotá, las cuales vincularon a un total 9582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Durante lo corrido de la vigencia desde la estrategia de rol comunitario apoyaron en la preparación, convocatoria y difusión durante las Jornadas Territoriales Mujer Contigo en tu Barrio y Prevención de Violencias Contra las Mujeres para un total de 132 jornadas. De igual manera, apoyaron y realizaron espacios de difusión de servicios de la Secretaría Distrital de la Mujer, con un total de 236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Total: 3,5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Total: 5
Asi mismo, se cuenta con el acumulado de 490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27 asistencias técnicas, 4 acompañamiento, 18 espacios de articulación, 4 encuentros interlocales, 11 documentos de planeación - metodológicos, 2 espacios de planeación de Preencuentros interlocales. Así mismo, mediante la estrategia de Alianzas se han acumulado 13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t>
  </si>
  <si>
    <t>Fortalecimiento Organizaciones: https://secretariadistritald-my.sharepoint.com/:w:/g/personal/territorializacion2021_sdmujer_gov_co/IQBpOVP2tP5WS50-3gCdft0GAfL6cxmB3Pe8zNL_mnDZ4wo?e=u3P50b
Alianzas: https://secretariadistritald-my.sharepoint.com/:w:/g/personal/territorializacion2021_sdmujer_gov_co/IQDzN6Gpy-7mQ6R97dd8v6ggAfkTNyk56mXKZhXgyKRhUxI?e=dxpr7T
Rol Comunitario: https://secretariadistritald-my.sharepoint.com/:w:/g/personal/territorializacion2021_sdmujer_gov_co/IQB6COamDnJYSZxcJ5F-_uPeARma-oXHg_Qi3SANMQjtViI?e=XCKqN0
Escuela: https://secretariadistritald-my.sharepoint.com/:w:/g/personal/territorializacion2021_sdmujer_gov_co/IQB-l9PaGGMiTZs67QprrgIcAbVLsrjWUNO40T1aV7l1-Q0?e=Qw1g90
Fortalecimiento Participación: https://secretariadistritald-my.sharepoint.com/:w:/g/personal/territorializacion2021_sdmujer_gov_co/IQAhtjwTWY2KT6g-BlAKLz_uAR6uoKrT5I_Q9D04-R8urZw?e=JkaGv4
ETMINNA: https://secretariadistritald-my.sharepoint.com/:w:/g/personal/territorializacion2021_sdmujer_gov_co/IQBJg708B6XITZtAy9YD8XuXAfObeVkLcESbACIBdE2NRtk?e=eQm67t</t>
  </si>
  <si>
    <t xml:space="preserve">Durante el periodo se implementaron  tres estrategias que contribuyen a este PDD de la siguiente manera: En clave de prevención se desarrollaron las estrategias de Tejiendo Mundos de Igualdad y Rol Comunitario, se realizaron 64 talleres, las cuales vincularon a un total 1841  Niñas, Niños y Adolescentes. En este sentido se contó con la participación de 834 Niños y adolescentes, y 1007  niñas y adolescentes; ahora bien las colegas de rol comunitario apoyaron en la preparación, convocatoria y difusión durante las Jornadas Territoriales Mujer Contigo en tu Barrio y Prevención de Violencias Contra las Mujeres para un total de 24 jornadas, logrando llegar a 500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23 jornadas llegando a 500 ciudadanas. 
Ahora en materia de fortalecimiento a la participación el equipo desarrolló las siguientes actividades: Durante este periodo la Escuela Política Lidera Par concentró esfuerzos en las siguientes actividades:
1) se avanzó en el diseño del ciclo Universos posibles en la participación: resistencia y ciudadanía política de las mujeres en Bogotá,
2) y se desarrolló el ciclo formativo "Hablemos de los Derechos de las Mujeres en Bogotá: territorio, trabajo, salud y comunicación no sexista". En este ciclo participaron 337 mujeres, de las cuales 149 corresponden a mujeres nuevas en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realizó una gestión directa para promover la paridad en 10 localidades (San Cristóbal, Antonio Nariño, Santafé, La Candelaria, Usme, Kennedy, Ciudad Bolívar, Rafael Uribe Uribe, Fontibón y Usaquén).Se articularon acciones de incidencia con 17 instancias de participación, entre las que se incluyen: 6 Consejos Locales de Juventud, 3 Comités Operativos Locales de Mujer y Equidad de Género, 3 Consejos Locales de la Bicicleta, 2 Consejos de Planeación Local, 1 Unidad de Apoyo Técnico, 1 Consejo Local de Arte, Cultura y Patrimonio, y el Consejo Consultivo de Mujeres. En total, se impactó a 247 personas (203 mujeres y 45 hombres).
En cuanto a las bancadas de mujeres, Se articuló con profesionales de Gestión Local para entregar herramientas y tips a las edilesas sobre la incorporación del enfoque de género en la planeación local, en las localidades de Sumapaz, Rafael Uribe Uribe, Chapinero y Santafé. Se alcanzó a 170 personas en total (117 mujeres y 53 hombres), distribuidas de la siguiente manera: 139 funcionarios/as y ciudadanía en general, y 31 edilesas.
Respecto a la Mesa Distrital Multipartidaria de Género, se llevó a cabo un Encuentro Ordinario de la Mesa, con el propósito de realizar un balance de los procesos eleccionarios de 2026 y preparar la participación en clave paritaria para las elecciones locales de 2027.
Finalmente, se actualizaron la introducción y 5 capítulos del documento de caracterización de liderazgo, de acuerdo con los avances las observaciones realizadas por la dirección y la gestión local realizada por el equipo en los diferentes escenarios. 
 Asimismo desde Fortalecimiento Organizaciones Desde la estrategia de Fortalecimiento a Organizaciones, se avanzó en la implementación de la estrategia mediante el desarrollo de asistencias técnicas, mesas bilaterales y espacios de articulación territorial, destacando el acompañamiento al proceso Servihuerta, donde se concertaron condiciones operativas e interinstitucionales y se impulsaron acciones de reparación simbólica y fortalecimiento comunitario; paralelamente, se consolidaron articulaciones en Sumapaz y la localidad de Los Mártires, permitiendo definir metodologías de análisis territorial, priorización de acciones y coordinación interinstitucional para el acompañamiento a organizaciones; de igual forma, se fortaleció la gestión interna mediante espacios de planeación y revisión de bases de datos, así como la producción de documentos metodológicos, incluyendo el ajuste y validación del instrumento de caracterización de organizaciones de mujeres, el cual fue depurado, estructurado metodológicamente y validado a través de pilotaje, contribuyendo a mejorar la calidad del análisis y la toma de decisiones para el fortalecimiento organizativo con enfoque territorial, de género y de derechos  
De igual manera con la Estrategia de Alianzas Estrategicas, la gestión estuvo orientada en el desarrollo de la reunión de articulación con Fundación Natura. IDARTES – libro al viento y Software one </t>
  </si>
  <si>
    <t xml:space="preserve">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Desde ETMINNA de la vigencia se tiene un acumulado de 393 talleres en 20 localidades de Bogotá, las cuales vincularon a un total 11423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el Día Internacional de la Educación No Sexista con jornadas en la Fundación Gilberto Alzate y en Usaquén contra el trabajo infantil
Durante lo corrido de la vigencia desde la estrategia de rol comunitario rol comunitario Durante lo corrido de la vigencia desde la estrategia de rol comunitario apoyaron en la preparación, convocatoria y difusión durante las Jornadas Territoriales Mujer Contigo en tu Barrio y Prevención de Violencias Contra las Mujeres para un total de 155 jornadas. De igual manera, apoyaron y realizaron espacios de difusión de servicios de la Secretaría Distrital de la Mujer, con un total de 280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5)  Universos posibles en la participación: resistencia y ciudadanía política de las mujeres en Bogotá, Total: 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6) Hablemos de los Derechos de las Mujeres en Bogotá: territorio, trabajo, salud y comunicación no sexista".: Total: 6
Asi mismo, se cuenta con el acumulado de 639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cconsolidó la base de dato de 511 organizaciones de mujeres. Se han realizado 29 asistencias técnicas, 4 acompañamiento, 22 espacios de articulación, 4 encuentros interlocales, 18 documentos de planeación - metodológicos, 2 espacios de planeación de Preencuentros interlocales. Así mismo, mediante la estrategia de Alianzas se han acumulado 15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IDARTES – libro al viento y Software one </t>
  </si>
  <si>
    <t xml:space="preserve">
Fortalecimiento a Organizaciones
https://secretariadistritald-my.sharepoint.com/:w:/g/personal/territorializacion2021_sdmujer_gov_co/IQBjwhA9A9ClQ4HNsCPx_kUjAd7IqnJ25JUaYL7wVwjnmtI?e=9SXl3g
Alianzas
https://secretariadistritald-my.sharepoint.com/:w:/g/personal/territorializacion2021_sdmujer_gov_co/IQDtdVLMw5d_RatllH4Jm8NBAU8LBHKIqNNva3iNztEbA4c?e=eBmtWQ
Rol Comunitario: 
https://secretariadistritald-my.sharepoint.com/:w:/g/personal/territorializacion2021_sdmujer_gov_co/IQBhmVnZ6RlqRqDtB_KjuXLPASSomr4s1p_e7VLEcpjAqbw?e=w7nZg3
Escuela: 
https://secretariadistritald-my.sharepoint.com/:w:/g/personal/territorializacion2021_sdmujer_gov_co/IQDFKO5G4LBXQqTTi4edmfByAbufkSB7m3pSl65kxKuJFW0?e=ehZriT
Fortalecimiento Participación: 
https://secretariadistritald-my.sharepoint.com/:w:/g/personal/territorializacion2021_sdmujer_gov_co/IQBynH4gMz7ITbkVlsWzeGpCAVdFIcG_2AFG6Pfmi-Dh9ew?e=Y3BoWZ
ETMINNA: 
https://secretariadistritald-my.sharepoint.com/:b:/g/personal/territorializacion2021_sdmujer_gov_co/IQB-NWGrDLahTqixgOndRCJBAQZo_d1fpJdtwBtUBiqgm_o?e=sJnVM1</t>
  </si>
  <si>
    <t xml:space="preserve">Durante el periodo se implementaron  tres estrategias que contribuyen a este PDD de la siguiente manera: En clave de prevención se desarrollaron las estrategias de Tejiendo Mundos de Igualdad y Rol Comunitario, se realizaron 72 talleres, las cuales vincularon a un total 2335  Niñas, Niños y Adolescentes. En este sentido se contó con la participación de 1118 Niños y adolescentes, y 1217  niñas y adolescentes; ahora bien las colegas de rol comunitario apoyaron en la preparación, convocatoria y difusión durante las Jornadas Territoriales Mujer Contigo en tu Barrio y Prevención de Violencias Contra las Mujeres para un total de 31 jornadas, logrando llegar a 893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48 jornadas llegando a 943 ciudadanas. 
Ahora en materia de fortalecimiento a la participación el equipo desarrolló las siguientes actividades: Durante este periodo la Escuela Política Lidera Par concentró esfuerzos en las siguientes actividades:
1) se diseñó e implementó el ciclo "Universos posibles en la participación: resistencia y ciudadanía política de las mujeres en Bogotá"
2) y se participó en el VII Encuentro de Mujeres Recicladoras: “Mi trabajo, mi participación: Las mujeres recicladoras incidimos en Bogotá”
Como resumen del mes, en total participaron 256 mujeres en las actividades del mes
En clave de Fortalecimiento y Oportunidades Desde la estrategia de Fortalecimiento a la Participación, el equipo territorial realizó diversas acciones para promover la participación y liderazgo de las mujeres en Bogotá. En promoción de la paridad, se realizó una gestión directa para promover la paridad en 12 localidades (San Cristóbal, Santafé, La Candelaria, Usme, Rafael Uribe Uribe, Fontibón, Tunjuelito, Sumapaz, Barrios Unidos, Puente Aranda, Bosa y Engativá).Se brindó asistencia técnica en 39 espacios, en las 18 localidades. De las cuales fueron 19 sesiones de COLMYEG (exceptuando Fontibón, La Candelaria y el CLM de Sumapaz). Se realizaron 20 espacios con las Comisiones de Mujeres de 17 localidades (exceptuando Bosa, La Candelaria y Sumapaz). Se contó con la participación de consejeras CPL en 10 Comisiones de 7 localidades: Chapinero, Usme, Kennedy, Teusaquillo, Los Mártires, Antonio Nariño y Rafael Uribe Uribe. Comités técnicos de proyectos: Se brindó asistencia técnica en 36 comités en 19 localidades (exceptuando Chapinero). 
En cuanto a las bancadas de mujeres, la asistencia técnica para crear las Comisiones de Mujer y Equidad de Género en las Juntas Administradoras Locales de Tunjuelito, Sumapaz, Santafé y La Candelaria, dio seguimiento a los planes de trabajo de las Bancadas de Mujeres en La Candelaria y Bosa, e impulsó la conformación de una nueva bancada en San Cristóbal; además, articuló con profesionales de Gestión Local para entregar tips a las edilesas de Puente Aranda sobre la transversalización del enfoque de género en la planeación local.
Respecto a la Mesa Distrital Multipartidaria de Género, se realizó el encuentro ordinario de Mesa Distrital con dos objetivos principales: presentar la metodología de acompañamiento diseñada para fortalecer la implementación de los protocolos de prevención, atención y seguimiento de las Violencias contra las Mujeres en Política (VCMP) en las organizaciones políticas, y realizar seguimiento a dichas organizaciones para ratificar las delegaciones de sus representantes ante la Mesa; esta jornada contó con la participación de once organizaciones políticas: Cambio Radical, Alianza Verde, Comunes, MIRA, Dignidad y Compromiso, Nuevo Liberalismo, Colombia Renaciente, Movimiento de Salvación Nacional, MAIS, ¡En Marcha! y Fuerza para la PAZ.
Finalmente, se actualizaron la introducción y 5 capítulos del documento de caracterización de liderazgo, de acuerdo con los avances las observaciones realizadas por la dirección y la gestión local realizada por el equipo en los diferentes escenarios. 
 Asimismo desde Fortalecimiento Organizaciones se fortalecieron procesos organizativos de mujeres mediante asistencias técnicas, caracterizaciones y acciones de acompañamiento a organizaciones como La Trocha, el Colectivo Mujeres Cuidadoras Servihuerta y las Veedoras de San Cristóbal. Estos procesos permitieron identificar capacidades, necesidades y rutas de fortalecimiento relacionadas con participación, incidencia, autogestión, comunicación estratégica, sistematización de experiencias y gestión de conflictos. Asimismo, se consolidaron articulaciones con la Alcaldía Local de Sumapaz, la estrategia PIOM Sumapaz, Ruralidad y Orbitando, orientadas a fortalecer la coordinación institucional, priorizar acciones territoriales y ampliar el acompañamiento a organizaciones rurales y comunitarias. De manera complementaria, se avanzó en la construcción de herramientas metodológicas para el acompañamiento al Comité Cacica, la planeación del Preencuentro de Organizaciones de Mujeres de Sumapaz y el Encuentro Distrital de Organizaciones, así como en la definición de una ruta de sistematización para La Trocha, contribuyendo al fortalecimiento de la participación, la memoria organizativa y la incidencia de las organizaciones de mujeres en los territorios. 
De igual manera con la Estrategia de Alianzas Estrategicas, la gestión estuvo orientada en Lab 101 – Laboratorio de innovación, creatividad y nuevas tecnologías de la Universidad Nacional de Colombia y Microfinanciera.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</si>
  <si>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Desde ETMINNA durante lo corrido de la vigencia se tiene un acumulado de 465 talleres en 20 localidades de Bogotá, las cuales vincularon a un total 13758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el Día Internacional de la Educación No Sexista con jornadas en la Fundación Gilberto Alzate y en Usaquén contra el trabajo infantil. 22Julio Conmemoración del día Internacional del trabajo domestico y trabajo no remunerado.
Durante lo corrido desde la estrategia de rol comunitario rol comunitario apoyaron en la preparación, convocatoria y difusión durante las Jornadas Territoriales Mujer Contigo en tu Barrio y Prevención de Violencias Contra las Mujeres para un total de 186 jornadas. De igual manera, apoyaron y realizaron espacios de difusión de servicios de la Secretaría Distrital de la Mujer, con un total de 328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Desde la Escuela: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5)  Universos posibles en la participación: resistencia y ciudadanía política de las mujeres en Bogotá, Total: 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6) Hablemos de los Derechos de las Mujeres en Bogotá: territorio, trabajo, salud y comunicación no sexista". 7). Universos posibles en la participación: resistencia y ciudadanía política de las mujeres en Bogotá.  Total: 7
Asi mismo, se cuenta con el acumulado de 895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33 asistencias técnicas, 4 acompañamiento, 26 espacios de articulación, 4 encuentros interlocales, 23 documentos de planeación - metodológicos, 2 espacios de planeación de Preencuentros interlocales. Así mismo, mediante la estrategia de Alianzas se han acumulado 17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IDARTES – libro al viento y Software one. Lab101 Unv. Nacional y  Microfinanciera.</t>
  </si>
  <si>
    <t xml:space="preserve">
Fortalecimiento a Organizaciones
https://secretariadistritald-my.sharepoint.com/:w:/g/personal/territorializacion2021_sdmujer_gov_co/IQBJGGn-suRATZSr0J3aSPRYAeB0d_ouYNP33WiJY5Zzgn8?e=elTUig
Alianzas
https://secretariadistritald-my.sharepoint.com/:w:/g/personal/territorializacion2021_sdmujer_gov_co/IQAacHXl5He2S7E1ZwGQRTkbASxndhOZmkIuUB5FKhh0cWk?e=uESlBg
Rol Comunitario: 
https://secretariadistritald-my.sharepoint.com/:w:/g/personal/territorializacion2021_sdmujer_gov_co/IQCFarxJpCdvT4pxoR5qwrsDAbkaGSPyWmLbX3sPSlyrbnQ?e=vHsKBT
Escuela: 
https://secretariadistritald-my.sharepoint.com/:w:/g/personal/territorializacion2021_sdmujer_gov_co/IQBoB-rqn-4ZTo9X_M2KV3rBARzfE9IC6YgmOE3sSUqyCgI?e=EJywoY
Fortalecimiento Participación: 
https://secretariadistritald-my.sharepoint.com/:w:/g/personal/territorializacion2021_sdmujer_gov_co/IQDw6kJN-PZnRIFBQfOLeCrNAfWdhdkaVcV6EyXXdiHirVs?e=Vzxh8n
ETMINNA: 
https://secretariadistritald-my.sharepoint.com/:b:/g/personal/territorializacion2021_sdmujer_gov_co/IQCQQpkDsRmvTbmS7RSSR1jwAZ6_k8D9Uqjt4DINUU1D07E?e=b4pabP</t>
  </si>
  <si>
    <t>|</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</si>
  <si>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</si>
  <si>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</si>
  <si>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</si>
  <si>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</si>
  <si>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</si>
  <si>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</si>
  <si>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 xml:space="preserve">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de Feb Asistencia técnica mujeres: Se brindó asistencia técnica en 36 espacios, en 18 localidades. Se realizaron 19 espacios con las Comisiones de Mujeres de 17 localidades.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En materia de promoción del control social y conformación de la veeduria 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Frente a la transversalización de los enfoques de la política pública de mujeres y equidad de género y la territorialización del derecho a la paz,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</si>
  <si>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Durante lo corrido de la vigencia se logró la transversalización en las 20 localidades así: 
Asistencia técnica mujeres: Se brindó asistencia técnica en 56 espacios, logrando llegar a 18 localidades (exceptuando Puente Aranda y Sumapaz)
Comités técnicos de proyectos: Se brindó asistencia técnica en 52 comités en 14 localidades (exceptuando Sumapaz, Chapinero, Antonio Nariño, Usme, Fontibón, La Candelaria)
Mesas técnicas de acompañamiento a los Fondos de Desarrollo Local: Se brindó asistencia técnica en 48 Mesas de 12 localidades: Usaquén, San Cristóbal, Los Mártires, Chapinero, Santa Fe, Kennedy, Fontibón, Engativá, La Candelaria, Rafael Uribe Uribe, Ciudad Bolívar y Sumapaz. 
Seguimiento al Plan Local de Transversalización PLT: Se realizaron 33 seguimientos en 18 localidades (exceptuando San Cristóbal y Puente Aranda).  
Mesa de Trabajo con referentes de las alcaldías locales: Se realizó 2 Mesa de trabajo referentes donde estuvieron 19 referentes de las alcaldías locales (exceptuando Chapinero). 
Sensibilizaciones con las alcaldías locales: Se realizaron 4 sensibilizaciones en 2 localidades: Santa Fe y Kennedy. 
Junta Administradora Local: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</si>
  <si>
    <t xml:space="preserve">La asistencia técnica para avanzar en la transversalización de loa enfoques de la política pública de mujeres y equidad de género- PPMYEG, es una estrategia fundamentar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veedurías ciudadanas de mujeres, permite poner el foco en el fortalecimiento de las organizaciones de mujeres a nivel local y su ejercicio en la participación y seguimiento a los recursos, planes y proyectos destinados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</si>
  <si>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r>
      <rPr>
        <sz val="11"/>
        <color rgb="FF000000"/>
        <rFont val="Calibri"/>
        <family val="2"/>
        <scheme val="minor"/>
      </rPr>
      <t>Gestión Local:</t>
    </r>
    <r>
      <rPr>
        <u/>
        <sz val="11"/>
        <color rgb="FF0000FF"/>
        <rFont val="Calibri"/>
        <family val="2"/>
        <scheme val="minor"/>
      </rPr>
      <t xml:space="preserve"> https://secretariadistritald-my.sharepoint.com/:w:/g/personal/territorializacion2021_sdmujer_gov_co/IQC5Mm48JRdUSY_zUXDwqFtUAaLD9YVuVozSvInD0RMkDzY?e=h2K6WL
</t>
    </r>
    <r>
      <rPr>
        <sz val="11"/>
        <color rgb="FF000000"/>
        <rFont val="Calibri"/>
        <family val="2"/>
        <scheme val="minor"/>
      </rPr>
      <t>Control Social:</t>
    </r>
    <r>
      <rPr>
        <u/>
        <sz val="11"/>
        <color rgb="FF0000FF"/>
        <rFont val="Calibri"/>
        <family val="2"/>
        <scheme val="minor"/>
      </rPr>
      <t xml:space="preserve"> https://secretariadistritald-my.sharepoint.com/:w:/g/personal/territorializacion2021_sdmujer_gov_co/IQAtQgrMRVl_RLSLiefAt5dhAYRLIwA3TBqqKo0KyF4TomA?e=8r8sQM
</t>
    </r>
    <r>
      <rPr>
        <sz val="11"/>
        <color rgb="FF000000"/>
        <rFont val="Calibri"/>
        <family val="2"/>
        <scheme val="minor"/>
      </rPr>
      <t>Paz:</t>
    </r>
    <r>
      <rPr>
        <u/>
        <sz val="11"/>
        <color rgb="FF0000FF"/>
        <rFont val="Calibri"/>
        <family val="2"/>
        <scheme val="minor"/>
      </rPr>
      <t xml:space="preserve"> https://secretariadistritald-my.sharepoint.com/:w:/g/personal/territorializacion2021_sdmujer_gov_co/IQArXdztRlcYQpZ8VJg9DNXqAfprTPFw8X04kvomN5qv4zc?e=nB6AYq</t>
    </r>
  </si>
  <si>
    <t>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98 comités en 17 localidades (exceptuando Chapinero, Fontibón, Ciudad Bolivar)
Mesas técnicas de acompañamiento a los Fondos de Desarrollo Local: Se brindó asistencia técnica en 91 Mesas de 12 localidades: Usaquén, San Cristóbal, Los Mártires, Chapinero, Santa Fe, Kennedy, Fontibón, Engativá, La Candelaria, Rafael Uribe Uribe, Ciudad Bolívar y Sumapaz. 
Seguimiento al Plan Local de Transversalización PLT: Se realizaron 53 seguimientos en 20 localidades.  
Mesa de Trabajo con referentes de las alcaldías locales: Se realizó 3 Mesa de trabajo referentes donde estuvieron 20 referentes de las alcaldías locales 
Sensibilizaciones con las alcaldías locales: Se realizaron 12 sensibilizaciones en 8 localidades: Usaquén, Santa Fe, Tunjuelito, Suba, Barrios Unidos, Los Mártires, Puente Aranda y Rafael Uribe Uribe.  
Junta Administradora Local: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</si>
  <si>
    <t>https://secretariadistritald-my.sharepoint.com/:w:/g/personal/territorializacion2021_sdmujer_gov_co/IQB5fUBEpnCGQpOT5zpBr5RPAWVr4b9EbqLwS2RPxSX1GKE?e=PYUouZ
https://secretariadistritald-my.sharepoint.com/:w:/g/personal/territorializacion2021_sdmujer_gov_co/IQA4vO80LG2WR7o3iCz6M1MpAbQX4HvHN8UYhjvdyAgwNlA?e=wFnnzm
https://secretariadistritald-my.sharepoint.com/:w:/g/personal/territorializacion2021_sdmujer_gov_co/IQBxHR2I9-6PTKYCj3tLZI_ZAYA7y7ZcuK7FEKCI90lxcDs?e=HdRtn1</t>
  </si>
  <si>
    <t xml:space="preserve">Durante el periodo se alcanzó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</si>
  <si>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r>
      <rPr>
        <sz val="11"/>
        <color rgb="FF000000"/>
        <rFont val="Calibri"/>
        <family val="2"/>
      </rPr>
      <t>Gestión Local:</t>
    </r>
    <r>
      <rPr>
        <u/>
        <sz val="11"/>
        <color rgb="FF000000"/>
        <rFont val="Calibri"/>
        <family val="2"/>
      </rPr>
      <t xml:space="preserve"> 
https://secretariadistritald-my.sharepoint.com/:w:/g/personal/territorializacion2021_sdmujer_gov_co/IQCR--j_783BTKT2W71kdy0oAf4ytFgCdSQRR1ZAYTe5N78?e=iClgBg
</t>
    </r>
    <r>
      <rPr>
        <sz val="11"/>
        <color rgb="FF000000"/>
        <rFont val="Calibri"/>
        <family val="2"/>
      </rPr>
      <t>Control Social:</t>
    </r>
    <r>
      <rPr>
        <u/>
        <sz val="11"/>
        <color rgb="FF000000"/>
        <rFont val="Calibri"/>
        <family val="2"/>
      </rPr>
      <t xml:space="preserve"> 
https://secretariadistritald-my.sharepoint.com/:w:/g/personal/territorializacion2021_sdmujer_gov_co/IQBG4p-e1aD2T7-FVcdmcOQdAaH4fbbksZI6gtqrBYpfif0?e=9FTjX3
</t>
    </r>
    <r>
      <rPr>
        <sz val="11"/>
        <color rgb="FF000000"/>
        <rFont val="Calibri"/>
        <family val="2"/>
      </rPr>
      <t>Paz:</t>
    </r>
    <r>
      <rPr>
        <u/>
        <sz val="11"/>
        <color rgb="FF000000"/>
        <rFont val="Calibri"/>
        <family val="2"/>
      </rPr>
      <t xml:space="preserve"> 
https://secretariadistritald-my.sharepoint.com/:w:/g/personal/territorializacion2021_sdmujer_gov_co/IQCxYqMBXG9RTrJ9R3L_a7uDAfKdGUyVmze_rayCc3Zd5Xk?e=4kInHN</t>
    </r>
  </si>
  <si>
    <t xml:space="preserve">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Se realizaron 15 espacios con las Comisiones de Mujeres de 14 localidades.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Mesa de Trabajo con referentes de las alcaldías locales: Se realizó 1 Mesa de trabajo referentes donde estuvieron 18 referentes de las alcaldías locales.  Sensibilizaciones con las alcaldías locales: Se realizaron 15 sensibilizaciones en 13 localidades.  Junta Administradora Local: Se acompañaron 2 sesión en las JAL de Usaquén y Los Mártires. 
Desde la estrategia de veeduria,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Por otra parte la estrategia de Paz en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	</t>
  </si>
  <si>
    <t>Gestión Local: https://secretariadistritald-my.sharepoint.com/:w:/g/personal/territorializacion2021_sdmujer_gov_co/IQDzImw5Os57QZqctCCf7y0RAfLOOgmVtcYOurke0Ia9LC0?e=R1dhRy
Veeduria: https://secretariadistritald-my.sharepoint.com/:w:/g/personal/territorializacion2021_sdmujer_gov_co/IQBgQfhilD8OSYH0BBWL0gJGAdBOdninXX_0Mab-KdMjk0I?e=Iopvyo
Paz: https://secretariadistritald-my.sharepoint.com/:w:/g/personal/territorializacion2021_sdmujer_gov_co/IQBY4FJJOPUkSo98yCg0swfxAUUM-OsmNiFfiPsGvyzvzW0?e=oQjGBP</t>
  </si>
  <si>
    <t>Gestión Local: 
https://secretariadistritald-my.sharepoint.com/:w:/g/personal/territorializacion2021_sdmujer_gov_co/IQCok9HiER8HSZSHifdyZ8kBAXLtl66fiovXESp2phJXH-A?e=70dCtZ
Veeduria: 
https://secretariadistritald-my.sharepoint.com/:w:/g/personal/territorializacion2021_sdmujer_gov_co/IQAKuKpzT93LQKmjnDPH1_LnAYcfj0PdHoJvXf5BWW909lU?e=9D3tIs
Paz: 
https://secretariadistritald-my.sharepoint.com/:w:/g/personal/territorializacion2021_sdmujer_gov_co/IQDIxxOTgm3wQpMsyCqUyjXsAb4WRHFOXgiSpgKlS8l-IJI?e=fUYbjb</t>
  </si>
  <si>
    <t>Gestión Local: 
https://secretariadistritald-my.sharepoint.com/:w:/g/personal/territorializacion2021_sdmujer_gov_co/IQBq9bRG1PL1RKPerEyjV6MxASguhLf0AuZGeO4iky5zEk4?e=bDJEMq
Veeduria: 
https://secretariadistritald-my.sharepoint.com/:w:/g/personal/territorializacion2021_sdmujer_gov_co/IQA2dyUoIf6ZQIMg2Wo6cPXSAYZKWJqVpgqp1WZhagqauUE?e=DFe4Pr
Paz: 
https://secretariadistritald-my.sharepoint.com/:w:/g/personal/territorializacion2021_sdmujer_gov_co/IQAc-vCc1kAeQLw_Vds3X2tXAU3AlTPfi8zRGo2Z8GrxWs4?e=xwYSIq</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</si>
  <si>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</si>
  <si>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</si>
  <si>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</si>
  <si>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</si>
  <si>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</si>
  <si>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</si>
  <si>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</si>
  <si>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</si>
  <si>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</si>
  <si>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</si>
  <si>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</si>
  <si>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</si>
  <si>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</si>
  <si>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</si>
  <si>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</si>
  <si>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</si>
  <si>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</si>
  <si>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</si>
  <si>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</si>
  <si>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</si>
  <si>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</si>
  <si>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</si>
  <si>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</si>
  <si>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</si>
  <si>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</si>
  <si>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</si>
  <si>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</si>
  <si>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</si>
  <si>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</si>
  <si>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</si>
  <si>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</si>
  <si>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</si>
  <si>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</si>
  <si>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</si>
  <si>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</si>
  <si>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</si>
  <si>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</si>
  <si>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</si>
  <si>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</si>
  <si>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</si>
  <si>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</si>
  <si>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</si>
  <si>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</si>
  <si>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</si>
  <si>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</si>
  <si>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</si>
  <si>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</si>
  <si>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</si>
  <si>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</si>
  <si>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</si>
  <si>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</si>
  <si>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</si>
  <si>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</si>
  <si>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</si>
  <si>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</si>
  <si>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</si>
  <si>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</si>
  <si>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</si>
  <si>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</si>
  <si>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</si>
  <si>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</si>
  <si>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</si>
  <si>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</si>
  <si>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</si>
  <si>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</si>
  <si>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</si>
  <si>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</si>
  <si>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</si>
  <si>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</si>
  <si>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</si>
  <si>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</si>
  <si>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</si>
  <si>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</si>
  <si>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</si>
  <si>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</si>
  <si>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</si>
  <si>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</si>
  <si>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</si>
  <si>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</si>
  <si>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</si>
  <si>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</si>
  <si>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</si>
  <si>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</si>
  <si>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</si>
  <si>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</si>
  <si>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</si>
  <si>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</si>
  <si>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</si>
  <si>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</si>
  <si>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</si>
  <si>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</si>
  <si>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</si>
  <si>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</si>
  <si>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</si>
  <si>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</si>
  <si>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</si>
  <si>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</si>
  <si>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</si>
  <si>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</si>
  <si>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</si>
  <si>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</si>
  <si>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</si>
  <si>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</si>
  <si>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</si>
  <si>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</si>
  <si>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</si>
  <si>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</si>
  <si>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</si>
  <si>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</si>
  <si>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</si>
  <si>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</si>
  <si>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</si>
  <si>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</si>
  <si>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</si>
  <si>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</si>
  <si>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</si>
  <si>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</si>
  <si>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</si>
  <si>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</si>
  <si>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</si>
  <si>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logró:832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</si>
  <si>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logró:908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</si>
  <si>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logró:1200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</si>
  <si>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logró:1289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</si>
  <si>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logró:1275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</si>
  <si>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 1370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</si>
  <si>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</si>
  <si>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</si>
  <si>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</si>
  <si>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2959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</si>
  <si>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5242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</si>
  <si>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4864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</si>
  <si>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6169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</si>
  <si>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6306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</si>
  <si>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5437 mujeres a estos procesos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</si>
  <si>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</si>
  <si>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</si>
  <si>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901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</si>
  <si>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1137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</si>
  <si>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1483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</si>
  <si>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1447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</si>
  <si>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1309atenciones,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</si>
  <si>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1532 atenciones, incluyendo los seguimientos  efectivos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</si>
  <si>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</si>
  <si>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</si>
  <si>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</si>
  <si>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</si>
  <si>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</si>
  <si>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</si>
  <si>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</si>
  <si>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</si>
  <si>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</si>
  <si>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</si>
  <si>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</si>
  <si>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</si>
  <si>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</si>
  <si>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Durante marzo de 2026 se implementaron los ciclos de : Ciclo “Mujeres que reciclan: Participación e incidencia en Bogotá” donde participaron 33 mujeres nuevas y la implementación de la Sesión 3 del Ciclo Ma Muje ri Palengue” Mujeres Palenqueras: Durante esta sesión participaron 22 personas: 20 mujeres y 2 hombres, de estas participantes, 15 son mujeres nuevas.</t>
  </si>
  <si>
    <t xml:space="preserve">Durante este periodo la Escuela Política Lidera Par concentró esfuerzos en las siguientes actividades en el diseño del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Así mismo, implementó el ciclo formativo Mujeres en Bogotá: Liderazgos que resisten desde la cultura y el arte, obteniendo resultados significativos en términos de convocatoria y alcance. El ciclo contó con la participación de 358 mujeres, de las cuales 151 se vincularon por primera vez. Y Se dió cierre al ciclo “Ma Changaina ri Palengue” Mujeres Palenqueras, los días 14, 21 y 28 de abril donde participaron 7 mujeres nuevas en los procesos de la Escuela. </t>
  </si>
  <si>
    <t xml:space="preserve">Entre el 14 y el 26 de mayo de 2026, la Escuela Política Lidera Par implementó el ciclo formativo "Desarmando el privilegio: mujeres resistiendo desde la diferencia", con cuatro sesiones virtuales que convocaron a 326 mujeres de Bogotá (114 nuevas). El objetivo fue fortalecer capacidades críticas y políticas desde un enfoque interseccional para analizar desigualdades, opresiones y privilegios. La metodología reconoció a las participantes como sujetas políticas y agentes de cambio, fomentando el diálogo abierto sobre racismo, homofobia, estereotipos de género y violencias asociadas, así como el cuestionamiento colectivo de los sistemas de poder y privilegios. Por otra parte, avanzó  en el diseño y estructuración del próximo ciclo formativo titulado Hablemos de los derechos de las mujeres en Bogotá: territorio, trabajo, salud y comunicación no sexista. </t>
  </si>
  <si>
    <t>"Durante junio el equipo de la Escuela Lidera Par implementó el ciclo de formación "Hablemos de los Derechos de las Mujeres en Bogotá: territorio, trabajo, salud y comunicación no sexista", cuyo objetivo fue fomentar el diálogo y la apropiación sobre los derechos de las mujeres, con énfasis en la garantía a la salud plena, el trabajo, la vivienda digna y la comunicación no sexista, a través de la identificación de las políticas públicas y las apuestas comunitarias de la ciudad de Bogotá. En este ciclo participaron 337 mujeres, de las cuales 149 corresponden a mujeres nuevas en los procesos de la Escuela. Así mismo, se diseñó el ciclo Universos posibles en la participación: resistencia y ciudadanía política de las mujeres en Bogotá que se implementará en el mes de julio."</t>
  </si>
  <si>
    <t>Durante julio de 2026, la Escuela Política Lidera Par desarrolló el ciclo "Universos posibles en la participación: resistencia y ciudadanía política de las mujeres en Bogotá", orientado a fortalecer las capacidades de análisis, incidencia y ejercicio de la ciudadanía política de las mujeres del Distrito. El ciclo convocó a 310 mujeres, de las cuales 157 ingresaron por primera vez. Asimismo, la Escuela acompañó el VII Encuentro de Mujeres Recicladoras: “Mi trabajo, mi participación: Las mujeres recicladoras incidimos en Bogotá”, un espacio de participación, intercambio de experiencias y reflexión colectiva en torno al derecho al trabajo y a la participación y representación política de las mujeres recicladoras. El acompañamiento se orientó al fortalecimiento de habilidades para la expresión pública de sus ideas y propuestas en escenarios de participación e incidencia. En este espacio participaron 100 mujeres, de las cuales 99 son mujeres nuevas en los procesos de la escuela. Como resumen del mes, en total participaron 256 mujeres en las actividades del mes.</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</si>
  <si>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</si>
  <si>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</si>
  <si>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</si>
  <si>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</si>
  <si>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</si>
  <si>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</si>
  <si>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</si>
  <si>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</si>
  <si>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</si>
  <si>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</si>
  <si>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</si>
  <si>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</si>
  <si>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</si>
  <si>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</si>
  <si>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</si>
  <si>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</si>
  <si>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</si>
  <si>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</si>
  <si>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</si>
  <si>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</si>
  <si>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</si>
  <si>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</si>
  <si>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Modificación entre actividades </t>
  </si>
  <si>
    <t>Considerando la necesidad de garantizar la vinculación de la contratista, en su periodo de lactancia y la continuidad de la prestación de los servicios derivados de esta contratación, se crea la línea de la adición
correspondiente. Adicionalmente se elimina la línea del proceso SCDPI-301-00783-26 para contar con los correspondientes recursos para garantizar esta adición y la atención otras necesidades de la Dirección, en
consecuencia se ajustan los correspondientes elementos POSPRE derivados de esta modificación.</t>
  </si>
  <si>
    <t xml:space="preserve">Traslado presupuestal </t>
  </si>
  <si>
    <t>Se ajusta la programación presupuestal de la actividad No. 7 de acuerdo con el traslado presupuestal que afectó el valor programado de esta actividad.</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</si>
  <si>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</si>
  <si>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</si>
  <si>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</si>
  <si>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</si>
  <si>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</si>
  <si>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</si>
  <si>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</si>
  <si>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</si>
  <si>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</si>
  <si>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</si>
  <si>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</si>
  <si>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</si>
  <si>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</si>
  <si>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</si>
  <si>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</si>
  <si>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</si>
  <si>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</si>
  <si>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</si>
  <si>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</si>
  <si>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</si>
  <si>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</si>
  <si>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</si>
  <si>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</si>
  <si>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</si>
  <si>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</si>
  <si>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</si>
  <si>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</si>
  <si>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</si>
  <si>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</si>
  <si>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</si>
  <si>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</si>
  <si>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</si>
  <si>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</si>
  <si>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</si>
  <si>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</si>
  <si>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</si>
  <si>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</si>
  <si>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</si>
  <si>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</si>
  <si>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</si>
  <si>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</si>
  <si>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</si>
  <si>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</si>
  <si>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</si>
  <si>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</si>
  <si>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</si>
  <si>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</si>
  <si>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</si>
  <si>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</si>
  <si>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</si>
  <si>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</si>
  <si>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</si>
  <si>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</si>
  <si>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</si>
  <si>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</si>
  <si>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</si>
  <si>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</si>
  <si>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</si>
  <si>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</si>
  <si>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</si>
  <si>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</si>
  <si>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</si>
  <si>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</si>
  <si>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</si>
  <si>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</si>
  <si>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</si>
  <si>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</si>
  <si>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</si>
  <si>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</si>
  <si>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</si>
  <si>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</si>
  <si>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</si>
  <si>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</si>
  <si>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</si>
  <si>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</si>
  <si>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</si>
  <si>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</si>
  <si>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</si>
  <si>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</si>
  <si>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</si>
  <si>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</si>
  <si>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</si>
  <si>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</si>
  <si>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</si>
  <si>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</si>
  <si>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</si>
  <si>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</si>
  <si>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</si>
  <si>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</si>
  <si>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</si>
  <si>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</si>
  <si>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</si>
  <si>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</si>
  <si>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</si>
  <si>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</si>
  <si>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</si>
  <si>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</si>
  <si>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</si>
  <si>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</si>
  <si>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</si>
  <si>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</si>
  <si>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</si>
  <si>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</si>
  <si>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</si>
  <si>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</si>
  <si>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</si>
  <si>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</si>
  <si>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</si>
  <si>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</si>
  <si>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</si>
  <si>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</si>
  <si>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</si>
  <si>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</si>
  <si>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</si>
  <si>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</si>
  <si>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</si>
  <si>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</si>
  <si>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</si>
  <si>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</si>
  <si>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</si>
  <si>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</si>
  <si>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</si>
  <si>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</si>
  <si>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</si>
  <si>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</si>
  <si>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</si>
  <si>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</si>
  <si>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</si>
  <si>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</si>
  <si>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</si>
  <si>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</si>
  <si>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</si>
  <si>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</si>
  <si>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</si>
  <si>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</si>
  <si>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</si>
  <si>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</si>
  <si>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</si>
  <si>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</si>
  <si>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</si>
  <si>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</si>
  <si>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</si>
  <si>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</si>
  <si>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</si>
  <si>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</si>
  <si>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</si>
  <si>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</si>
  <si>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</si>
  <si>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</si>
  <si>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</si>
  <si>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</si>
  <si>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</si>
  <si>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</si>
  <si>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</si>
  <si>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</si>
  <si>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</si>
  <si>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</si>
  <si>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</si>
  <si>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</si>
  <si>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</si>
  <si>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</si>
  <si>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</si>
  <si>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</si>
  <si>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</si>
  <si>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</si>
  <si>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</si>
  <si>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</si>
  <si>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</si>
  <si>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</si>
  <si>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</si>
  <si>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</si>
  <si>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</si>
  <si>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</si>
  <si>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</si>
  <si>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</si>
  <si>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</si>
  <si>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</si>
  <si>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</si>
  <si>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</si>
  <si>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</si>
  <si>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</si>
  <si>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</si>
  <si>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</si>
  <si>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Para el mes de julio se realizó asistencia técnica mujeres: 
Asistencia técnica mujeres: Se brindó asistencia técnica en 39 espacios, en las 18 localidades. De las cuales fueron 19 sesiones de COLMYEG (exceptuando Fontibón, La Candelaria y el CLM de Sumapaz). Se realizaron 20 espacios con las Comisiones de Mujeres de 17 localidades (exceptuando Bosa, La Candelaria y Sumapaz). Se contó con la participación de consejeras CPL en 10 Comisiones de 7 localidades: Chapinero, Usme, Kennedy, Teusaquillo, Los Mártires, Antonio Nariño y Rafael Uribe Uribe.  
Comités técnicos de proyectos: Se brindó asistencia técnica en 38 comités en 19 localidades (exceptuando Chapinero). 
Mesas técnicas de acompañamiento a los Fondos de Desarrollo Local: Se brindó asistencia técnica en 15 Mesas de 8 localidades: Santa Fe, Usme, Kennedy, Suba, Barrios Unidos, Teusaquillo, Los Mártires y Sumapaz. 
Seguimiento al Plan Local de Transversalización PLT: Se realizaron   19 seguimientos en 18 localidades (exceptuando San Cristóbal y La Candelaria).  
Mesa de Trabajo con referentes de las alcaldías locales: Se realizó 1 Mesa de trabajo referentes donde estuvieron 20 referentes de las alcaldías locales.  
Sensibilizaciones con las alcaldías locales: Se realizaron 15 sensibilizaciones en 9 localidades: Chapinero, Santa Fe, San Cristóbal, Kennedy, Fontibón, Suba, Teusaquillo, Los Mártires y Rafael Uribe Uribe. 
Desde la Estrategia de Veeduría: se desarrollaron 16 asistencias técnicas en Fontibón, San Cristóbal, Los Mártires, Santa Fe, Chapinero y Usme, además de una acción de alcance distrital con la Red de Veeduría Carcelaria. Estas actividades fortalecieron las capacidades de las mujeres para realizar control social, hacer seguimiento a proyectos, contratos, recursos públicos, oficios y recomendaciones, así como participar de manera más organizada en espacios de interlocución institucional. 
Desde la Estrategia de Paz 
Para el período reportado, se registra como avance la continuidad de los procesos de sensibilización orientados a la atención diferencial de los distintos equipos CIOM, abordando los lineamientos para la atención de víctimas del conflicto armado y a mujeres en proceso de reincorporación. Asimismo, se dio continuidad a los procesos de asistencia técnica a los proyectos asociados al cumplimiento de las metas de paz, específicamente en la localidad de Kennedy y en el marco del acompañamiento técnico a las instancias de participación de mujeres, se desarrolló la tercera sesión sobre cultura de paz, dirigida específicamente a la Mesa de Participación Efectiva para las Víctimas de la localidad de Usme. 
Finalmente, se realizó un trabajo interinstitucional en el marco de la Mesa Distrital de Reincorporación, se avanzó en los proceso de fortalecimiento institucional en enfoque d egénero y reincorporación, para la adecuada implementación del plan de género y se avanzó con el alistamiento a proceso de cultura de paz, para las instancias COLMYEG de Mártires y Usme
</t>
  </si>
  <si>
    <t xml:space="preserve">Durante lo corrido de la vigencia se logró la transversalización en las 20 localidades así: 
Asistencia técnica mujeres: Se brindó asistencia técnica en 206 espacios, logrando llegar a 19 localidades (exceptuando Sumapaz)
Se realizaron 54 espacios con las Comisiones de Mujeres de 18 localidades (exceptuando La Candelaria y Sumapaz). Se contó con la participación de consejeras CPL en 10 Comisiones de 7 localidades: Chapinero, Usme, Kennedy, Teusaquillo, Los Mártires, Antonio Nariño y Rafael Uribe Uribe.  
Comités técnicos de proyectos: Se brindó asistencia técnica en 244 comités en 19 localidades (exceptuando Sumapaz)
Mesas técnicas de acompañamiento a los Fondos de Desarrollo Local: Se brindó asistencia técnica en 166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6 Mesa de trabajo referentes donde estuvieron 20 referentes de las alcaldías locales 
Sensibilizaciones con las alcaldías locales: Se realizaron 66 sensibilizaciones en localidades: Chapinero, Usaquén, Santa fe, San Cristóbal, Kennedy,Tunjuelito, , Suba, Teusaquillo, Suba, Barrios Unidos, Puente Aranda , Usme, Bosa, Fontibón, Barrios Unidos, Los Mártires, Antonio Nariño, Rafael Uribe Uribe, Ciudad Bolívar y Sumapaz.  
Junta Administradora Local: Se acompañaron 19 sesiones en las JAL en  localidad: Bosa, Tunjuelito, Puente Aranda, Ciudad Bolívar, Usaquén, Engativá, Antonio Nariño, Teusaquillo, Rafael Uribe Uribe, Los Mártires y Sumapaz. 
Frente a la promoción del control social, se alcanza un acumulado de 95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Especialmente en las localidades de: Fontibón, San Cristóbal, Los Mártires, Santa Fe, Chapinero y Usme, además de una acción de alcance distrital con la Red de Veeduría Carcelaria.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acompañamiento a la mesa de víctimas de Usme. Se ha realizado un proceso de acompañamiento técnico al Fondo de Desarrollo Local de Teusaquillo, en el marco del proyecto local en materia de paz. Se dio continuidad a los procesos de asistencia técnica a los proyectos asociados al cumplimiento de las metas de paz, específicamente en la localidad de Kennedy y en el marco del acompañamiento técnico a las instancias de participación de mujeres. Finalmente, se realizó un trabajo interinstitucional en el marco de la Mesa Distrital de Reincorporación.
</t>
  </si>
  <si>
    <t xml:space="preserve">Asistencia técnica mujeres: Se brindó asistencia técnica en 39 espacios, en las 18 localidades. De las cuales fueron 19 sesiones de COLMYEG (exceptuando Fontibón, La Candelaria y el CLM de Sumapaz). Se realizaron 20 espacios con las Comisiones de Mujeres de 17 localidades (exceptuando Bosa, La Candelaria y Sumapaz). Se contó con la participación de consejeras CPL en 10 Comisiones de 7 localidades: Chapinero, Usme, Kennedy, Teusaquillo, Los Mártires, Antonio Nariño y Rafael Uribe Uribe.  
Comités técnicos de proyectos: Se brindó asistencia técnica en 38 comités en 19 localidades (exceptuando Chapinero). 
Mesas técnicas de acompañamiento a los Fondos de Desarrollo Local: Se brindó asistencia técnica en 15 Mesas de 8 localidades: Santa Fe, Usme, Kennedy, Suba, Barrios Unidos, Teusaquillo, Los Mártires y Sumapaz. 
Seguimiento al Plan Local de Transversalización PLT: Se realizaron   19 seguimientos en 18 localidades (exceptuando San Cristóbal y La Candelaria).  
Mesa de Trabajo con referentes de las alcaldías locales: Se realizó 1 Mesa de trabajo referentes donde estuvieron 20 referentes de las alcaldías locales.  
Sensibilizaciones con las alcaldías locales: Se realizaron 15 sensibilizaciones en 9 localidades: Chapinero, Santa Fe, San Cristóbal, Kennedy, Fontibón, Suba, Teusaquillo, Los Mártires y Rafael Uribe Uribe. </t>
  </si>
  <si>
    <t>En julio, el equipo territorial realizó una gestión directa de articulación para promover el principio de paridad en doce localidades (San Cristóbal, Santafé, La Candelaria, Usme, Rafael Uribe Uribe, Fontibón, Tunjuelito, Sumapaz, Barrios Unidos, Puente Aranda, Bosa y Engativá), logrando además incidir en quince instancias para fortalecer la participación de las mujeres, entre las que se cuentan comités locales de mujer y equidad de género, consejos locales de juventud, de bicicleta y de planeación, así como comisiones consultivas de comunidades negras, juntas de acción comunal, consejos de sabios y comisiones intersectoriales</t>
  </si>
  <si>
    <t xml:space="preserve">El equipo de actividad fisica realizó actividades en 19 localidades a través de la CIOM, con 43 procesos colectivos se trabajó el derecho a la educación con equidad y el derecho al trabajo digno con equidad en las CIOM asignadas a cada una de las profesionales. Las localidades en las que se abordó el derecho a la Educación fueron: Suba, Engativá, Teusaquillo, Bosa, Kennedy, Fontibón, Barrios Unidos, Usaquén y Chapinero. Las localidades en las que se trabajó el derecho al Trabajo fueron: Tunjuelito, La Candelaria, Los Mártires, Puente Aranda, Antonio Nariño, Usme, Rafael Uribe Uribe, Santa Fe, Ciudad Bolívar, San Cristóbal y Sumapaz. 
Desde la estrategia Orbitando se desarrollaron actividades colectivas en 17 localidades, a través del acompañamiento específico de 20 espacios específicos y/o vinculados con los COLMYEG y CLM, así como 5 intervenciones y acompañamientos en otros escenarios. A través de los acompañamientos individuales, se realizaron 3 atención y 10 seguimientos. Destaca en el mes que se logró el acompañamiento a un espacio colectivo en la localidad de Sumapaz, la cual era la única que faltaba en esta dimensión de acompañamiento.  </t>
  </si>
  <si>
    <t xml:space="preserve">Desde la estrategia Caminando Juntas por la Ruralidad: 
Realizadas 2 jornadas de información: en Altos de Serrezuela de la localidad de Usaquén (julio 3) y en el espacio interlocal de Usme y Ciudad Bolívar en el marco de la actividad Master class en alianza con Masglo (julio 17) 
•	Se llevo a cabo una sensibilización en Altos de Serrezuela, Usaquén (el día 24 de julio) 
•	Se realizaron 2 acciones de fortalecimiento l: una, con mujeres de Tejiendo Sueños del Verjón, Chapinero (el día 25 de julio de 2026. La segunda, se realizó el día 10 de julio, con la formalización de la Asociación Majestic Women de Chiguaza en Usme 
Durante el mes de junio el equipo de actividad física  realizó actividades en 19 localidades a través de la CIOM,  con 43 procesos colectivos setrabajó el derecho a la educación con equidad y el derecho al trabajo digno con equidad en las CIOM asignadas a cada una de las profesionales. Las localidades en las que se abordó el derecho a la Educación fueron: Suba, Engativá, Teusaquillo, Bosa, Kennedy, Fontibón, Barrios Unidos, Usaquén y Chapinero. Las localidades en las que se trabajó el derecho al Trabajo fueron: Tunjuelito, La Candelaria, Los Mártires, Puente Aranda, Antonio Nariño, Usme, Rafael Uribe Uribe, Santa Fe, Ciudad Bolívar, San Cristóbal y Sumapaz. 
Por otra parte, desde la estretegia de Orbitando se desarrollaron actividades colectivas en 17 localidades, a través del acompañamiento específico de 20 espacios específicos y/o vinculados con los COLMYEG y CLM, así como 5 intervenciones y acompañamientos en otros escenarios. A través de los acompañamientos individuales, se realizaron 3 atención y 10 seguimientos. Destaca en el mes que se logró el acompañamiento a un espacio colectivo en la localidad de Sumapaz, la cual era la única que faltaba en esta dimensión de acompañamiento.
De igual manera se comprometieron los siguientes procesos: Se realizó contrato de prestación de servicios 946-2026, se realizó adición a los contratos de arrendamientos 1063, 957 y 1045 de 2025.  Se continuan realizando pagos a contratos de prestación de servicios, arrendamientos, servicios públicos, de vigilancia y limpieza. 
Durante el periodo se realizaron: se realizaron: 198 atenciones y seguimientos socio jurídicos; 262 orientaciones y seguimientos psicosociales y 1290 primeras atenciones.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</si>
</sst>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 numFmtId="175" formatCode="_-* #,##0.0\ _€_-;\-* #,##0.0\ _€_-;_-* &quot;-&quot;??\ _€_-;_-@_-"/>
  </numFmts>
  <fonts count="1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16"/>
      <color theme="1"/>
      <name val="Arial"/>
      <family val="2"/>
    </font>
    <font>
      <sz val="18"/>
      <color theme="1"/>
      <name val="Arial"/>
      <family val="2"/>
    </font>
    <font>
      <u/>
      <sz val="11"/>
      <color theme="10"/>
      <name val="Calibri"/>
      <family val="2"/>
      <scheme val="minor"/>
    </font>
    <font>
      <sz val="12"/>
      <color theme="1"/>
      <name val="Arial"/>
      <family val="2"/>
    </font>
    <font>
      <sz val="12"/>
      <color rgb="FF000000"/>
      <name val="Arial"/>
      <family val="2"/>
    </font>
    <font>
      <sz val="11"/>
      <color rgb="FF242424"/>
      <name val="Aptos Narrow"/>
      <family val="2"/>
    </font>
    <font>
      <sz val="9"/>
      <color rgb="FF000000"/>
      <name val="Calibri"/>
      <family val="2"/>
    </font>
    <font>
      <sz val="10"/>
      <color rgb="FF0000FF"/>
      <name val="Calibri"/>
      <family val="2"/>
      <scheme val="minor"/>
    </font>
    <font>
      <sz val="8"/>
      <color rgb="FF242424"/>
      <name val="Aptos Narrow"/>
      <family val="2"/>
    </font>
    <font>
      <sz val="11"/>
      <color rgb="FF00B050"/>
      <name val="Arial"/>
      <family val="2"/>
    </font>
    <font>
      <sz val="11"/>
      <color rgb="FF00B050"/>
      <name val="Times New Roman"/>
      <family val="1"/>
    </font>
    <font>
      <u/>
      <sz val="11"/>
      <color rgb="FF0000FF"/>
      <name val="Calibri"/>
      <family val="2"/>
      <scheme val="minor"/>
    </font>
    <font>
      <b/>
      <sz val="13"/>
      <color rgb="FF00B050"/>
      <name val="Arial"/>
      <family val="2"/>
    </font>
    <font>
      <sz val="9"/>
      <color indexed="81"/>
      <name val="Tahoma"/>
      <family val="2"/>
    </font>
    <font>
      <b/>
      <sz val="9"/>
      <color indexed="81"/>
      <name val="Tahoma"/>
      <family val="2"/>
    </font>
    <font>
      <sz val="12"/>
      <name val="Arial"/>
      <family val="2"/>
    </font>
    <font>
      <sz val="9"/>
      <name val="Calibri"/>
      <family val="2"/>
      <scheme val="minor"/>
    </font>
    <font>
      <sz val="9"/>
      <name val="Calibri"/>
      <family val="2"/>
    </font>
    <font>
      <sz val="11"/>
      <name val="Calibri"/>
      <family val="2"/>
      <scheme val="minor"/>
    </font>
    <font>
      <b/>
      <sz val="9"/>
      <color rgb="FF000000"/>
      <name val="Arial"/>
      <family val="2"/>
    </font>
    <font>
      <b/>
      <sz val="11"/>
      <color rgb="FF000000"/>
      <name val="Times New Roman"/>
      <family val="1"/>
    </font>
    <font>
      <sz val="11"/>
      <color rgb="FF0000FF"/>
      <name val="Calibri"/>
      <family val="2"/>
      <scheme val="minor"/>
    </font>
    <font>
      <u/>
      <sz val="11"/>
      <color rgb="FF000000"/>
      <name val="Calibri"/>
      <family val="2"/>
      <scheme val="minor"/>
    </font>
    <font>
      <u/>
      <sz val="11"/>
      <color rgb="FF0000FF"/>
      <name val="Calibri"/>
      <family val="2"/>
    </font>
    <font>
      <u/>
      <sz val="11"/>
      <color theme="10"/>
      <name val="Calibri"/>
      <family val="2"/>
    </font>
    <font>
      <b/>
      <sz val="10"/>
      <name val="Arial"/>
      <family val="2"/>
    </font>
    <font>
      <u/>
      <sz val="11"/>
      <color rgb="FF000000"/>
      <name val="Calibri"/>
      <family val="2"/>
    </font>
    <font>
      <sz val="9"/>
      <color rgb="FFFF0000"/>
      <name val="Arial"/>
      <family val="2"/>
    </font>
    <font>
      <u/>
      <sz val="9"/>
      <color rgb="FF000000"/>
      <name val="Calibri"/>
      <family val="2"/>
    </font>
    <font>
      <sz val="9"/>
      <color rgb="FF000000"/>
      <name val="Arial"/>
    </font>
    <font>
      <sz val="13"/>
      <color rgb="FF00B050"/>
      <name val="Arial"/>
      <family val="2"/>
    </font>
    <font>
      <sz val="11"/>
      <color rgb="FF00B050"/>
      <name val="Calibri"/>
      <family val="2"/>
      <scheme val="minor"/>
    </font>
    <font>
      <sz val="11"/>
      <color rgb="FF242424"/>
      <name val="Aptos Narrow"/>
      <charset val="1"/>
    </font>
    <font>
      <sz val="10"/>
      <name val="Calibri"/>
      <family val="2"/>
      <scheme val="minor"/>
    </font>
    <font>
      <u/>
      <sz val="9"/>
      <name val="Calibri"/>
      <family val="2"/>
    </font>
    <font>
      <sz val="8"/>
      <name val="Arial"/>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6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medium">
        <color rgb="FF000000"/>
      </top>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indexed="64"/>
      </right>
      <top style="medium">
        <color rgb="FF000000"/>
      </top>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indexed="64"/>
      </left>
      <right/>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top style="medium">
        <color rgb="FF000000"/>
      </top>
      <bottom style="medium">
        <color rgb="FF000000"/>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2" fillId="0" borderId="0" applyNumberFormat="0" applyFill="0" applyBorder="0" applyAlignment="0" applyProtection="0"/>
  </cellStyleXfs>
  <cellXfs count="1489">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8" xfId="3" applyFont="1" applyBorder="1" applyAlignment="1">
      <alignment horizontal="left" vertical="center" wrapText="1"/>
    </xf>
    <xf numFmtId="0" fontId="42" fillId="0" borderId="119"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9" fontId="38" fillId="19" borderId="124" xfId="3" applyNumberFormat="1" applyFont="1" applyFill="1" applyBorder="1" applyAlignment="1">
      <alignment horizontal="center" vertical="center" wrapText="1"/>
    </xf>
    <xf numFmtId="0" fontId="38" fillId="0" borderId="119" xfId="3" applyFont="1" applyBorder="1" applyAlignment="1">
      <alignment horizontal="center" vertical="center" wrapText="1"/>
    </xf>
    <xf numFmtId="0" fontId="38" fillId="0" borderId="79" xfId="3" applyFont="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1"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0" fontId="26" fillId="19" borderId="52" xfId="3" applyFont="1" applyFill="1" applyBorder="1" applyAlignment="1">
      <alignment horizontal="center" vertical="center"/>
    </xf>
    <xf numFmtId="9" fontId="11" fillId="0" borderId="33"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0" fillId="0" borderId="11" xfId="3" applyFont="1" applyAlignment="1">
      <alignment vertical="center"/>
    </xf>
    <xf numFmtId="0" fontId="40" fillId="20" borderId="47" xfId="2" applyFont="1" applyFill="1" applyBorder="1" applyAlignment="1">
      <alignment horizontal="center" vertical="center" wrapText="1"/>
    </xf>
    <xf numFmtId="0" fontId="81"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173" fontId="42" fillId="0" borderId="82" xfId="3" applyNumberFormat="1"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5" xfId="3" applyNumberFormat="1" applyFont="1" applyBorder="1" applyAlignment="1">
      <alignment horizontal="center" vertical="center"/>
    </xf>
    <xf numFmtId="0" fontId="69" fillId="0" borderId="71" xfId="0" applyFont="1" applyBorder="1"/>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0" fillId="0" borderId="11" xfId="3" applyFont="1" applyAlignment="1">
      <alignment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0" xfId="3" applyFont="1" applyBorder="1" applyAlignment="1">
      <alignment horizontal="center" vertical="center"/>
    </xf>
    <xf numFmtId="9" fontId="26" fillId="0" borderId="39" xfId="1" applyFont="1" applyBorder="1" applyAlignment="1">
      <alignment vertical="center"/>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11" xfId="3" applyFont="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44" xfId="3" applyFont="1" applyBorder="1" applyAlignment="1">
      <alignment vertical="top" wrapText="1"/>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top"/>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0"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0"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8"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0" xfId="3" applyNumberFormat="1" applyFont="1" applyFill="1" applyBorder="1" applyAlignment="1">
      <alignment horizontal="center" vertical="center" wrapText="1"/>
    </xf>
    <xf numFmtId="0" fontId="25" fillId="16" borderId="120"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2"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3" xfId="5" applyNumberFormat="1" applyFont="1" applyBorder="1" applyAlignment="1">
      <alignment vertical="center"/>
    </xf>
    <xf numFmtId="169" fontId="26" fillId="0" borderId="127" xfId="5" applyNumberFormat="1" applyFont="1" applyBorder="1" applyAlignment="1">
      <alignment vertical="center"/>
    </xf>
    <xf numFmtId="169" fontId="26" fillId="0" borderId="121"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65"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169" fontId="26" fillId="0" borderId="48" xfId="5" applyNumberFormat="1" applyFont="1" applyBorder="1" applyAlignment="1">
      <alignment vertical="center"/>
    </xf>
    <xf numFmtId="169" fontId="26" fillId="0" borderId="136" xfId="5" applyNumberFormat="1" applyFont="1" applyBorder="1" applyAlignment="1">
      <alignment vertical="center"/>
    </xf>
    <xf numFmtId="9" fontId="26" fillId="0" borderId="135" xfId="5" applyNumberFormat="1" applyFont="1" applyBorder="1" applyAlignment="1">
      <alignment horizontal="right" vertical="center"/>
    </xf>
    <xf numFmtId="169" fontId="26" fillId="0" borderId="135" xfId="5" applyNumberFormat="1" applyFont="1" applyBorder="1" applyAlignment="1">
      <alignment horizontal="right" vertical="center"/>
    </xf>
    <xf numFmtId="169" fontId="26" fillId="0" borderId="137"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38"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36"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85" fillId="0" borderId="0" xfId="0" applyFont="1"/>
    <xf numFmtId="0" fontId="42" fillId="16" borderId="71" xfId="3" applyFont="1" applyFill="1" applyBorder="1" applyAlignment="1">
      <alignment horizontal="center" vertical="center"/>
    </xf>
    <xf numFmtId="169" fontId="26" fillId="0" borderId="140"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81" xfId="5" applyNumberFormat="1" applyFont="1" applyFill="1" applyBorder="1" applyAlignment="1">
      <alignment vertical="center"/>
    </xf>
    <xf numFmtId="0" fontId="86" fillId="31" borderId="81" xfId="0" applyFont="1" applyFill="1" applyBorder="1" applyAlignment="1">
      <alignment wrapText="1"/>
    </xf>
    <xf numFmtId="0" fontId="86" fillId="31" borderId="50" xfId="0" applyFont="1" applyFill="1" applyBorder="1" applyAlignment="1">
      <alignment horizontal="center" vertical="center" wrapText="1"/>
    </xf>
    <xf numFmtId="0" fontId="86"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87" fillId="0" borderId="44" xfId="16" applyFont="1" applyBorder="1" applyAlignment="1">
      <alignment horizontal="center" vertical="center"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90" fillId="19" borderId="47" xfId="0" applyFont="1" applyFill="1" applyBorder="1" applyAlignment="1">
      <alignment horizontal="right" vertical="center"/>
    </xf>
    <xf numFmtId="0" fontId="89" fillId="0" borderId="47" xfId="3" applyFont="1" applyBorder="1" applyAlignment="1">
      <alignment vertical="center"/>
    </xf>
    <xf numFmtId="43" fontId="51" fillId="20" borderId="104" xfId="18" applyFont="1" applyFill="1" applyBorder="1" applyAlignment="1">
      <alignment horizontal="center" vertical="center" wrapText="1"/>
    </xf>
    <xf numFmtId="43" fontId="51" fillId="20" borderId="144" xfId="18" applyFont="1" applyFill="1" applyBorder="1" applyAlignment="1">
      <alignment horizontal="center" vertical="center" wrapText="1"/>
    </xf>
    <xf numFmtId="43" fontId="51" fillId="20" borderId="145" xfId="18" applyFont="1" applyFill="1" applyBorder="1" applyAlignment="1">
      <alignment horizontal="center" vertical="center" wrapText="1"/>
    </xf>
    <xf numFmtId="43" fontId="51" fillId="20" borderId="85" xfId="18" applyFont="1" applyFill="1" applyBorder="1" applyAlignment="1">
      <alignment horizontal="center" vertical="center" wrapText="1"/>
    </xf>
    <xf numFmtId="0" fontId="92" fillId="0" borderId="47" xfId="3" applyFont="1" applyBorder="1" applyAlignment="1">
      <alignment horizontal="center" vertical="center" wrapText="1"/>
    </xf>
    <xf numFmtId="9" fontId="38" fillId="0" borderId="33" xfId="3" applyNumberFormat="1" applyFont="1" applyBorder="1" applyAlignment="1">
      <alignment horizontal="center" vertical="center"/>
    </xf>
    <xf numFmtId="0" fontId="24" fillId="0" borderId="44" xfId="3" applyFont="1" applyBorder="1" applyAlignment="1">
      <alignment vertical="top" wrapText="1"/>
    </xf>
    <xf numFmtId="0" fontId="38" fillId="0" borderId="52" xfId="3" applyFont="1" applyBorder="1" applyAlignment="1">
      <alignment horizontal="center" vertical="center"/>
    </xf>
    <xf numFmtId="0" fontId="23" fillId="0" borderId="44" xfId="3" applyFont="1" applyBorder="1" applyAlignment="1">
      <alignment horizontal="center" vertical="center" wrapText="1"/>
    </xf>
    <xf numFmtId="0" fontId="24" fillId="0" borderId="52" xfId="3" applyFont="1" applyBorder="1" applyAlignment="1">
      <alignment horizontal="center" vertical="center"/>
    </xf>
    <xf numFmtId="0" fontId="24" fillId="0" borderId="51" xfId="3" applyFont="1" applyBorder="1" applyAlignment="1">
      <alignment horizontal="center" vertical="center"/>
    </xf>
    <xf numFmtId="0" fontId="24" fillId="0" borderId="44" xfId="0" applyFont="1" applyBorder="1" applyAlignment="1">
      <alignment horizontal="center" vertical="center" wrapText="1"/>
    </xf>
    <xf numFmtId="0" fontId="50" fillId="19" borderId="52" xfId="3" applyFont="1" applyFill="1" applyBorder="1" applyAlignment="1">
      <alignment horizontal="center" vertical="center"/>
    </xf>
    <xf numFmtId="0" fontId="95" fillId="0" borderId="72" xfId="0" applyFont="1" applyBorder="1" applyAlignment="1">
      <alignment vertical="center"/>
    </xf>
    <xf numFmtId="0" fontId="96" fillId="19" borderId="47" xfId="19" applyFont="1" applyFill="1" applyBorder="1" applyAlignment="1">
      <alignment vertical="center" wrapText="1"/>
    </xf>
    <xf numFmtId="0" fontId="97" fillId="31" borderId="81" xfId="0" applyFont="1" applyFill="1" applyBorder="1" applyAlignment="1">
      <alignment horizontal="center" vertical="center" wrapText="1"/>
    </xf>
    <xf numFmtId="0" fontId="98" fillId="19" borderId="47" xfId="19" applyFont="1" applyFill="1" applyBorder="1" applyAlignment="1">
      <alignment vertical="center"/>
    </xf>
    <xf numFmtId="0" fontId="35" fillId="0" borderId="44" xfId="3" applyFont="1" applyBorder="1" applyAlignment="1">
      <alignment horizontal="center" vertical="center" wrapText="1"/>
    </xf>
    <xf numFmtId="0" fontId="24" fillId="0" borderId="51" xfId="3" applyFont="1" applyBorder="1" applyAlignment="1">
      <alignment vertical="top" wrapText="1"/>
    </xf>
    <xf numFmtId="169" fontId="24" fillId="0" borderId="47" xfId="5" applyNumberFormat="1" applyFont="1" applyFill="1" applyBorder="1" applyAlignment="1">
      <alignment vertical="center"/>
    </xf>
    <xf numFmtId="0" fontId="24" fillId="0" borderId="44" xfId="3" applyFont="1" applyBorder="1" applyAlignment="1">
      <alignment horizontal="left" vertical="center" wrapText="1"/>
    </xf>
    <xf numFmtId="0" fontId="24" fillId="0" borderId="44" xfId="3" applyFont="1" applyBorder="1" applyAlignment="1">
      <alignment horizontal="center" vertical="center" wrapText="1"/>
    </xf>
    <xf numFmtId="0" fontId="23" fillId="0" borderId="32" xfId="0" applyFont="1" applyBorder="1" applyAlignment="1">
      <alignment horizontal="center" vertical="center" wrapText="1"/>
    </xf>
    <xf numFmtId="0" fontId="24" fillId="0" borderId="51" xfId="0" applyFont="1" applyBorder="1" applyAlignment="1">
      <alignment horizontal="center" vertical="center" wrapText="1"/>
    </xf>
    <xf numFmtId="14" fontId="26" fillId="0" borderId="47" xfId="0" applyNumberFormat="1" applyFont="1" applyBorder="1" applyAlignment="1">
      <alignment horizontal="center" vertical="center" wrapText="1"/>
    </xf>
    <xf numFmtId="169" fontId="26" fillId="0" borderId="50" xfId="5" applyNumberFormat="1" applyFont="1" applyBorder="1" applyAlignment="1">
      <alignment vertical="center"/>
    </xf>
    <xf numFmtId="169" fontId="26" fillId="0" borderId="74" xfId="5" applyNumberFormat="1" applyFont="1" applyBorder="1" applyAlignment="1">
      <alignment vertical="center"/>
    </xf>
    <xf numFmtId="0" fontId="26" fillId="0" borderId="1" xfId="3" applyFont="1" applyBorder="1" applyAlignment="1">
      <alignment vertical="center"/>
    </xf>
    <xf numFmtId="0" fontId="95" fillId="0" borderId="78" xfId="0" applyFont="1" applyBorder="1" applyAlignment="1">
      <alignment vertical="center"/>
    </xf>
    <xf numFmtId="169" fontId="26" fillId="0" borderId="146" xfId="5" applyNumberFormat="1" applyFont="1" applyBorder="1" applyAlignment="1">
      <alignment vertical="center"/>
    </xf>
    <xf numFmtId="169" fontId="70" fillId="0" borderId="114" xfId="5" applyNumberFormat="1" applyFont="1" applyBorder="1" applyAlignment="1">
      <alignment vertical="center"/>
    </xf>
    <xf numFmtId="169" fontId="70" fillId="0" borderId="81" xfId="5" applyNumberFormat="1" applyFont="1" applyBorder="1" applyAlignment="1">
      <alignment vertical="center"/>
    </xf>
    <xf numFmtId="169" fontId="70" fillId="0" borderId="71" xfId="5" applyNumberFormat="1" applyFont="1" applyBorder="1" applyAlignment="1">
      <alignment vertical="center"/>
    </xf>
    <xf numFmtId="0" fontId="100" fillId="0" borderId="47" xfId="0" applyFont="1" applyBorder="1" applyAlignment="1">
      <alignment horizontal="center" vertical="center"/>
    </xf>
    <xf numFmtId="9" fontId="32" fillId="0" borderId="147" xfId="3" applyNumberFormat="1" applyFont="1" applyBorder="1" applyAlignment="1">
      <alignment horizontal="center" vertical="center"/>
    </xf>
    <xf numFmtId="169" fontId="26" fillId="0" borderId="11" xfId="3" applyNumberFormat="1" applyFont="1"/>
    <xf numFmtId="10" fontId="42" fillId="20" borderId="47" xfId="18" applyNumberFormat="1" applyFont="1" applyFill="1" applyBorder="1" applyAlignment="1">
      <alignment horizontal="center" vertical="center"/>
    </xf>
    <xf numFmtId="0" fontId="88" fillId="0" borderId="51" xfId="0" applyFont="1" applyBorder="1" applyAlignment="1">
      <alignment wrapText="1"/>
    </xf>
    <xf numFmtId="169" fontId="26" fillId="0" borderId="1" xfId="5" applyNumberFormat="1" applyFont="1" applyBorder="1" applyAlignment="1">
      <alignment horizontal="center" vertical="center"/>
    </xf>
    <xf numFmtId="169" fontId="26" fillId="0" borderId="153" xfId="5" applyNumberFormat="1" applyFont="1" applyBorder="1" applyAlignment="1">
      <alignment vertical="center"/>
    </xf>
    <xf numFmtId="169" fontId="26" fillId="0" borderId="154" xfId="5" applyNumberFormat="1" applyFont="1" applyBorder="1" applyAlignment="1">
      <alignment vertical="center"/>
    </xf>
    <xf numFmtId="0" fontId="95" fillId="0" borderId="155" xfId="0" applyFont="1" applyBorder="1" applyAlignment="1">
      <alignment vertical="center"/>
    </xf>
    <xf numFmtId="0" fontId="95" fillId="0" borderId="156" xfId="0" applyFont="1" applyBorder="1" applyAlignment="1">
      <alignment vertical="center"/>
    </xf>
    <xf numFmtId="169" fontId="26" fillId="0" borderId="106" xfId="5" applyNumberFormat="1" applyFont="1" applyBorder="1" applyAlignment="1">
      <alignment horizontal="center" vertical="center"/>
    </xf>
    <xf numFmtId="169" fontId="26" fillId="0" borderId="106" xfId="5" applyNumberFormat="1" applyFont="1" applyFill="1" applyBorder="1" applyAlignment="1">
      <alignment horizontal="center" vertical="center"/>
    </xf>
    <xf numFmtId="169" fontId="26" fillId="0" borderId="128" xfId="5" applyNumberFormat="1" applyFont="1" applyFill="1" applyBorder="1" applyAlignment="1">
      <alignment vertical="center"/>
    </xf>
    <xf numFmtId="169" fontId="26" fillId="0" borderId="151" xfId="5" applyNumberFormat="1" applyFont="1" applyFill="1" applyBorder="1" applyAlignment="1">
      <alignment vertical="center"/>
    </xf>
    <xf numFmtId="43" fontId="51" fillId="20" borderId="157" xfId="18" applyFont="1" applyFill="1" applyBorder="1" applyAlignment="1">
      <alignment horizontal="center" vertical="center" wrapText="1"/>
    </xf>
    <xf numFmtId="43" fontId="51" fillId="20" borderId="2" xfId="18" applyFont="1" applyFill="1" applyBorder="1" applyAlignment="1">
      <alignment horizontal="center" vertical="center" wrapText="1"/>
    </xf>
    <xf numFmtId="43" fontId="51" fillId="20" borderId="158" xfId="18" applyFont="1" applyFill="1" applyBorder="1" applyAlignment="1">
      <alignment horizontal="center" vertical="center" wrapText="1"/>
    </xf>
    <xf numFmtId="0" fontId="71" fillId="0" borderId="47" xfId="3" applyFont="1" applyBorder="1" applyAlignment="1">
      <alignment horizontal="center" vertical="center" wrapText="1"/>
    </xf>
    <xf numFmtId="0" fontId="60" fillId="0" borderId="1" xfId="3" applyFont="1" applyBorder="1" applyAlignment="1">
      <alignment horizontal="center" vertical="center"/>
    </xf>
    <xf numFmtId="0" fontId="70" fillId="0" borderId="47" xfId="3" applyFont="1" applyBorder="1" applyAlignment="1">
      <alignment horizontal="center" vertical="center"/>
    </xf>
    <xf numFmtId="0" fontId="70" fillId="0" borderId="47" xfId="3" applyFont="1" applyBorder="1" applyAlignment="1">
      <alignment vertical="center"/>
    </xf>
    <xf numFmtId="10" fontId="42" fillId="20" borderId="74" xfId="18" applyNumberFormat="1" applyFont="1" applyFill="1" applyBorder="1" applyAlignment="1">
      <alignment horizontal="center"/>
    </xf>
    <xf numFmtId="0" fontId="106" fillId="0" borderId="44" xfId="16" applyFont="1" applyBorder="1" applyAlignment="1">
      <alignment horizontal="center" vertical="center" wrapText="1"/>
    </xf>
    <xf numFmtId="173" fontId="38" fillId="0" borderId="82" xfId="3" applyNumberFormat="1" applyFont="1" applyBorder="1" applyAlignment="1">
      <alignment horizontal="center" vertical="center" wrapText="1"/>
    </xf>
    <xf numFmtId="0" fontId="108" fillId="0" borderId="32" xfId="16" applyFont="1" applyBorder="1" applyAlignment="1">
      <alignment horizontal="center" vertical="center" wrapText="1"/>
    </xf>
    <xf numFmtId="175" fontId="26" fillId="0" borderId="78" xfId="5" applyNumberFormat="1" applyFont="1" applyBorder="1" applyAlignment="1">
      <alignment vertical="center"/>
    </xf>
    <xf numFmtId="0" fontId="35" fillId="0" borderId="44" xfId="3" applyFont="1" applyBorder="1" applyAlignment="1">
      <alignment horizontal="left" vertical="center" wrapText="1"/>
    </xf>
    <xf numFmtId="0" fontId="26" fillId="0" borderId="47" xfId="3" applyFont="1" applyBorder="1" applyAlignment="1">
      <alignment horizontal="center" vertical="center"/>
    </xf>
    <xf numFmtId="9" fontId="26" fillId="0" borderId="11" xfId="1" applyFont="1" applyBorder="1" applyAlignment="1">
      <alignment vertical="center"/>
    </xf>
    <xf numFmtId="6" fontId="26" fillId="0" borderId="11" xfId="3" applyNumberFormat="1" applyFont="1" applyAlignment="1">
      <alignment vertical="center"/>
    </xf>
    <xf numFmtId="0" fontId="42" fillId="20" borderId="159" xfId="3" applyFont="1" applyFill="1" applyBorder="1" applyAlignment="1">
      <alignment horizontal="center" vertical="center" wrapText="1"/>
    </xf>
    <xf numFmtId="0" fontId="110" fillId="0" borderId="53" xfId="3" applyFont="1" applyBorder="1" applyAlignment="1">
      <alignment horizontal="center" vertical="center"/>
    </xf>
    <xf numFmtId="0" fontId="111" fillId="19" borderId="71" xfId="19" applyFont="1" applyFill="1" applyBorder="1" applyAlignment="1">
      <alignment horizontal="right" vertical="center"/>
    </xf>
    <xf numFmtId="9" fontId="26" fillId="0" borderId="155" xfId="5" applyNumberFormat="1" applyFont="1" applyBorder="1" applyAlignment="1">
      <alignment vertical="center"/>
    </xf>
    <xf numFmtId="175" fontId="26" fillId="0" borderId="156" xfId="5" applyNumberFormat="1" applyFont="1" applyBorder="1" applyAlignment="1">
      <alignment vertical="center"/>
    </xf>
    <xf numFmtId="169" fontId="26" fillId="0" borderId="156" xfId="5" applyNumberFormat="1" applyFont="1" applyBorder="1" applyAlignment="1">
      <alignment vertical="center"/>
    </xf>
    <xf numFmtId="169" fontId="26" fillId="0" borderId="128" xfId="5" applyNumberFormat="1" applyFont="1" applyBorder="1" applyAlignment="1">
      <alignment vertical="center"/>
    </xf>
    <xf numFmtId="0" fontId="112" fillId="0" borderId="0" xfId="0" applyFont="1"/>
    <xf numFmtId="0" fontId="113" fillId="19" borderId="47" xfId="19" applyFont="1" applyFill="1" applyBorder="1" applyAlignment="1">
      <alignment vertical="center" wrapText="1"/>
    </xf>
    <xf numFmtId="0" fontId="98" fillId="19" borderId="47" xfId="19" applyFont="1" applyFill="1" applyBorder="1" applyAlignment="1">
      <alignment vertical="center" wrapText="1"/>
    </xf>
    <xf numFmtId="169" fontId="26" fillId="19" borderId="11" xfId="3" applyNumberFormat="1" applyFont="1" applyFill="1" applyAlignment="1">
      <alignment vertical="center"/>
    </xf>
    <xf numFmtId="1" fontId="26" fillId="19" borderId="11" xfId="3" applyNumberFormat="1" applyFont="1" applyFill="1" applyAlignment="1">
      <alignment vertical="center"/>
    </xf>
    <xf numFmtId="169" fontId="26" fillId="0" borderId="11" xfId="5" applyNumberFormat="1" applyFont="1" applyBorder="1" applyAlignment="1">
      <alignment vertical="center"/>
    </xf>
    <xf numFmtId="0" fontId="111" fillId="19" borderId="47" xfId="19" applyFont="1" applyFill="1" applyBorder="1" applyAlignment="1">
      <alignment vertical="center"/>
    </xf>
    <xf numFmtId="43" fontId="51" fillId="20" borderId="140" xfId="18" applyFont="1" applyFill="1" applyBorder="1" applyAlignment="1">
      <alignment horizontal="center" vertical="center" wrapText="1"/>
    </xf>
    <xf numFmtId="43" fontId="51" fillId="20" borderId="164" xfId="18" applyFont="1" applyFill="1" applyBorder="1" applyAlignment="1">
      <alignment horizontal="center" vertical="center" wrapText="1"/>
    </xf>
    <xf numFmtId="169" fontId="26" fillId="0" borderId="140" xfId="5" applyNumberFormat="1" applyFont="1" applyBorder="1" applyAlignment="1">
      <alignment vertical="center"/>
    </xf>
    <xf numFmtId="175" fontId="26" fillId="0" borderId="164" xfId="5" applyNumberFormat="1" applyFont="1" applyBorder="1" applyAlignment="1">
      <alignment horizontal="center" vertical="center"/>
    </xf>
    <xf numFmtId="169" fontId="26" fillId="0" borderId="140" xfId="5" applyNumberFormat="1" applyFont="1" applyBorder="1" applyAlignment="1">
      <alignment horizontal="center" vertical="center"/>
    </xf>
    <xf numFmtId="169" fontId="26" fillId="0" borderId="164" xfId="5" applyNumberFormat="1" applyFont="1" applyBorder="1" applyAlignment="1">
      <alignment horizontal="center" vertical="center"/>
    </xf>
    <xf numFmtId="43" fontId="51" fillId="20" borderId="50" xfId="18" applyFont="1" applyFill="1" applyBorder="1" applyAlignment="1">
      <alignment horizontal="center" vertical="center" wrapText="1"/>
    </xf>
    <xf numFmtId="169" fontId="26" fillId="0" borderId="82" xfId="5" applyNumberFormat="1" applyFont="1" applyBorder="1" applyAlignment="1">
      <alignment vertical="center"/>
    </xf>
    <xf numFmtId="37" fontId="1" fillId="19" borderId="11" xfId="19" applyNumberFormat="1" applyFill="1"/>
    <xf numFmtId="0" fontId="35" fillId="0" borderId="32" xfId="3" applyFont="1" applyBorder="1" applyAlignment="1">
      <alignment horizontal="center" vertical="center" wrapText="1"/>
    </xf>
    <xf numFmtId="0" fontId="24" fillId="0" borderId="32" xfId="3" applyFont="1" applyBorder="1" applyAlignment="1">
      <alignment horizontal="center" vertical="center" wrapText="1"/>
    </xf>
    <xf numFmtId="0" fontId="24" fillId="0" borderId="36" xfId="3" applyFont="1" applyBorder="1" applyAlignment="1">
      <alignment horizontal="center" vertical="center"/>
    </xf>
    <xf numFmtId="0" fontId="24" fillId="0" borderId="53" xfId="3" applyFont="1" applyBorder="1" applyAlignment="1">
      <alignment horizontal="center" vertical="center"/>
    </xf>
    <xf numFmtId="0" fontId="114" fillId="0" borderId="32" xfId="16" applyFont="1" applyBorder="1" applyAlignment="1">
      <alignment horizontal="center" vertical="center" wrapText="1"/>
    </xf>
    <xf numFmtId="9" fontId="38" fillId="0" borderId="120" xfId="3" applyNumberFormat="1" applyFont="1" applyBorder="1" applyAlignment="1">
      <alignment horizontal="center" vertical="center"/>
    </xf>
    <xf numFmtId="0" fontId="38" fillId="0" borderId="53" xfId="3" applyFont="1" applyBorder="1" applyAlignment="1">
      <alignment horizontal="center" vertical="center"/>
    </xf>
    <xf numFmtId="0" fontId="24" fillId="0" borderId="51" xfId="3" applyFont="1" applyBorder="1" applyAlignment="1">
      <alignment horizontal="left" vertical="center"/>
    </xf>
    <xf numFmtId="0" fontId="115" fillId="0" borderId="44" xfId="3" applyFont="1" applyBorder="1" applyAlignment="1">
      <alignment vertical="top" wrapText="1"/>
    </xf>
    <xf numFmtId="0" fontId="38" fillId="0" borderId="36" xfId="3" applyFont="1" applyBorder="1" applyAlignment="1">
      <alignment horizontal="center" vertical="center"/>
    </xf>
    <xf numFmtId="9" fontId="32" fillId="0" borderId="166" xfId="3" applyNumberFormat="1" applyFont="1" applyBorder="1" applyAlignment="1">
      <alignment horizontal="center" vertical="center"/>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43" fontId="32" fillId="0" borderId="47" xfId="18" applyFont="1" applyBorder="1" applyAlignment="1">
      <alignment horizont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26" fillId="0" borderId="47" xfId="0" applyFont="1" applyBorder="1" applyAlignment="1">
      <alignment horizontal="center" vertical="center" wrapText="1"/>
    </xf>
    <xf numFmtId="0" fontId="11" fillId="0" borderId="47" xfId="0" applyFont="1" applyBorder="1" applyAlignment="1">
      <alignment horizontal="center"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11" fillId="0" borderId="47" xfId="0" applyFont="1" applyBorder="1" applyAlignment="1">
      <alignment horizontal="center" wrapText="1"/>
    </xf>
    <xf numFmtId="0" fontId="11" fillId="0" borderId="47" xfId="0" applyFont="1" applyBorder="1" applyAlignment="1">
      <alignment horizontal="center"/>
    </xf>
    <xf numFmtId="0" fontId="26" fillId="0" borderId="47" xfId="0" applyFont="1" applyBorder="1" applyAlignment="1">
      <alignment horizontal="left" vertical="center" wrapText="1"/>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35" fillId="0" borderId="47" xfId="0" applyFont="1" applyBorder="1" applyAlignment="1">
      <alignment horizontal="center" vertical="center" wrapText="1"/>
    </xf>
    <xf numFmtId="0" fontId="35" fillId="0" borderId="47" xfId="0" applyFont="1" applyBorder="1" applyAlignment="1">
      <alignment horizontal="left" vertical="top" wrapText="1"/>
    </xf>
    <xf numFmtId="0" fontId="35" fillId="0" borderId="47" xfId="0" applyFont="1" applyBorder="1" applyAlignment="1">
      <alignment horizontal="left" vertical="top"/>
    </xf>
    <xf numFmtId="0" fontId="15" fillId="0" borderId="47" xfId="0"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11" fillId="0" borderId="47" xfId="3" applyFont="1" applyBorder="1" applyAlignment="1">
      <alignment horizontal="center" vertical="center" wrapText="1"/>
    </xf>
    <xf numFmtId="0" fontId="67" fillId="0" borderId="47" xfId="3" applyFont="1" applyBorder="1" applyAlignment="1">
      <alignment horizontal="center" vertical="center" wrapText="1"/>
    </xf>
    <xf numFmtId="0" fontId="15" fillId="0" borderId="47" xfId="3" applyFont="1" applyBorder="1" applyAlignment="1">
      <alignment horizontal="center" vertical="center" wrapText="1"/>
    </xf>
    <xf numFmtId="0" fontId="32" fillId="0" borderId="47" xfId="3" applyFont="1" applyBorder="1" applyAlignment="1">
      <alignment horizontal="center" vertical="center"/>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70" fillId="8" borderId="1" xfId="0" applyFont="1" applyFill="1" applyBorder="1" applyAlignment="1">
      <alignment horizontal="center" vertical="center" wrapText="1"/>
    </xf>
    <xf numFmtId="0" fontId="67" fillId="8" borderId="1" xfId="0" applyFont="1" applyFill="1" applyBorder="1" applyAlignment="1">
      <alignment horizontal="center" vertical="center" wrapText="1"/>
    </xf>
    <xf numFmtId="0" fontId="43" fillId="0" borderId="68" xfId="3" applyFont="1" applyBorder="1" applyAlignment="1">
      <alignment horizontal="left" vertical="center" wrapText="1"/>
    </xf>
    <xf numFmtId="0" fontId="41" fillId="0" borderId="50" xfId="3" applyFont="1" applyBorder="1" applyAlignment="1">
      <alignment horizontal="left"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15" fillId="0" borderId="78" xfId="3" applyFont="1" applyBorder="1" applyAlignment="1">
      <alignment horizontal="center" vertical="center" wrapText="1"/>
    </xf>
    <xf numFmtId="0" fontId="15" fillId="0" borderId="81"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43" fillId="0" borderId="48" xfId="3" applyFont="1" applyBorder="1" applyAlignment="1">
      <alignment horizontal="left" vertical="center" wrapText="1"/>
    </xf>
    <xf numFmtId="0" fontId="104" fillId="8" borderId="48" xfId="16" applyFont="1" applyFill="1" applyBorder="1" applyAlignment="1">
      <alignment horizontal="center" vertical="center" wrapText="1"/>
    </xf>
    <xf numFmtId="0" fontId="31" fillId="8" borderId="50" xfId="16" applyFill="1" applyBorder="1" applyAlignment="1">
      <alignment horizontal="center" vertical="center" wrapText="1"/>
    </xf>
    <xf numFmtId="0" fontId="23" fillId="0" borderId="48" xfId="3" applyFont="1" applyBorder="1" applyAlignment="1">
      <alignment horizontal="left" vertical="center" wrapText="1"/>
    </xf>
    <xf numFmtId="0" fontId="23" fillId="0" borderId="50" xfId="3" applyFont="1" applyBorder="1" applyAlignment="1">
      <alignment horizontal="left" vertical="center" wrapText="1"/>
    </xf>
    <xf numFmtId="0" fontId="23" fillId="0" borderId="48" xfId="0" applyFont="1" applyBorder="1" applyAlignment="1">
      <alignment horizontal="center" vertical="center" wrapText="1"/>
    </xf>
    <xf numFmtId="0" fontId="23" fillId="0" borderId="50"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31" fillId="0" borderId="48" xfId="16" applyBorder="1" applyAlignment="1">
      <alignment horizontal="left" vertical="center" wrapText="1"/>
    </xf>
    <xf numFmtId="0" fontId="31" fillId="0" borderId="50" xfId="16" applyBorder="1" applyAlignment="1">
      <alignment horizontal="left"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73" fillId="0" borderId="48" xfId="16" applyFont="1" applyBorder="1" applyAlignment="1">
      <alignment horizontal="center" vertical="center" wrapText="1"/>
    </xf>
    <xf numFmtId="0" fontId="73" fillId="0" borderId="50" xfId="16" applyFont="1" applyBorder="1" applyAlignment="1">
      <alignment horizontal="center" vertical="center" wrapText="1"/>
    </xf>
    <xf numFmtId="0" fontId="43" fillId="0" borderId="50" xfId="3" applyFont="1" applyBorder="1" applyAlignment="1">
      <alignment horizontal="left" vertical="center" wrapText="1"/>
    </xf>
    <xf numFmtId="0" fontId="82" fillId="0" borderId="48" xfId="2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9" fontId="26" fillId="0" borderId="48" xfId="3" applyNumberFormat="1" applyFont="1" applyBorder="1" applyAlignment="1">
      <alignment horizontal="center" vertical="center"/>
    </xf>
    <xf numFmtId="0" fontId="26" fillId="0" borderId="50" xfId="3" applyFont="1" applyBorder="1" applyAlignment="1">
      <alignment horizontal="center" vertical="center"/>
    </xf>
    <xf numFmtId="0" fontId="26" fillId="0" borderId="48" xfId="3" applyFont="1" applyBorder="1" applyAlignment="1">
      <alignment horizontal="center" vertical="center"/>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42" fillId="20" borderId="47" xfId="2" applyFont="1" applyFill="1" applyBorder="1" applyAlignment="1">
      <alignment horizontal="center" vertical="center" wrapText="1"/>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42" fillId="20" borderId="36"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26" fillId="0" borderId="30" xfId="3" applyFont="1" applyBorder="1" applyAlignment="1">
      <alignment horizontal="left" vertical="top" wrapText="1"/>
    </xf>
    <xf numFmtId="0" fontId="26" fillId="0" borderId="31" xfId="3" applyFont="1" applyBorder="1" applyAlignment="1">
      <alignment horizontal="left" vertical="top" wrapText="1"/>
    </xf>
    <xf numFmtId="0" fontId="26" fillId="0" borderId="32" xfId="3" applyFont="1" applyBorder="1" applyAlignment="1">
      <alignment horizontal="left" vertical="top"/>
    </xf>
    <xf numFmtId="0" fontId="42" fillId="20" borderId="160" xfId="3" applyFont="1" applyFill="1" applyBorder="1" applyAlignment="1">
      <alignment horizontal="center" vertical="center" wrapText="1"/>
    </xf>
    <xf numFmtId="0" fontId="42" fillId="20" borderId="161" xfId="3" applyFont="1" applyFill="1" applyBorder="1" applyAlignment="1">
      <alignment horizontal="center" vertical="center" wrapText="1"/>
    </xf>
    <xf numFmtId="0" fontId="42" fillId="20" borderId="31" xfId="3" applyFont="1" applyFill="1" applyBorder="1" applyAlignment="1">
      <alignment horizontal="center" vertical="center" wrapText="1"/>
    </xf>
    <xf numFmtId="0" fontId="109" fillId="0" borderId="30" xfId="3" applyFont="1" applyBorder="1" applyAlignment="1">
      <alignment horizontal="center" vertical="center" wrapText="1"/>
    </xf>
    <xf numFmtId="0" fontId="67" fillId="0" borderId="32" xfId="3" applyFont="1" applyBorder="1" applyAlignment="1">
      <alignment horizontal="center" vertical="center"/>
    </xf>
    <xf numFmtId="0" fontId="109" fillId="0" borderId="31" xfId="3" applyFont="1" applyBorder="1" applyAlignment="1">
      <alignment horizontal="center" vertical="center" wrapText="1"/>
    </xf>
    <xf numFmtId="0" fontId="67" fillId="0" borderId="32" xfId="3" applyFont="1" applyBorder="1" applyAlignment="1">
      <alignment horizontal="center" vertical="center" wrapText="1"/>
    </xf>
    <xf numFmtId="0" fontId="42" fillId="20" borderId="33" xfId="3" applyFont="1" applyFill="1" applyBorder="1" applyAlignment="1">
      <alignment horizontal="center" vertical="center" wrapText="1"/>
    </xf>
    <xf numFmtId="0" fontId="42" fillId="20" borderId="41" xfId="3" applyFont="1" applyFill="1" applyBorder="1" applyAlignment="1">
      <alignment horizontal="center" vertical="center" wrapText="1"/>
    </xf>
    <xf numFmtId="0" fontId="35" fillId="0" borderId="22" xfId="3" applyFont="1" applyBorder="1" applyAlignment="1">
      <alignment horizontal="left" vertical="center" wrapText="1"/>
    </xf>
    <xf numFmtId="0" fontId="35" fillId="0" borderId="23" xfId="3" applyFont="1" applyBorder="1" applyAlignment="1">
      <alignment horizontal="left" vertical="center" wrapText="1"/>
    </xf>
    <xf numFmtId="0" fontId="35" fillId="0" borderId="31" xfId="3" applyFont="1" applyBorder="1" applyAlignment="1">
      <alignment horizontal="center" vertical="center" wrapText="1"/>
    </xf>
    <xf numFmtId="0" fontId="35" fillId="0" borderId="32" xfId="3" applyFont="1" applyBorder="1" applyAlignment="1">
      <alignment horizontal="center" vertical="center" wrapText="1"/>
    </xf>
    <xf numFmtId="0" fontId="67" fillId="0" borderId="30" xfId="3" applyFont="1" applyBorder="1" applyAlignment="1">
      <alignment horizontal="center" vertical="center" wrapText="1"/>
    </xf>
    <xf numFmtId="0" fontId="73"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73" fillId="0" borderId="27" xfId="3" applyFont="1" applyBorder="1" applyAlignment="1">
      <alignment horizontal="center" vertical="center" wrapText="1"/>
    </xf>
    <xf numFmtId="0" fontId="73" fillId="0" borderId="42" xfId="3" applyFont="1" applyBorder="1" applyAlignment="1">
      <alignment horizontal="center" vertical="center"/>
    </xf>
    <xf numFmtId="0" fontId="73" fillId="0" borderId="32"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32" xfId="3" applyFont="1" applyBorder="1" applyAlignment="1">
      <alignment horizontal="center" vertical="center" wrapText="1"/>
    </xf>
    <xf numFmtId="0" fontId="35" fillId="0" borderId="30"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25" fillId="19" borderId="11" xfId="2" applyFont="1" applyFill="1" applyAlignment="1">
      <alignment horizontal="left"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0" fontId="33" fillId="0" borderId="51" xfId="3" applyFont="1" applyBorder="1" applyAlignment="1">
      <alignment horizontal="center" vertical="center"/>
    </xf>
    <xf numFmtId="0" fontId="32" fillId="0" borderId="51" xfId="3" applyFont="1" applyBorder="1" applyAlignment="1">
      <alignment horizontal="center" vertical="center"/>
    </xf>
    <xf numFmtId="0" fontId="25" fillId="0" borderId="51" xfId="2" applyFont="1" applyBorder="1" applyAlignment="1">
      <alignment horizontal="center" vertical="center" wrapText="1"/>
    </xf>
    <xf numFmtId="0" fontId="25" fillId="20" borderId="51" xfId="2" applyFont="1" applyFill="1" applyBorder="1" applyAlignment="1">
      <alignment horizontal="left" vertical="center" wrapText="1"/>
    </xf>
    <xf numFmtId="0" fontId="25" fillId="0" borderId="51" xfId="2" applyFont="1" applyBorder="1" applyAlignment="1">
      <alignment horizontal="left" vertical="center" wrapText="1"/>
    </xf>
    <xf numFmtId="0" fontId="57" fillId="0" borderId="51" xfId="2" applyFont="1" applyBorder="1" applyAlignment="1">
      <alignment horizontal="center" vertical="center" wrapText="1"/>
    </xf>
    <xf numFmtId="0" fontId="16" fillId="0" borderId="51" xfId="3" applyFont="1" applyBorder="1" applyAlignment="1">
      <alignment horizontal="center" vertical="center"/>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24" fillId="0" borderId="68" xfId="0" applyFont="1" applyBorder="1" applyAlignment="1">
      <alignment horizontal="center" vertical="center" wrapText="1"/>
    </xf>
    <xf numFmtId="0" fontId="24" fillId="0" borderId="139" xfId="0" applyFont="1" applyBorder="1" applyAlignment="1">
      <alignment horizontal="center" vertical="center" wrapText="1"/>
    </xf>
    <xf numFmtId="0" fontId="24" fillId="0" borderId="50" xfId="0" applyFont="1" applyBorder="1" applyAlignment="1">
      <alignment horizontal="center" vertical="center" wrapText="1"/>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0" fontId="84" fillId="0" borderId="48" xfId="0" applyFont="1" applyBorder="1" applyAlignment="1">
      <alignment horizontal="center" vertical="center" wrapText="1"/>
    </xf>
    <xf numFmtId="0" fontId="84" fillId="0" borderId="50" xfId="0" applyFont="1" applyBorder="1" applyAlignment="1">
      <alignment horizontal="center" vertical="center" wrapText="1"/>
    </xf>
    <xf numFmtId="0" fontId="84" fillId="0" borderId="68" xfId="0" applyFont="1" applyBorder="1" applyAlignment="1">
      <alignment horizontal="center" vertical="center" wrapText="1"/>
    </xf>
    <xf numFmtId="0" fontId="84" fillId="0" borderId="139" xfId="0" applyFont="1" applyBorder="1" applyAlignment="1">
      <alignment horizontal="center" vertical="center" wrapText="1"/>
    </xf>
    <xf numFmtId="0" fontId="25" fillId="19" borderId="51" xfId="2" applyFont="1" applyFill="1" applyBorder="1" applyAlignment="1">
      <alignment horizontal="left" vertical="center" wrapText="1"/>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95" fillId="0" borderId="68" xfId="0" applyFont="1" applyBorder="1" applyAlignment="1">
      <alignment horizontal="center" vertical="center" wrapText="1"/>
    </xf>
    <xf numFmtId="0" fontId="95" fillId="0" borderId="50" xfId="0" applyFont="1" applyBorder="1" applyAlignment="1">
      <alignment horizontal="center"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95" fillId="0" borderId="48" xfId="0" applyFont="1" applyBorder="1" applyAlignment="1">
      <alignment horizontal="center" vertical="center" wrapText="1"/>
    </xf>
    <xf numFmtId="0" fontId="95" fillId="0" borderId="139" xfId="0" applyFont="1" applyBorder="1" applyAlignment="1">
      <alignment horizontal="center" vertical="center" wrapText="1"/>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4" fillId="0" borderId="30" xfId="3" applyFont="1" applyBorder="1" applyAlignment="1">
      <alignment horizontal="center" vertical="center" wrapText="1"/>
    </xf>
    <xf numFmtId="0" fontId="24"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84" fillId="0" borderId="30" xfId="3" applyFont="1" applyBorder="1" applyAlignment="1">
      <alignment horizontal="center" vertical="center" wrapText="1"/>
    </xf>
    <xf numFmtId="0" fontId="84" fillId="0" borderId="32" xfId="3" applyFont="1" applyBorder="1" applyAlignment="1">
      <alignment horizontal="center" vertical="center" wrapText="1"/>
    </xf>
    <xf numFmtId="0" fontId="84" fillId="0" borderId="47" xfId="0" applyFont="1" applyBorder="1" applyAlignment="1">
      <alignment horizontal="center" vertical="center" wrapText="1"/>
    </xf>
    <xf numFmtId="0" fontId="24" fillId="0" borderId="31" xfId="3" applyFont="1" applyBorder="1" applyAlignment="1">
      <alignment horizontal="center"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71" fillId="0" borderId="47" xfId="0" applyFont="1" applyBorder="1" applyAlignment="1">
      <alignment horizontal="center"/>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84" fillId="19" borderId="47" xfId="0" applyFont="1" applyFill="1" applyBorder="1" applyAlignment="1">
      <alignment horizontal="center" vertical="center" wrapText="1"/>
    </xf>
    <xf numFmtId="0" fontId="83" fillId="0" borderId="47" xfId="0" applyFont="1" applyBorder="1" applyAlignment="1">
      <alignment horizontal="center" vertical="center" wrapText="1"/>
    </xf>
    <xf numFmtId="0" fontId="70" fillId="0" borderId="47" xfId="0" applyFont="1" applyBorder="1" applyAlignment="1">
      <alignment horizontal="left" vertical="top" wrapText="1"/>
    </xf>
    <xf numFmtId="0" fontId="95" fillId="0" borderId="47" xfId="0" applyFont="1" applyBorder="1" applyAlignment="1">
      <alignment horizontal="left" vertical="center" wrapText="1"/>
    </xf>
    <xf numFmtId="0" fontId="23" fillId="0" borderId="47" xfId="0" applyFont="1" applyBorder="1" applyAlignment="1">
      <alignment horizontal="left" vertical="center" wrapText="1"/>
    </xf>
    <xf numFmtId="0" fontId="24" fillId="0" borderId="48" xfId="0" applyFont="1" applyBorder="1" applyAlignment="1">
      <alignment horizontal="left" vertical="center" wrapText="1"/>
    </xf>
    <xf numFmtId="0" fontId="24" fillId="0" borderId="50" xfId="0" applyFont="1" applyBorder="1" applyAlignment="1">
      <alignment horizontal="left" vertical="center"/>
    </xf>
    <xf numFmtId="0" fontId="24" fillId="0" borderId="47" xfId="0" applyFont="1" applyBorder="1" applyAlignment="1">
      <alignment horizontal="left" vertical="center" wrapText="1"/>
    </xf>
    <xf numFmtId="0" fontId="38" fillId="0" borderId="47" xfId="0" applyFont="1" applyBorder="1" applyAlignment="1">
      <alignment horizontal="left" vertical="center"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6" fillId="0" borderId="48" xfId="3" applyFont="1" applyBorder="1" applyAlignment="1">
      <alignment vertical="center" wrapText="1"/>
    </xf>
    <xf numFmtId="0" fontId="26" fillId="0" borderId="50" xfId="3" applyFont="1" applyBorder="1" applyAlignment="1">
      <alignment vertical="center" wrapText="1"/>
    </xf>
    <xf numFmtId="0" fontId="70" fillId="0" borderId="48" xfId="3" applyFont="1" applyBorder="1" applyAlignment="1">
      <alignment vertical="center" wrapText="1"/>
    </xf>
    <xf numFmtId="0" fontId="70" fillId="0" borderId="50" xfId="3" applyFont="1" applyBorder="1" applyAlignment="1">
      <alignment vertical="center" wrapText="1"/>
    </xf>
    <xf numFmtId="0" fontId="24" fillId="8" borderId="48" xfId="0" applyFont="1" applyFill="1" applyBorder="1" applyAlignment="1">
      <alignment horizontal="left" vertical="center" wrapText="1"/>
    </xf>
    <xf numFmtId="0" fontId="24" fillId="8" borderId="50" xfId="0" applyFont="1" applyFill="1" applyBorder="1" applyAlignment="1">
      <alignment horizontal="left" vertical="center" wrapText="1"/>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0" fillId="0" borderId="30" xfId="3" applyFont="1" applyBorder="1" applyAlignment="1">
      <alignment horizontal="left" vertical="top" wrapText="1"/>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4" fillId="0" borderId="30" xfId="3" applyFont="1" applyBorder="1" applyAlignment="1">
      <alignment vertical="center" wrapText="1"/>
    </xf>
    <xf numFmtId="0" fontId="24" fillId="0" borderId="32" xfId="3" applyFont="1" applyBorder="1" applyAlignment="1">
      <alignment vertical="center"/>
    </xf>
    <xf numFmtId="0" fontId="23" fillId="0" borderId="30" xfId="3" applyFont="1" applyBorder="1" applyAlignment="1">
      <alignment vertical="center" wrapText="1"/>
    </xf>
    <xf numFmtId="0" fontId="23" fillId="0" borderId="32" xfId="3" applyFont="1" applyBorder="1" applyAlignment="1">
      <alignment vertical="center" wrapText="1"/>
    </xf>
    <xf numFmtId="0" fontId="24" fillId="0" borderId="30" xfId="3" applyFont="1" applyBorder="1" applyAlignment="1">
      <alignment horizontal="left" vertical="center" wrapText="1"/>
    </xf>
    <xf numFmtId="0" fontId="24" fillId="0" borderId="31" xfId="3" applyFont="1" applyBorder="1" applyAlignment="1">
      <alignment horizontal="left" vertical="center"/>
    </xf>
    <xf numFmtId="0" fontId="26" fillId="0" borderId="30" xfId="3" applyFont="1" applyBorder="1" applyAlignment="1">
      <alignment vertical="top" wrapText="1"/>
    </xf>
    <xf numFmtId="0" fontId="26" fillId="0" borderId="32" xfId="3" applyFont="1" applyBorder="1" applyAlignment="1">
      <alignment vertical="top" wrapText="1"/>
    </xf>
    <xf numFmtId="0" fontId="23" fillId="0" borderId="30" xfId="3" applyFont="1" applyBorder="1" applyAlignment="1">
      <alignment vertical="top" wrapText="1"/>
    </xf>
    <xf numFmtId="0" fontId="23" fillId="0" borderId="32" xfId="3" applyFont="1" applyBorder="1" applyAlignment="1">
      <alignment vertical="top" wrapText="1"/>
    </xf>
    <xf numFmtId="0" fontId="70" fillId="0" borderId="30" xfId="3" applyFont="1" applyBorder="1" applyAlignment="1">
      <alignment vertical="center" wrapText="1"/>
    </xf>
    <xf numFmtId="0" fontId="26" fillId="0" borderId="32" xfId="3" applyFont="1" applyBorder="1" applyAlignment="1">
      <alignment vertical="center" wrapText="1"/>
    </xf>
    <xf numFmtId="0" fontId="24" fillId="0" borderId="30" xfId="3" applyFont="1" applyBorder="1" applyAlignment="1">
      <alignment vertical="top" wrapText="1"/>
    </xf>
    <xf numFmtId="0" fontId="24" fillId="0" borderId="32" xfId="3" applyFont="1" applyBorder="1" applyAlignment="1">
      <alignment vertical="top" wrapText="1"/>
    </xf>
    <xf numFmtId="0" fontId="11" fillId="0" borderId="30" xfId="3" applyFont="1" applyBorder="1" applyAlignment="1">
      <alignment vertical="top" wrapText="1"/>
    </xf>
    <xf numFmtId="0" fontId="11" fillId="0" borderId="32" xfId="3" applyFont="1" applyBorder="1" applyAlignment="1">
      <alignmen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70" fillId="0" borderId="47" xfId="0" applyFont="1" applyBorder="1" applyAlignment="1">
      <alignment horizontal="left" vertical="center" wrapText="1"/>
    </xf>
    <xf numFmtId="0" fontId="24" fillId="0" borderId="47" xfId="0" applyFont="1" applyBorder="1" applyAlignment="1">
      <alignment horizontal="left" vertical="center"/>
    </xf>
    <xf numFmtId="0" fontId="26" fillId="0" borderId="47" xfId="0" applyFont="1" applyBorder="1" applyAlignment="1">
      <alignment horizontal="left" vertical="center"/>
    </xf>
    <xf numFmtId="0" fontId="11" fillId="0" borderId="47" xfId="3" applyFont="1" applyBorder="1" applyAlignment="1">
      <alignment horizontal="center" vertical="center"/>
    </xf>
    <xf numFmtId="0" fontId="11" fillId="19" borderId="47" xfId="3" applyFont="1" applyFill="1" applyBorder="1" applyAlignment="1">
      <alignment horizontal="center" vertical="center" wrapText="1"/>
    </xf>
    <xf numFmtId="0" fontId="11"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35" fillId="8" borderId="48" xfId="0" applyFont="1" applyFill="1" applyBorder="1" applyAlignment="1">
      <alignment horizontal="center" vertical="center" wrapText="1"/>
    </xf>
    <xf numFmtId="0" fontId="35" fillId="8" borderId="50" xfId="0" applyFont="1" applyFill="1" applyBorder="1" applyAlignment="1">
      <alignment horizontal="center" vertical="center" wrapText="1"/>
    </xf>
    <xf numFmtId="0" fontId="35" fillId="0" borderId="48" xfId="3" applyFont="1" applyBorder="1" applyAlignment="1">
      <alignment horizontal="center" vertical="center" wrapText="1"/>
    </xf>
    <xf numFmtId="0" fontId="3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23" fillId="0" borderId="30" xfId="3" applyFont="1" applyBorder="1" applyAlignment="1">
      <alignment horizontal="left" vertical="center" wrapText="1"/>
    </xf>
    <xf numFmtId="0" fontId="23" fillId="0" borderId="32" xfId="3" applyFont="1" applyBorder="1" applyAlignment="1">
      <alignment horizontal="left" vertical="center" wrapText="1"/>
    </xf>
    <xf numFmtId="0" fontId="35" fillId="0" borderId="30" xfId="3" applyFont="1" applyBorder="1" applyAlignment="1">
      <alignment vertical="center" wrapText="1"/>
    </xf>
    <xf numFmtId="0" fontId="35" fillId="0" borderId="31" xfId="3" applyFont="1" applyBorder="1" applyAlignment="1">
      <alignment vertical="center" wrapText="1"/>
    </xf>
    <xf numFmtId="0" fontId="115" fillId="0" borderId="30" xfId="3" applyFont="1" applyBorder="1" applyAlignment="1">
      <alignment vertical="top" wrapText="1"/>
    </xf>
    <xf numFmtId="0" fontId="115" fillId="0" borderId="32" xfId="3" applyFont="1" applyBorder="1" applyAlignment="1">
      <alignment vertical="top" wrapText="1"/>
    </xf>
    <xf numFmtId="0" fontId="23" fillId="0" borderId="27" xfId="0" applyFont="1" applyBorder="1" applyAlignment="1">
      <alignment horizontal="center" vertical="center" wrapText="1"/>
    </xf>
    <xf numFmtId="0" fontId="23" fillId="0" borderId="42"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42" xfId="0" applyFont="1" applyBorder="1" applyAlignment="1">
      <alignment horizontal="center" vertical="center" wrapText="1"/>
    </xf>
    <xf numFmtId="0" fontId="78" fillId="0" borderId="30" xfId="3" applyFont="1" applyBorder="1" applyAlignment="1">
      <alignment horizontal="left" vertical="center" wrapText="1"/>
    </xf>
    <xf numFmtId="0" fontId="11" fillId="0" borderId="27" xfId="0" applyFont="1" applyBorder="1" applyAlignment="1">
      <alignment horizontal="center" vertical="center" wrapText="1"/>
    </xf>
    <xf numFmtId="0" fontId="11" fillId="0" borderId="42" xfId="0" applyFont="1" applyBorder="1" applyAlignment="1">
      <alignment horizontal="center" vertical="center" wrapText="1"/>
    </xf>
    <xf numFmtId="0" fontId="24" fillId="0" borderId="32" xfId="3" applyFont="1" applyBorder="1" applyAlignment="1">
      <alignment horizontal="left" vertical="center" wrapText="1"/>
    </xf>
    <xf numFmtId="0" fontId="11" fillId="0" borderId="30" xfId="3" applyFont="1" applyBorder="1" applyAlignment="1">
      <alignment horizontal="center" vertical="center" wrapText="1"/>
    </xf>
    <xf numFmtId="0" fontId="67" fillId="0" borderId="30" xfId="3" applyFont="1" applyBorder="1" applyAlignment="1">
      <alignment horizontal="left" vertical="center" wrapText="1"/>
    </xf>
    <xf numFmtId="0" fontId="35" fillId="0" borderId="32" xfId="3" applyFont="1" applyBorder="1" applyAlignment="1">
      <alignment horizontal="left"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3" fillId="0" borderId="51" xfId="3"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26" fillId="0" borderId="47" xfId="0" applyFont="1" applyBorder="1" applyAlignment="1">
      <alignment horizontal="center" vertical="center"/>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78" fillId="0" borderId="47" xfId="0" applyFont="1" applyBorder="1" applyAlignment="1">
      <alignment horizontal="center" vertical="center" wrapText="1"/>
    </xf>
    <xf numFmtId="0" fontId="15" fillId="0" borderId="47" xfId="0" applyFont="1" applyBorder="1" applyAlignment="1">
      <alignment vertical="center" wrapText="1"/>
    </xf>
    <xf numFmtId="0" fontId="15" fillId="0" borderId="47" xfId="0" applyFont="1" applyBorder="1" applyAlignment="1">
      <alignment vertical="center"/>
    </xf>
    <xf numFmtId="0" fontId="11" fillId="0" borderId="47" xfId="0" applyFont="1" applyBorder="1" applyAlignment="1">
      <alignment vertical="center" wrapText="1"/>
    </xf>
    <xf numFmtId="0" fontId="11" fillId="0" borderId="47" xfId="0" applyFont="1" applyBorder="1" applyAlignment="1">
      <alignment vertical="center"/>
    </xf>
    <xf numFmtId="0" fontId="15" fillId="0" borderId="47" xfId="3" applyFont="1" applyBorder="1" applyAlignment="1">
      <alignment horizontal="center" vertical="center"/>
    </xf>
    <xf numFmtId="0" fontId="66" fillId="0" borderId="30" xfId="3" applyFont="1" applyBorder="1" applyAlignment="1">
      <alignment horizontal="center" vertical="center" wrapText="1"/>
    </xf>
    <xf numFmtId="0" fontId="66" fillId="0" borderId="32" xfId="3" applyFont="1" applyBorder="1" applyAlignment="1">
      <alignment horizontal="center" vertical="center"/>
    </xf>
    <xf numFmtId="0" fontId="15" fillId="0" borderId="30" xfId="3" applyFont="1" applyBorder="1" applyAlignment="1">
      <alignment horizontal="left" vertical="center" wrapText="1"/>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15" fillId="0" borderId="32" xfId="3" applyFont="1" applyBorder="1" applyAlignment="1">
      <alignment horizontal="left" vertical="center" wrapText="1"/>
    </xf>
    <xf numFmtId="0" fontId="11" fillId="0" borderId="30" xfId="3" applyFont="1" applyBorder="1" applyAlignment="1">
      <alignment horizontal="left" vertical="top" wrapText="1"/>
    </xf>
    <xf numFmtId="0" fontId="11" fillId="0" borderId="32" xfId="3" applyFont="1" applyBorder="1" applyAlignment="1">
      <alignment horizontal="left" vertical="top"/>
    </xf>
    <xf numFmtId="0" fontId="78" fillId="0" borderId="32" xfId="3" applyFont="1" applyBorder="1" applyAlignment="1">
      <alignment horizontal="left" vertical="center" wrapText="1"/>
    </xf>
    <xf numFmtId="0" fontId="35" fillId="0" borderId="30" xfId="3" applyFont="1" applyBorder="1" applyAlignment="1">
      <alignment horizontal="left" vertical="top" wrapText="1"/>
    </xf>
    <xf numFmtId="0" fontId="35" fillId="0" borderId="32" xfId="3" applyFont="1" applyBorder="1" applyAlignment="1">
      <alignment horizontal="left" vertical="top"/>
    </xf>
    <xf numFmtId="0" fontId="115" fillId="0" borderId="30" xfId="3" applyFont="1" applyBorder="1" applyAlignment="1">
      <alignment horizontal="left" vertical="top" wrapText="1"/>
    </xf>
    <xf numFmtId="0" fontId="115" fillId="0" borderId="32" xfId="3" applyFont="1" applyBorder="1" applyAlignment="1">
      <alignment horizontal="left" vertical="top"/>
    </xf>
    <xf numFmtId="0" fontId="11" fillId="0" borderId="32" xfId="3" applyFont="1" applyBorder="1" applyAlignment="1">
      <alignment horizontal="center" vertical="center"/>
    </xf>
    <xf numFmtId="0" fontId="73" fillId="0" borderId="32" xfId="3" applyFont="1" applyBorder="1" applyAlignment="1">
      <alignment horizontal="left" vertical="center" wrapText="1"/>
    </xf>
    <xf numFmtId="0" fontId="67" fillId="0" borderId="30" xfId="16" applyFont="1" applyBorder="1" applyAlignment="1">
      <alignment horizontal="center" vertical="center" wrapText="1"/>
    </xf>
    <xf numFmtId="0" fontId="67" fillId="0" borderId="32" xfId="16" applyFont="1" applyBorder="1" applyAlignment="1">
      <alignment horizontal="center" vertical="center" wrapText="1"/>
    </xf>
    <xf numFmtId="0" fontId="26" fillId="0" borderId="51" xfId="3" applyFont="1" applyBorder="1" applyAlignment="1">
      <alignment horizontal="center" vertical="center"/>
    </xf>
    <xf numFmtId="0" fontId="11" fillId="0" borderId="47" xfId="0" applyFont="1" applyBorder="1" applyAlignment="1">
      <alignment horizontal="left" vertical="top" wrapText="1"/>
    </xf>
    <xf numFmtId="0" fontId="35" fillId="0" borderId="47" xfId="0" applyFont="1" applyBorder="1" applyAlignment="1">
      <alignment horizontal="left" vertical="center" wrapText="1"/>
    </xf>
    <xf numFmtId="0" fontId="26" fillId="0" borderId="47" xfId="3" applyFont="1" applyBorder="1" applyAlignment="1">
      <alignment horizontal="center" vertical="center" wrapText="1"/>
    </xf>
    <xf numFmtId="0" fontId="26" fillId="0" borderId="47" xfId="3" applyFont="1" applyBorder="1" applyAlignment="1">
      <alignment horizontal="center" vertical="center"/>
    </xf>
    <xf numFmtId="0" fontId="73" fillId="19" borderId="48" xfId="3" applyFont="1" applyFill="1" applyBorder="1" applyAlignment="1">
      <alignment horizontal="left" vertical="center" wrapText="1"/>
    </xf>
    <xf numFmtId="0" fontId="73" fillId="19" borderId="50" xfId="3" applyFont="1" applyFill="1" applyBorder="1" applyAlignment="1">
      <alignment horizontal="left" vertical="center" wrapText="1"/>
    </xf>
    <xf numFmtId="0" fontId="26" fillId="0" borderId="131" xfId="3" applyFont="1" applyBorder="1" applyAlignment="1">
      <alignment horizontal="left" vertical="center" wrapText="1"/>
    </xf>
    <xf numFmtId="0" fontId="26" fillId="0" borderId="92" xfId="3" applyFont="1" applyBorder="1" applyAlignment="1">
      <alignment horizontal="left" vertical="center" wrapText="1"/>
    </xf>
    <xf numFmtId="0" fontId="24" fillId="8" borderId="48"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31" fillId="0" borderId="1" xfId="16" applyBorder="1" applyAlignment="1">
      <alignment horizontal="center" vertical="center" wrapText="1"/>
    </xf>
    <xf numFmtId="0" fontId="31" fillId="0" borderId="126" xfId="16" applyBorder="1" applyAlignment="1">
      <alignment horizontal="center" vertical="center" wrapText="1"/>
    </xf>
    <xf numFmtId="0" fontId="24" fillId="0" borderId="48" xfId="3" applyFont="1" applyBorder="1" applyAlignment="1">
      <alignment horizontal="center"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26" fillId="0" borderId="32" xfId="3" applyFont="1" applyBorder="1" applyAlignment="1">
      <alignment horizontal="left" vertical="top" wrapText="1"/>
    </xf>
    <xf numFmtId="0" fontId="11" fillId="0" borderId="32" xfId="3" applyFont="1" applyBorder="1" applyAlignment="1">
      <alignment horizontal="left" vertical="center"/>
    </xf>
    <xf numFmtId="0" fontId="53" fillId="0" borderId="32" xfId="3" applyFont="1" applyBorder="1" applyAlignment="1">
      <alignment horizontal="center" vertical="center" wrapText="1"/>
    </xf>
    <xf numFmtId="0" fontId="107" fillId="0" borderId="32" xfId="3" applyFont="1" applyBorder="1" applyAlignment="1">
      <alignment horizontal="center" vertical="center" wrapText="1"/>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15" fillId="0" borderId="47" xfId="3" applyFont="1" applyBorder="1" applyAlignment="1">
      <alignment horizontal="left" vertical="center"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73" fillId="0" borderId="48" xfId="3" applyFont="1" applyBorder="1" applyAlignment="1">
      <alignment horizontal="center" vertical="center" wrapText="1"/>
    </xf>
    <xf numFmtId="0" fontId="73" fillId="0" borderId="50"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91" fillId="0" borderId="48" xfId="16" applyFont="1" applyBorder="1" applyAlignment="1">
      <alignment horizontal="center" vertical="center" wrapText="1"/>
    </xf>
    <xf numFmtId="0" fontId="23" fillId="19" borderId="48" xfId="3" applyFont="1" applyFill="1" applyBorder="1" applyAlignment="1">
      <alignment horizontal="left" vertical="center" wrapText="1"/>
    </xf>
    <xf numFmtId="0" fontId="23" fillId="19" borderId="50" xfId="3" applyFont="1" applyFill="1" applyBorder="1" applyAlignment="1">
      <alignment horizontal="left" vertical="center" wrapText="1"/>
    </xf>
    <xf numFmtId="0" fontId="66" fillId="0" borderId="32" xfId="3" applyFont="1" applyBorder="1" applyAlignment="1">
      <alignment horizontal="left" vertical="top" wrapText="1"/>
    </xf>
    <xf numFmtId="0" fontId="15" fillId="0" borderId="32" xfId="3" applyFont="1" applyBorder="1" applyAlignment="1">
      <alignment horizontal="left" vertical="top" wrapText="1"/>
    </xf>
    <xf numFmtId="0" fontId="35" fillId="0" borderId="30" xfId="3" applyFont="1" applyBorder="1" applyAlignment="1">
      <alignment horizontal="left" vertical="center" wrapText="1"/>
    </xf>
    <xf numFmtId="0" fontId="35" fillId="0" borderId="32" xfId="3" applyFont="1" applyBorder="1" applyAlignment="1">
      <alignment horizontal="left" vertical="center"/>
    </xf>
    <xf numFmtId="0" fontId="15" fillId="0" borderId="32" xfId="3" applyFont="1" applyBorder="1" applyAlignment="1">
      <alignment horizontal="center" vertical="center"/>
    </xf>
    <xf numFmtId="9" fontId="30" fillId="0" borderId="22" xfId="20" applyNumberFormat="1" applyFont="1" applyBorder="1" applyAlignment="1">
      <alignment horizontal="center" vertical="center" wrapText="1"/>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35" fillId="0" borderId="126" xfId="3" applyFont="1" applyBorder="1" applyAlignment="1">
      <alignment horizontal="left" vertical="center" wrapText="1"/>
    </xf>
    <xf numFmtId="0" fontId="35" fillId="0" borderId="50" xfId="3" applyFont="1" applyBorder="1" applyAlignment="1">
      <alignment horizontal="left" vertical="center" wrapText="1"/>
    </xf>
    <xf numFmtId="0" fontId="11" fillId="0" borderId="47" xfId="0" applyFont="1" applyBorder="1" applyAlignment="1">
      <alignment horizontal="left" wrapText="1"/>
    </xf>
    <xf numFmtId="0" fontId="11" fillId="0" borderId="47" xfId="0" applyFont="1" applyBorder="1" applyAlignment="1">
      <alignment horizontal="left"/>
    </xf>
    <xf numFmtId="0" fontId="26" fillId="0" borderId="126" xfId="3" applyFont="1" applyBorder="1" applyAlignment="1">
      <alignment horizontal="left" vertical="top" wrapText="1"/>
    </xf>
    <xf numFmtId="0" fontId="26" fillId="0" borderId="50" xfId="3" applyFont="1" applyBorder="1" applyAlignment="1">
      <alignment horizontal="left" vertical="top" wrapText="1"/>
    </xf>
    <xf numFmtId="0" fontId="73" fillId="0" borderId="47" xfId="3" applyFont="1" applyBorder="1" applyAlignment="1">
      <alignment horizontal="center" vertical="center" wrapText="1"/>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1" fillId="0" borderId="48" xfId="0" applyFont="1" applyBorder="1" applyAlignment="1">
      <alignment horizontal="left" vertical="top"/>
    </xf>
    <xf numFmtId="0" fontId="35" fillId="0" borderId="31" xfId="3" applyFont="1" applyBorder="1" applyAlignment="1">
      <alignment horizontal="left" vertical="center" wrapText="1"/>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1"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6" fillId="0" borderId="31"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1" xfId="3" applyFont="1" applyBorder="1" applyAlignment="1">
      <alignment horizontal="left" vertical="top"/>
    </xf>
    <xf numFmtId="0" fontId="26" fillId="0" borderId="30" xfId="3" applyFont="1" applyBorder="1" applyAlignment="1">
      <alignment horizontal="center" vertical="center"/>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26" fillId="0" borderId="32" xfId="3" applyFont="1" applyBorder="1" applyAlignment="1">
      <alignment horizontal="left" vertical="center"/>
    </xf>
    <xf numFmtId="0" fontId="67" fillId="0" borderId="32" xfId="3" applyFont="1" applyBorder="1" applyAlignment="1">
      <alignment horizontal="left"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134"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20" borderId="163" xfId="2" applyFont="1" applyFill="1" applyBorder="1" applyAlignment="1">
      <alignment horizontal="center" vertical="center" wrapText="1"/>
    </xf>
    <xf numFmtId="0" fontId="25" fillId="20" borderId="114" xfId="2" applyFont="1" applyFill="1" applyBorder="1" applyAlignment="1">
      <alignment horizontal="center" vertical="center" wrapText="1"/>
    </xf>
    <xf numFmtId="0" fontId="25" fillId="20" borderId="115" xfId="2" applyFont="1" applyFill="1" applyBorder="1" applyAlignment="1">
      <alignment horizontal="center" vertical="center" wrapText="1"/>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169" fontId="26" fillId="0" borderId="165" xfId="5" applyNumberFormat="1" applyFont="1" applyBorder="1" applyAlignment="1">
      <alignment horizontal="center" vertical="center"/>
    </xf>
    <xf numFmtId="169" fontId="26" fillId="0" borderId="145" xfId="5" applyNumberFormat="1" applyFont="1" applyBorder="1" applyAlignment="1">
      <alignment horizontal="center" vertical="center"/>
    </xf>
    <xf numFmtId="169" fontId="26" fillId="0" borderId="108" xfId="5" applyNumberFormat="1" applyFont="1" applyBorder="1" applyAlignment="1">
      <alignment horizontal="center" vertical="center"/>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80" xfId="2" applyFont="1" applyFill="1" applyBorder="1" applyAlignment="1">
      <alignment horizontal="center" vertical="center" wrapText="1"/>
    </xf>
    <xf numFmtId="0" fontId="25" fillId="20" borderId="83" xfId="2" applyFont="1" applyFill="1" applyBorder="1" applyAlignment="1">
      <alignment horizontal="center" vertical="center" wrapText="1"/>
    </xf>
    <xf numFmtId="0" fontId="25" fillId="16" borderId="43" xfId="2" applyFont="1" applyFill="1" applyBorder="1" applyAlignment="1">
      <alignment horizontal="center" vertical="center"/>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43"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70" fillId="0" borderId="76" xfId="0" applyFont="1" applyBorder="1" applyAlignment="1">
      <alignment horizontal="right" vertical="center"/>
    </xf>
    <xf numFmtId="0" fontId="70" fillId="0" borderId="72" xfId="0" applyFont="1" applyBorder="1" applyAlignment="1">
      <alignment horizontal="right" vertical="center"/>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20" borderId="141" xfId="2" applyFont="1" applyFill="1" applyBorder="1" applyAlignment="1">
      <alignment horizontal="center" vertical="center" wrapText="1"/>
    </xf>
    <xf numFmtId="0" fontId="25" fillId="20" borderId="142" xfId="2" applyFont="1" applyFill="1" applyBorder="1" applyAlignment="1">
      <alignment horizontal="center" vertical="center" wrapText="1"/>
    </xf>
    <xf numFmtId="0" fontId="25" fillId="20" borderId="143"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20" borderId="148" xfId="2" applyFont="1" applyFill="1" applyBorder="1" applyAlignment="1">
      <alignment horizontal="center" vertical="center" wrapText="1"/>
    </xf>
    <xf numFmtId="0" fontId="25" fillId="20" borderId="149" xfId="2" applyFont="1" applyFill="1" applyBorder="1" applyAlignment="1">
      <alignment horizontal="center" vertical="center" wrapText="1"/>
    </xf>
    <xf numFmtId="0" fontId="25" fillId="20" borderId="150" xfId="2" applyFont="1" applyFill="1" applyBorder="1" applyAlignment="1">
      <alignment horizontal="center" vertical="center" wrapText="1"/>
    </xf>
    <xf numFmtId="0" fontId="95" fillId="0" borderId="156" xfId="0" applyFont="1" applyBorder="1" applyAlignment="1">
      <alignment horizontal="right" vertical="center"/>
    </xf>
    <xf numFmtId="0" fontId="95" fillId="0" borderId="152" xfId="0" applyFont="1" applyBorder="1" applyAlignment="1">
      <alignment horizontal="right" vertical="center"/>
    </xf>
    <xf numFmtId="0" fontId="70" fillId="0" borderId="87" xfId="0" applyFont="1" applyBorder="1" applyAlignment="1">
      <alignment horizontal="right" vertical="center"/>
    </xf>
    <xf numFmtId="169" fontId="26" fillId="0" borderId="131" xfId="5" applyNumberFormat="1" applyFont="1" applyBorder="1" applyAlignment="1">
      <alignment horizontal="center" vertical="center"/>
    </xf>
    <xf numFmtId="169" fontId="26" fillId="0" borderId="162" xfId="5" applyNumberFormat="1" applyFont="1" applyBorder="1" applyAlignment="1">
      <alignment horizontal="center" vertical="center"/>
    </xf>
    <xf numFmtId="0" fontId="95" fillId="0" borderId="22" xfId="0" applyFont="1" applyBorder="1" applyAlignment="1">
      <alignment horizontal="right" vertical="center"/>
    </xf>
    <xf numFmtId="0" fontId="95" fillId="0" borderId="133" xfId="0" applyFont="1" applyBorder="1" applyAlignment="1">
      <alignment horizontal="right" vertical="center"/>
    </xf>
    <xf numFmtId="169" fontId="26" fillId="0" borderId="156" xfId="5" applyNumberFormat="1" applyFont="1" applyBorder="1" applyAlignment="1">
      <alignment horizontal="center" vertical="center"/>
    </xf>
    <xf numFmtId="0" fontId="95" fillId="0" borderId="76" xfId="0" applyFont="1" applyBorder="1" applyAlignment="1">
      <alignment horizontal="right" vertical="center"/>
    </xf>
    <xf numFmtId="0" fontId="95" fillId="0" borderId="72" xfId="0" applyFont="1" applyBorder="1" applyAlignment="1">
      <alignment horizontal="right" vertical="center"/>
    </xf>
    <xf numFmtId="0" fontId="95" fillId="0" borderId="87" xfId="0" applyFont="1" applyBorder="1" applyAlignment="1">
      <alignment horizontal="right" vertical="center"/>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4" fillId="0" borderId="51" xfId="0" applyFont="1" applyBorder="1" applyAlignment="1">
      <alignment horizontal="left"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69" xfId="0" applyFont="1" applyBorder="1" applyAlignment="1">
      <alignment horizontal="center" vertical="center" wrapText="1"/>
    </xf>
    <xf numFmtId="0" fontId="25" fillId="20" borderId="13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w:/g/personal/territorializacion2021_sdmujer_gov_co/IQA4vO80LG2WR7o3iCz6M1MpAbQX4HvHN8UYhjvdyAgwNlA%3fe=wFnnzm" TargetMode="External"/><Relationship Id="rId13" Type="http://schemas.openxmlformats.org/officeDocument/2006/relationships/hyperlink" Target="../../../:w:/g/personal/territorializacion2021_sdmujer_gov_co/IQDzImw5Os57QZqctCCf7y0RAfLOOgmVtcYOurke0Ia9LC0%3fe=R1dhRy" TargetMode="External"/><Relationship Id="rId18" Type="http://schemas.openxmlformats.org/officeDocument/2006/relationships/hyperlink" Target="https://secretariadistritald-my.sharepoint.com/:w:/g/personal/territorializacion2021_sdmujer_gov_co/IQDIxxOTgm3wQpMsyCqUyjXsAb4WRHFOXgiSpgKlS8l-IJI?e=fUYbjb" TargetMode="External"/><Relationship Id="rId3" Type="http://schemas.openxmlformats.org/officeDocument/2006/relationships/hyperlink" Target="../../../:w:/g/personal/territorializacion2021_sdmujer_gov_co/IQCii9vyHinxR52K_dh437u3AUidO2s5cXXPJ0SQuN_-46I%3fe=ppE1n8" TargetMode="External"/><Relationship Id="rId21" Type="http://schemas.openxmlformats.org/officeDocument/2006/relationships/hyperlink" Target="https://secretariadistritald-my.sharepoint.com/:w:/g/personal/territorializacion2021_sdmujer_gov_co/IQAc-vCc1kAeQLw_Vds3X2tXAU3AlTPfi8zRGo2Z8GrxWs4?e=xwYSIq" TargetMode="External"/><Relationship Id="rId7" Type="http://schemas.openxmlformats.org/officeDocument/2006/relationships/hyperlink" Target="../../../:w:/g/personal/territorializacion2021_sdmujer_gov_co/IQB5fUBEpnCGQpOT5zpBr5RPAWVr4b9EbqLwS2RPxSX1GKE%3fe=PYUouZ" TargetMode="External"/><Relationship Id="rId12" Type="http://schemas.openxmlformats.org/officeDocument/2006/relationships/hyperlink" Target="../../../:w:/g/personal/territorializacion2021_sdmujer_gov_co/IQCxYqMBXG9RTrJ9R3L_a7uDAfKdGUyVmze_rayCc3Zd5Xk%3fe=4kInHN" TargetMode="External"/><Relationship Id="rId17" Type="http://schemas.openxmlformats.org/officeDocument/2006/relationships/hyperlink" Target="https://secretariadistritald-my.sharepoint.com/:w:/g/personal/territorializacion2021_sdmujer_gov_co/IQAKuKpzT93LQKmjnDPH1_LnAYcfj0PdHoJvXf5BWW909lU?e=9D3tIs" TargetMode="External"/><Relationship Id="rId2" Type="http://schemas.openxmlformats.org/officeDocument/2006/relationships/hyperlink" Target="../../../:w:/g/personal/territorializacion2021_sdmujer_gov_co/IQAFCvtqXz9MTLM8R5EVFSZwAaWGWOenmRbqFcHPIlj7p5Y%3fe=Boktgm" TargetMode="External"/><Relationship Id="rId16" Type="http://schemas.openxmlformats.org/officeDocument/2006/relationships/hyperlink" Target="https://secretariadistritald-my.sharepoint.com/:w:/g/personal/territorializacion2021_sdmujer_gov_co/IQCok9HiER8HSZSHifdyZ8kBAXLtl66fiovXESp2phJXH-A?e=70dCtZ" TargetMode="External"/><Relationship Id="rId20" Type="http://schemas.openxmlformats.org/officeDocument/2006/relationships/hyperlink" Target="https://secretariadistritald-my.sharepoint.com/:w:/g/personal/territorializacion2021_sdmujer_gov_co/IQA2dyUoIf6ZQIMg2Wo6cPXSAYZKWJqVpgqp1WZhagqauUE?e=DFe4Pr" TargetMode="External"/><Relationship Id="rId1" Type="http://schemas.openxmlformats.org/officeDocument/2006/relationships/hyperlink" Target="../../../:w:/g/personal/territorializacion2021_sdmujer_gov_co/IQCvm6hM7UNjTq4yJNm6Y9VhAXOHIDZIbKdTeQTNxB6Msm4%3fe=4lq6lV" TargetMode="External"/><Relationship Id="rId6" Type="http://schemas.openxmlformats.org/officeDocument/2006/relationships/hyperlink" Target="../../../:w:/g/personal/territorializacion2021_sdmujer_gov_co/IQAtQgrMRVl_RLSLiefAt5dhAYRLIwA3TBqqKo0KyF4TomA%3fe=8r8sQM" TargetMode="External"/><Relationship Id="rId11" Type="http://schemas.openxmlformats.org/officeDocument/2006/relationships/hyperlink" Target="../../../:w:/g/personal/territorializacion2021_sdmujer_gov_co/IQBG4p-e1aD2T7-FVcdmcOQdAaH4fbbksZI6gtqrBYpfif0%3fe=9FTjX3" TargetMode="External"/><Relationship Id="rId5" Type="http://schemas.openxmlformats.org/officeDocument/2006/relationships/hyperlink" Target="../../../:w:/g/personal/territorializacion2021_sdmujer_gov_co/IQArXdztRlcYQpZ8VJg9DNXqAfprTPFw8X04kvomN5qv4zc%3fe=nB6AYq" TargetMode="External"/><Relationship Id="rId15" Type="http://schemas.openxmlformats.org/officeDocument/2006/relationships/hyperlink" Target="../../../:w:/g/personal/territorializacion2021_sdmujer_gov_co/IQBY4FJJOPUkSo98yCg0swfxAUUM-OsmNiFfiPsGvyzvzW0%3fe=oQjGBP" TargetMode="External"/><Relationship Id="rId23" Type="http://schemas.openxmlformats.org/officeDocument/2006/relationships/drawing" Target="../drawings/drawing8.xml"/><Relationship Id="rId10" Type="http://schemas.openxmlformats.org/officeDocument/2006/relationships/hyperlink" Target="../../../:w:/g/personal/territorializacion2021_sdmujer_gov_co/IQCR--j_783BTKT2W71kdy0oAf4ytFgCdSQRR1ZAYTe5N78%3fe=iClgBg" TargetMode="External"/><Relationship Id="rId19" Type="http://schemas.openxmlformats.org/officeDocument/2006/relationships/hyperlink" Target="https://secretariadistritald-my.sharepoint.com/:w:/g/personal/territorializacion2021_sdmujer_gov_co/IQBq9bRG1PL1RKPerEyjV6MxASguhLf0AuZGeO4iky5zEk4?e=bDJEMq" TargetMode="External"/><Relationship Id="rId4" Type="http://schemas.openxmlformats.org/officeDocument/2006/relationships/hyperlink" Target="../../../:w:/g/personal/territorializacion2021_sdmujer_gov_co/IQC5Mm48JRdUSY_zUXDwqFtUAaLD9YVuVozSvInD0RMkDzY%3fe=h2K6WL" TargetMode="External"/><Relationship Id="rId9" Type="http://schemas.openxmlformats.org/officeDocument/2006/relationships/hyperlink" Target="../../../:w:/g/personal/territorializacion2021_sdmujer_gov_co/IQBxHR2I9-6PTKYCj3tLZI_ZAYA7y7ZcuK7FEKCI90lxcDs%3fe=HdRtn1" TargetMode="External"/><Relationship Id="rId14" Type="http://schemas.openxmlformats.org/officeDocument/2006/relationships/hyperlink" Target="../../../:w:/g/personal/territorializacion2021_sdmujer_gov_co/IQBgQfhilD8OSYH0BBWL0gJGAdBOdninXX_0Mab-KdMjk0I%3fe=Iopvyo" TargetMode="External"/><Relationship Id="rId22"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b:/g/personal/territorializacion2021_sdmujer_gov_co/IQAhgb64yzG8SLJYJqvE0uJyAZ134YdiQhDS9vH5hlzok-I%3fe=mHuHaW" TargetMode="External"/><Relationship Id="rId13" Type="http://schemas.openxmlformats.org/officeDocument/2006/relationships/hyperlink" Target="https://secretariadistritald-my.sharepoint.com/:b:/g/personal/territorializacion2021_sdmujer_gov_co/IQCQQpkDsRmvTbmS7RSSR1jwAZ6_k8D9Uqjt4DINUU1D07E?e=b4pabP" TargetMode="External"/><Relationship Id="rId18" Type="http://schemas.openxmlformats.org/officeDocument/2006/relationships/comments" Target="../comments1.xml"/><Relationship Id="rId3" Type="http://schemas.openxmlformats.org/officeDocument/2006/relationships/hyperlink" Target="../../../:w:/g/personal/territorializacion2021_sdmujer_gov_co/IQBl65-FFoYuQ4ecQ3XWy79PAbIl9poxuOGuJFXJX3HvKww%3fe=Wl8e6H" TargetMode="External"/><Relationship Id="rId7" Type="http://schemas.openxmlformats.org/officeDocument/2006/relationships/hyperlink" Target="../../../:b:/g/personal/territorializacion2021_sdmujer_gov_co/IQAhgb64yzG8SLJYJqvE0uJyAZ134YdiQhDS9vH5hlzok-I%3fe=mHuHaW" TargetMode="External"/><Relationship Id="rId12" Type="http://schemas.openxmlformats.org/officeDocument/2006/relationships/hyperlink" Target="https://secretariadistritald-my.sharepoint.com/:b:/g/personal/territorializacion2021_sdmujer_gov_co/IQB-NWGrDLahTqixgOndRCJBAQZo_d1fpJdtwBtUBiqgm_o?e=sJnVM1" TargetMode="External"/><Relationship Id="rId17" Type="http://schemas.openxmlformats.org/officeDocument/2006/relationships/vmlDrawing" Target="../drawings/vmlDrawing1.vml"/><Relationship Id="rId2" Type="http://schemas.openxmlformats.org/officeDocument/2006/relationships/hyperlink" Target="../../../:b:/g/personal/territorializacion2021_sdmujer_gov_co/IQBDF1V1VvihSKYAqBMoYeKTAYC76tc1sxI-zAlprfmWAlA%3fe=iVkVtw" TargetMode="External"/><Relationship Id="rId16" Type="http://schemas.openxmlformats.org/officeDocument/2006/relationships/drawing" Target="../drawings/drawing10.xml"/><Relationship Id="rId1" Type="http://schemas.openxmlformats.org/officeDocument/2006/relationships/hyperlink" Target="../../../:b:/g/personal/territorializacion2021_sdmujer_gov_co/IQBDF1V1VvihSKYAqBMoYeKTAYC76tc1sxI-zAlprfmWAlA%3fe=iVkVtw" TargetMode="External"/><Relationship Id="rId6" Type="http://schemas.openxmlformats.org/officeDocument/2006/relationships/hyperlink" Target="../../../:b:/g/personal/territorializacion2021_sdmujer_gov_co/IQCYP_43_HGdSphR9Jql7wvbAWxZ7O1yasrd5uMCmCHxw6g%3fe=pZSLZP" TargetMode="External"/><Relationship Id="rId11" Type="http://schemas.openxmlformats.org/officeDocument/2006/relationships/hyperlink" Target="https://secretariadistritald-my.sharepoint.com/:b:/g/personal/territorializacion2021_sdmujer_gov_co/IQB-NWGrDLahTqixgOndRCJBAQZo_d1fpJdtwBtUBiqgm_o?e=sJnVM1" TargetMode="External"/><Relationship Id="rId5" Type="http://schemas.openxmlformats.org/officeDocument/2006/relationships/hyperlink" Target="../../../:b:/g/personal/territorializacion2021_sdmujer_gov_co/IQCYP_43_HGdSphR9Jql7wvbAWxZ7O1yasrd5uMCmCHxw6g%3fe=pZSLZP" TargetMode="External"/><Relationship Id="rId15" Type="http://schemas.openxmlformats.org/officeDocument/2006/relationships/printerSettings" Target="../printerSettings/printerSettings6.bin"/><Relationship Id="rId10" Type="http://schemas.openxmlformats.org/officeDocument/2006/relationships/hyperlink" Target="../../../:w:/g/personal/territorializacion2021_sdmujer_gov_co/IQBJg708B6XITZtAy9YD8XuXAfObeVkLcESbACIBdE2NRtk%3fe=eQm67t" TargetMode="External"/><Relationship Id="rId4" Type="http://schemas.openxmlformats.org/officeDocument/2006/relationships/hyperlink" Target="../../../:w:/g/personal/territorializacion2021_sdmujer_gov_co/IQBl65-FFoYuQ4ecQ3XWy79PAbIl9poxuOGuJFXJX3HvKww%3fe=Wl8e6H" TargetMode="External"/><Relationship Id="rId9" Type="http://schemas.openxmlformats.org/officeDocument/2006/relationships/hyperlink" Target="../../../:w:/g/personal/territorializacion2021_sdmujer_gov_co/IQBJg708B6XITZtAy9YD8XuXAfObeVkLcESbACIBdE2NRtk%3fe=eQm67t" TargetMode="External"/><Relationship Id="rId14" Type="http://schemas.openxmlformats.org/officeDocument/2006/relationships/hyperlink" Target="https://secretariadistritald-my.sharepoint.com/:b:/g/personal/territorializacion2021_sdmujer_gov_co/IQCQQpkDsRmvTbmS7RSSR1jwAZ6_k8D9Uqjt4DINUU1D07E?e=b4pabP"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hyperlink" Target="https://secretariadistritald-my.sharepoint.com/:w:/g/personal/territorializacion2021_sdmujer_gov_co/IQBhmVnZ6RlqRqDtB_KjuXLPASSomr4s1p_e7VLEcpjAqbw?e=w7nZg3" TargetMode="External"/><Relationship Id="rId3" Type="http://schemas.openxmlformats.org/officeDocument/2006/relationships/hyperlink" Target="../../../:w:/g/personal/territorializacion2021_sdmujer_gov_co/IQARKzmYsLZYTLg2ACzMN9JOAa-RGIolZebpCWEg4tC2_9s%3fe=xeCaj6" TargetMode="External"/><Relationship Id="rId7" Type="http://schemas.openxmlformats.org/officeDocument/2006/relationships/hyperlink" Target="../../../:w:/g/personal/territorializacion2021_sdmujer_gov_co/IQB6COamDnJYSZxcJ5F-_uPeARma-oXHg_Qi3SANMQjtViI%3fe=XCKqN0" TargetMode="External"/><Relationship Id="rId2" Type="http://schemas.openxmlformats.org/officeDocument/2006/relationships/hyperlink" Target="../../../:w:/g/personal/territorializacion2021_sdmujer_gov_co/IQBMF8nhbhXJQ74r_vCD8y_lAahX5XEHLQQXYCORMvdw1Jc%3fe=XZUAkk" TargetMode="External"/><Relationship Id="rId1" Type="http://schemas.openxmlformats.org/officeDocument/2006/relationships/hyperlink" Target="../../../:w:/g/personal/territorializacion2021_sdmujer_gov_co/IQAElMwsagDURLUAIQcfJ5qjAUQMv71O0OJ7_at5mUQ5xos%3fe=TavZB6" TargetMode="External"/><Relationship Id="rId6" Type="http://schemas.openxmlformats.org/officeDocument/2006/relationships/hyperlink" Target="../../../:w:/g/personal/territorializacion2021_sdmujer_gov_co/IQDMsiBNsdGtQawVjy5RfNzvAUILRfRAoUx0XNhLO9Lo0P0%3fe=ia3W2R" TargetMode="External"/><Relationship Id="rId11" Type="http://schemas.openxmlformats.org/officeDocument/2006/relationships/drawing" Target="../drawings/drawing13.xml"/><Relationship Id="rId5" Type="http://schemas.openxmlformats.org/officeDocument/2006/relationships/hyperlink" Target="../../../:w:/g/personal/territorializacion2021_sdmujer_gov_co/IQCF5gbDuxmGQJZxpddY9UrsAY6w83u3orIYMnNh8nVvfFE%3fe=jXyrDI" TargetMode="External"/><Relationship Id="rId10" Type="http://schemas.openxmlformats.org/officeDocument/2006/relationships/printerSettings" Target="../printerSettings/printerSettings7.bin"/><Relationship Id="rId4" Type="http://schemas.openxmlformats.org/officeDocument/2006/relationships/hyperlink" Target="../../../:w:/g/personal/territorializacion2021_sdmujer_gov_co/IQCcMs4rblwpT51i29SG50_QAak8ZzevXWuNCQTzD7H0ax4%3fe=2HvIEd" TargetMode="External"/><Relationship Id="rId9" Type="http://schemas.openxmlformats.org/officeDocument/2006/relationships/hyperlink" Target="https://secretariadistritald-my.sharepoint.com/:w:/g/personal/territorializacion2021_sdmujer_gov_co/IQCFarxJpCdvT4pxoR5qwrsDAbkaGSPyWmLbX3sPSlyrbnQ?e=vHsKBT"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8" Type="http://schemas.openxmlformats.org/officeDocument/2006/relationships/hyperlink" Target="../../../:b:/g/personal/territorializacion2021_sdmujer_gov_co/IQAXvUYDKOKfQaLSM7E2qFJuAZkW4aEhWJ52__Mr6qvPtuQ%3fe=9gJ7pL" TargetMode="External"/><Relationship Id="rId13" Type="http://schemas.openxmlformats.org/officeDocument/2006/relationships/printerSettings" Target="../printerSettings/printerSettings8.bin"/><Relationship Id="rId3" Type="http://schemas.openxmlformats.org/officeDocument/2006/relationships/hyperlink" Target="../../../:b:/g/personal/territorializacion2021_sdmujer_gov_co/IQCa6sVm_NbBRJDG_1E18N8xASx5hrQo5_iOl95Ef1J89AA%3fe=nUcIAg" TargetMode="External"/><Relationship Id="rId7" Type="http://schemas.openxmlformats.org/officeDocument/2006/relationships/hyperlink" Target="../../../:b:/g/personal/territorializacion2021_sdmujer_gov_co/IQAh4SIz4oABSpwA46z26YA_AcQEHUiGUjakC_SxA30RyUA%3fe=kVC5Ab" TargetMode="External"/><Relationship Id="rId12" Type="http://schemas.openxmlformats.org/officeDocument/2006/relationships/hyperlink" Target="https://secretariadistritald-my.sharepoint.com/:w:/g/personal/territorializacion2021_sdmujer_gov_co/IQAmLNPQ_h7USp72mGs-MkZEAflqrUciTm_pMyGa9IKejsg?e=N9YV1o" TargetMode="External"/><Relationship Id="rId2" Type="http://schemas.openxmlformats.org/officeDocument/2006/relationships/hyperlink" Target="../../../:b:/g/personal/territorializacion2021_sdmujer_gov_co/IQCa6sVm_NbBRJDG_1E18N8xASx5hrQo5_iOl95Ef1J89AA%3fe=nUcIAg" TargetMode="External"/><Relationship Id="rId1" Type="http://schemas.openxmlformats.org/officeDocument/2006/relationships/hyperlink" Target="../../../:w:/g/personal/territorializacion2021_sdmujer_gov_co/IQCcGbtjdsuCS4rTgbWbar-lATMAbTEBoFgLIybP-miFtfM%3fe=ZGrT0i" TargetMode="External"/><Relationship Id="rId6" Type="http://schemas.openxmlformats.org/officeDocument/2006/relationships/hyperlink" Target="../../../:w:/g/personal/territorializacion2021_sdmujer_gov_co/IQDXPD6nBFcmSpoLgemHjHZ7AVKhWyTyvrpWfMFtCrGrw0s%3fe=ckj6qm" TargetMode="External"/><Relationship Id="rId11" Type="http://schemas.openxmlformats.org/officeDocument/2006/relationships/hyperlink" Target="https://secretariadistritald-my.sharepoint.com/:b:/g/personal/territorializacion2021_sdmujer_gov_co/IQA7YGyXw3aVQr70pQZccSMEAU-cGqd1p1DeaaOOunB2A8o?e=sZbyZu" TargetMode="External"/><Relationship Id="rId5" Type="http://schemas.openxmlformats.org/officeDocument/2006/relationships/hyperlink" Target="../../../:w:/g/personal/territorializacion2021_sdmujer_gov_co/IQBYQ7tbCuHIQLR9nPwbJl30ASIGii8jLHG5p_8ZIK-V8UA%3fe=Um28iz" TargetMode="External"/><Relationship Id="rId10" Type="http://schemas.openxmlformats.org/officeDocument/2006/relationships/hyperlink" Target="https://secretariadistritald-my.sharepoint.com/:b:/g/personal/territorializacion2021_sdmujer_gov_co/IQCSDNnDhbsBSpn4Fng-nRvFAay8vY5x6bplHWWTX1XHIVY?e=qJndXT" TargetMode="External"/><Relationship Id="rId4" Type="http://schemas.openxmlformats.org/officeDocument/2006/relationships/hyperlink" Target="../../../:b:/g/personal/territorializacion2021_sdmujer_gov_co/IQAFuDqOyr9qRoJ8-bzUbTxUAc5sbTjJAhoHzUD5TWWTd40%3fe=QLFkzu" TargetMode="External"/><Relationship Id="rId9" Type="http://schemas.openxmlformats.org/officeDocument/2006/relationships/hyperlink" Target="../../../:b:/g/personal/territorializacion2021_sdmujer_gov_co/IQD91fl79vr0Spp0DDBOJEDZAfXQC-asxpfw0tZeTF2HPtY%3fe=PCxZCZ" TargetMode="External"/><Relationship Id="rId14"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8" Type="http://schemas.openxmlformats.org/officeDocument/2006/relationships/hyperlink" Target="../../../:w:/g/personal/territorializacion2021_sdmujer_gov_co/IQDO_bDq4Ap5Q6ocauqf09NzAbDjtjOaK2OqkyTPb9xvn-o%3fe=3SxjnB" TargetMode="External"/><Relationship Id="rId13" Type="http://schemas.openxmlformats.org/officeDocument/2006/relationships/hyperlink" Target="https://secretariadistritald-my.sharepoint.com/:w:/g/personal/territorializacion2021_sdmujer_gov_co/IQAOwWh-sfmQT5FW35K5nPVMAZfMPzxTOUj6aCm4_4tUGR4?e=raZsXv" TargetMode="External"/><Relationship Id="rId3" Type="http://schemas.openxmlformats.org/officeDocument/2006/relationships/hyperlink" Target="../../../:w:/g/personal/territorializacion2021_sdmujer_gov_co/IQCT9NgPPB23RKi_OSgN-6OLAQcbJLE1CCf4Xnw-Cfm8K8c%3fe=exmWYf" TargetMode="External"/><Relationship Id="rId7" Type="http://schemas.openxmlformats.org/officeDocument/2006/relationships/hyperlink" Target="../../../:w:/g/personal/territorializacion2021_sdmujer_gov_co/IQDO_bDq4Ap5Q6ocauqf09NzAbDjtjOaK2OqkyTPb9xvn-o%3fe=3SxjnB" TargetMode="External"/><Relationship Id="rId12" Type="http://schemas.openxmlformats.org/officeDocument/2006/relationships/hyperlink" Target="https://secretariadistritald-my.sharepoint.com/:b:/g/personal/territorializacion2021_sdmujer_gov_co/IQBzm1CRWt2ZSISza8nHu_xnAUE4OQ39qDjwLr-RpjU4SNI?e=hrBOIK" TargetMode="External"/><Relationship Id="rId2" Type="http://schemas.openxmlformats.org/officeDocument/2006/relationships/hyperlink" Target="../../../:w:/g/personal/territorializacion2021_sdmujer_gov_co/IQD3glA4fHgfTYHACFdk0-1xAeTN9VL8ADD20i2vIK_ufDA%3fe=S8cxBr" TargetMode="External"/><Relationship Id="rId16" Type="http://schemas.openxmlformats.org/officeDocument/2006/relationships/drawing" Target="../drawings/drawing17.xml"/><Relationship Id="rId1" Type="http://schemas.openxmlformats.org/officeDocument/2006/relationships/hyperlink" Target="../../../:w:/g/personal/territorializacion2021_sdmujer_gov_co/IQD3glA4fHgfTYHACFdk0-1xAeTN9VL8ADD20i2vIK_ufDA%3fe=S8cxBr" TargetMode="External"/><Relationship Id="rId6" Type="http://schemas.openxmlformats.org/officeDocument/2006/relationships/hyperlink" Target="../../../:w:/g/personal/territorializacion2021_sdmujer_gov_co/IQAQeV0-B_2vT4-Td9RDRmjlAf3_oUQHLUHRNtLtUfSFvZg%3fe=zbRo9w" TargetMode="External"/><Relationship Id="rId11" Type="http://schemas.openxmlformats.org/officeDocument/2006/relationships/hyperlink" Target="https://secretariadistritald-my.sharepoint.com/:b:/g/personal/territorializacion2021_sdmujer_gov_co/IQBzm1CRWt2ZSISza8nHu_xnAUE4OQ39qDjwLr-RpjU4SNI?e=hrBOIK" TargetMode="External"/><Relationship Id="rId5" Type="http://schemas.openxmlformats.org/officeDocument/2006/relationships/hyperlink" Target="../../../:w:/g/personal/territorializacion2021_sdmujer_gov_co/IQAQeV0-B_2vT4-Td9RDRmjlAf3_oUQHLUHRNtLtUfSFvZg%3fe=zbRo9w" TargetMode="External"/><Relationship Id="rId15" Type="http://schemas.openxmlformats.org/officeDocument/2006/relationships/printerSettings" Target="../printerSettings/printerSettings9.bin"/><Relationship Id="rId10" Type="http://schemas.openxmlformats.org/officeDocument/2006/relationships/hyperlink" Target="../../../:w:/g/personal/territorializacion2021_sdmujer_gov_co/IQBJjL4FKFoAQqoDIsObrrUIAdsuHV6Vi3BIg_Ac3PBEA6Q%3fe=yx18Cx" TargetMode="External"/><Relationship Id="rId4" Type="http://schemas.openxmlformats.org/officeDocument/2006/relationships/hyperlink" Target="../../../:w:/g/personal/territorializacion2021_sdmujer_gov_co/IQCT9NgPPB23RKi_OSgN-6OLAQcbJLE1CCf4Xnw-Cfm8K8c%3fe=exmWYf" TargetMode="External"/><Relationship Id="rId9" Type="http://schemas.openxmlformats.org/officeDocument/2006/relationships/hyperlink" Target="../../../:w:/g/personal/territorializacion2021_sdmujer_gov_co/IQBJjL4FKFoAQqoDIsObrrUIAdsuHV6Vi3BIg_Ac3PBEA6Q%3fe=yx18Cx" TargetMode="External"/><Relationship Id="rId14" Type="http://schemas.openxmlformats.org/officeDocument/2006/relationships/hyperlink" Target="https://secretariadistritald-my.sharepoint.com/:w:/g/personal/territorializacion2021_sdmujer_gov_co/IQAOwWh-sfmQT5FW35K5nPVMAZfMPzxTOUj6aCm4_4tUGR4?e=raZsXv"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3f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8" Type="http://schemas.openxmlformats.org/officeDocument/2006/relationships/hyperlink" Target="../../../:x:/g/personal/territorializacion2021_sdmujer_gov_co/IQCaNUNeHU5WQIwm0-R85YK6AT7g27EURoCPrRPVY43c5po%3fe=8MDmb6" TargetMode="External"/><Relationship Id="rId13" Type="http://schemas.openxmlformats.org/officeDocument/2006/relationships/hyperlink" Target="../../../:x:/g/personal/territorializacion2021_sdmujer_gov_co/IQAjecvdkULITY3kfTNKoV2hAd8ZwfLFqAsCV8b4PZh_wrs%3fe=cbxOUl" TargetMode="External"/><Relationship Id="rId18" Type="http://schemas.openxmlformats.org/officeDocument/2006/relationships/hyperlink" Target="https://secretariadistritald-my.sharepoint.com/:x:/g/personal/territorializacion2021_sdmujer_gov_co/IQCfPguhzLH4Rr_hVzy0FzkcAT-BAliqebXM6_mIrCiTkb8?e=c5HjQs" TargetMode="External"/><Relationship Id="rId3" Type="http://schemas.openxmlformats.org/officeDocument/2006/relationships/hyperlink" Target="../../../:x:/g/personal/territorializacion2021_sdmujer_gov_co/IQCmTprAwI-tSLF_16vL1_0fAYUEDSKJQHtSs3zr9oCadus%3fe=Qni8HQ" TargetMode="External"/><Relationship Id="rId21" Type="http://schemas.openxmlformats.org/officeDocument/2006/relationships/hyperlink" Target="https://secretariadistritald-my.sharepoint.com/:x:/g/personal/territorializacion2021_sdmujer_gov_co/IQCHramwm50URqb9CdFD3ymcAZgG3gt2kcC1eWHVTkx8iAY?e=5zo6dN" TargetMode="External"/><Relationship Id="rId7" Type="http://schemas.openxmlformats.org/officeDocument/2006/relationships/hyperlink" Target="../../../:x:/g/personal/territorializacion2021_sdmujer_gov_co/IQCsUR0Zf1dZQbOAVMGulP6tAfTiCgYcejvH33DOIqywwAk%3fe=CC2TdI" TargetMode="External"/><Relationship Id="rId12" Type="http://schemas.openxmlformats.org/officeDocument/2006/relationships/hyperlink" Target="../../../:x:/g/personal/territorializacion2021_sdmujer_gov_co/IQAjecvdkULITY3kfTNKoV2hAd8ZwfLFqAsCV8b4PZh_wrs%3fe=cbxOUl" TargetMode="External"/><Relationship Id="rId17" Type="http://schemas.openxmlformats.org/officeDocument/2006/relationships/hyperlink" Target="https://secretariadistritald-my.sharepoint.com/:x:/g/personal/territorializacion2021_sdmujer_gov_co/IQCfPguhzLH4Rr_hVzy0FzkcAT-BAliqebXM6_mIrCiTkb8?e=c5HjQs" TargetMode="External"/><Relationship Id="rId2" Type="http://schemas.openxmlformats.org/officeDocument/2006/relationships/hyperlink" Target="../../../:x:/g/personal/territorializacion2021_sdmujer_gov_co/IQCmTprAwI-tSLF_16vL1_0fAYUEDSKJQHtSs3zr9oCadus%3fe=Qni8HQ" TargetMode="External"/><Relationship Id="rId16" Type="http://schemas.openxmlformats.org/officeDocument/2006/relationships/hyperlink" Target="../../../:x:/g/personal/territorializacion2021_sdmujer_gov_co/IQAn4psjPJLPQamZ3qIYA2P1AWrV_NPIPjjHVS7nmx9vp1U%3fe=HuGTJW" TargetMode="External"/><Relationship Id="rId20" Type="http://schemas.openxmlformats.org/officeDocument/2006/relationships/hyperlink" Target="https://secretariadistritald-my.sharepoint.com/:x:/g/personal/territorializacion2021_sdmujer_gov_co/IQCHramwm50URqb9CdFD3ymcAZgG3gt2kcC1eWHVTkx8iAY?e=5zo6dN" TargetMode="External"/><Relationship Id="rId1" Type="http://schemas.openxmlformats.org/officeDocument/2006/relationships/hyperlink" Target="../../../:x:/g/personal/territorializacion2021_sdmujer_gov_co/IQCmTprAwI-tSLF_16vL1_0fAYUEDSKJQHtSs3zr9oCadus%3fe=Qni8HQ" TargetMode="External"/><Relationship Id="rId6" Type="http://schemas.openxmlformats.org/officeDocument/2006/relationships/hyperlink" Target="../../../:x:/g/personal/territorializacion2021_sdmujer_gov_co/IQCsUR0Zf1dZQbOAVMGulP6tAfTiCgYcejvH33DOIqywwAk%3fe=CC2TdI" TargetMode="External"/><Relationship Id="rId11" Type="http://schemas.openxmlformats.org/officeDocument/2006/relationships/hyperlink" Target="../../../:x:/g/personal/territorializacion2021_sdmujer_gov_co/IQAjecvdkULITY3kfTNKoV2hAd8ZwfLFqAsCV8b4PZh_wrs%3fe=cbxOUl" TargetMode="External"/><Relationship Id="rId24" Type="http://schemas.openxmlformats.org/officeDocument/2006/relationships/drawing" Target="../drawings/drawing2.xml"/><Relationship Id="rId5" Type="http://schemas.openxmlformats.org/officeDocument/2006/relationships/hyperlink" Target="../../../:x:/g/personal/territorializacion2021_sdmujer_gov_co/IQCsUR0Zf1dZQbOAVMGulP6tAfTiCgYcejvH33DOIqywwAk%3fe=CC2TdI" TargetMode="External"/><Relationship Id="rId15" Type="http://schemas.openxmlformats.org/officeDocument/2006/relationships/hyperlink" Target="../../../:x:/g/personal/territorializacion2021_sdmujer_gov_co/IQAn4psjPJLPQamZ3qIYA2P1AWrV_NPIPjjHVS7nmx9vp1U%3fe=HuGTJW" TargetMode="External"/><Relationship Id="rId23" Type="http://schemas.openxmlformats.org/officeDocument/2006/relationships/printerSettings" Target="../printerSettings/printerSettings1.bin"/><Relationship Id="rId10" Type="http://schemas.openxmlformats.org/officeDocument/2006/relationships/hyperlink" Target="../../../:x:/g/personal/territorializacion2021_sdmujer_gov_co/IQCaNUNeHU5WQIwm0-R85YK6AT7g27EURoCPrRPVY43c5po%3fe=8MDmb6" TargetMode="External"/><Relationship Id="rId19" Type="http://schemas.openxmlformats.org/officeDocument/2006/relationships/hyperlink" Target="https://secretariadistritald-my.sharepoint.com/:x:/g/personal/territorializacion2021_sdmujer_gov_co/IQCfPguhzLH4Rr_hVzy0FzkcAT-BAliqebXM6_mIrCiTkb8?e=c5HjQs" TargetMode="External"/><Relationship Id="rId4" Type="http://schemas.openxmlformats.org/officeDocument/2006/relationships/hyperlink" Target="../../../:x:/g/personal/territorializacion2021_sdmujer_gov_co/IQCmTprAwI-tSLF_16vL1_0fAYUEDSKJQHtSs3zr9oCadus%3fe=Qni8HQ" TargetMode="External"/><Relationship Id="rId9" Type="http://schemas.openxmlformats.org/officeDocument/2006/relationships/hyperlink" Target="../../../:x:/g/personal/territorializacion2021_sdmujer_gov_co/IQCaNUNeHU5WQIwm0-R85YK6AT7g27EURoCPrRPVY43c5po%3fe=8MDmb6" TargetMode="External"/><Relationship Id="rId14" Type="http://schemas.openxmlformats.org/officeDocument/2006/relationships/hyperlink" Target="../../../:x:/g/personal/territorializacion2021_sdmujer_gov_co/IQAn4psjPJLPQamZ3qIYA2P1AWrV_NPIPjjHVS7nmx9vp1U%3fe=HuGTJW" TargetMode="External"/><Relationship Id="rId22" Type="http://schemas.openxmlformats.org/officeDocument/2006/relationships/hyperlink" Target="https://secretariadistritald-my.sharepoint.com/:x:/g/personal/territorializacion2021_sdmujer_gov_co/IQCHramwm50URqb9CdFD3ymcAZgG3gt2kcC1eWHVTkx8iAY?e=5zo6dN"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w:/g/personal/territorializacion2021_sdmujer_gov_co/IQAv1UMFjHcWT56ObumYgTWoARF7t3cwGfV2TNPRZkY05B0%3fe=I06zIP" TargetMode="External"/><Relationship Id="rId13" Type="http://schemas.openxmlformats.org/officeDocument/2006/relationships/hyperlink" Target="https://secretariadistritald-my.sharepoint.com/:w:/g/personal/territorializacion2021_sdmujer_gov_co/IQDFKO5G4LBXQqTTi4edmfByAbufkSB7m3pSl65kxKuJFW0?e=ehZriT" TargetMode="External"/><Relationship Id="rId3" Type="http://schemas.openxmlformats.org/officeDocument/2006/relationships/hyperlink" Target="../../../:w:/g/personal/territorializacion2021_sdmujer_gov_co/IQDYJTT7C5yPR7eWbryv6zCnAa-UFSBG5Uxc-rNht2P48TY%3fe=gIVwH7" TargetMode="External"/><Relationship Id="rId7" Type="http://schemas.openxmlformats.org/officeDocument/2006/relationships/hyperlink" Target="../../../:w:/g/personal/territorializacion2021_sdmujer_gov_co/IQCcHBke5k5dSb8spY_4PgpRAUT4yHywtV9GDkLKRO_ovyw%3fe=QP2n0o" TargetMode="External"/><Relationship Id="rId12" Type="http://schemas.openxmlformats.org/officeDocument/2006/relationships/hyperlink" Target="https://secretariadistritald-my.sharepoint.com/:w:/g/personal/territorializacion2021_sdmujer_gov_co/IQDFKO5G4LBXQqTTi4edmfByAbufkSB7m3pSl65kxKuJFW0?e=ehZriT" TargetMode="External"/><Relationship Id="rId17" Type="http://schemas.openxmlformats.org/officeDocument/2006/relationships/drawing" Target="../drawings/drawing4.xml"/><Relationship Id="rId2" Type="http://schemas.openxmlformats.org/officeDocument/2006/relationships/hyperlink" Target="../../../:w:/g/personal/territorializacion2021_sdmujer_gov_co/IQDYJTT7C5yPR7eWbryv6zCnAa-UFSBG5Uxc-rNht2P48TY%3fe=gIVwH7" TargetMode="External"/><Relationship Id="rId16" Type="http://schemas.openxmlformats.org/officeDocument/2006/relationships/printerSettings" Target="../printerSettings/printerSettings3.bin"/><Relationship Id="rId1" Type="http://schemas.openxmlformats.org/officeDocument/2006/relationships/hyperlink" Target="../../../:w:/g/personal/territorializacion2021_sdmujer_gov_co/IQDYJTT7C5yPR7eWbryv6zCnAa-UFSBG5Uxc-rNht2P48TY%3fe=gIVwH7" TargetMode="External"/><Relationship Id="rId6" Type="http://schemas.openxmlformats.org/officeDocument/2006/relationships/hyperlink" Target="../../../:w:/g/personal/territorializacion2021_sdmujer_gov_co/IQCcHBke5k5dSb8spY_4PgpRAUT4yHywtV9GDkLKRO_ovyw%3fe=QP2n0o" TargetMode="External"/><Relationship Id="rId11" Type="http://schemas.openxmlformats.org/officeDocument/2006/relationships/hyperlink" Target="../../../:w:/g/personal/territorializacion2021_sdmujer_gov_co/IQB-l9PaGGMiTZs67QprrgIcAbVLsrjWUNO40T1aV7l1-Q0%3fe=Qw1g90" TargetMode="External"/><Relationship Id="rId5" Type="http://schemas.openxmlformats.org/officeDocument/2006/relationships/hyperlink" Target="../../../:w:/g/personal/territorializacion2021_sdmujer_gov_co/IQBKkwm3fYp7Qr2ORaibx-qFAbNC4bfIoIgxPFTu4edfJQs%3fe=Y63tmp" TargetMode="External"/><Relationship Id="rId15" Type="http://schemas.openxmlformats.org/officeDocument/2006/relationships/hyperlink" Target="https://secretariadistritald-my.sharepoint.com/:w:/g/personal/territorializacion2021_sdmujer_gov_co/IQBoB-rqn-4ZTo9X_M2KV3rBARzfE9IC6YgmOE3sSUqyCgI?e=EJywoY" TargetMode="External"/><Relationship Id="rId10" Type="http://schemas.openxmlformats.org/officeDocument/2006/relationships/hyperlink" Target="../../../:w:/g/personal/territorializacion2021_sdmujer_gov_co/IQB-l9PaGGMiTZs67QprrgIcAbVLsrjWUNO40T1aV7l1-Q0%3fe=Qw1g90" TargetMode="External"/><Relationship Id="rId4" Type="http://schemas.openxmlformats.org/officeDocument/2006/relationships/hyperlink" Target="../../../:w:/g/personal/territorializacion2021_sdmujer_gov_co/IQBKkwm3fYp7Qr2ORaibx-qFAbNC4bfIoIgxPFTu4edfJQs%3fe=Y63tmp" TargetMode="External"/><Relationship Id="rId9" Type="http://schemas.openxmlformats.org/officeDocument/2006/relationships/hyperlink" Target="../../../:w:/g/personal/territorializacion2021_sdmujer_gov_co/IQAv1UMFjHcWT56ObumYgTWoARF7t3cwGfV2TNPRZkY05B0%3fe=I06zIP" TargetMode="External"/><Relationship Id="rId14" Type="http://schemas.openxmlformats.org/officeDocument/2006/relationships/hyperlink" Target="https://secretariadistritald-my.sharepoint.com/:w:/g/personal/territorializacion2021_sdmujer_gov_co/IQBoB-rqn-4ZTo9X_M2KV3rBARzfE9IC6YgmOE3sSUqyCgI?e=EJywoY"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w:/g/personal/territorializacion2021_sdmujer_gov_co/IQDJYvGYhGAjTaEvOlU4Fm6zAfscGVg0v7hbOLoPNdoSiWw%3fe=OwgCuL" TargetMode="External"/><Relationship Id="rId13" Type="http://schemas.openxmlformats.org/officeDocument/2006/relationships/hyperlink" Target="../../../:w:/g/personal/territorializacion2021_sdmujer_gov_co/IQDozN4i4hssRKXwkdJcCfBYAbyL96fXSpQhcOfD9jiNN2I%3fe=CenoA3" TargetMode="External"/><Relationship Id="rId18" Type="http://schemas.openxmlformats.org/officeDocument/2006/relationships/hyperlink" Target="../../../:w:/g/personal/territorializacion2021_sdmujer_gov_co/IQAhtjwTWY2KT6g-BlAKLz_uAR6uoKrT5I_Q9D04-R8urZw%3fe=JkaGv4" TargetMode="External"/><Relationship Id="rId26" Type="http://schemas.openxmlformats.org/officeDocument/2006/relationships/hyperlink" Target="https://secretariadistritald-my.sharepoint.com/:w:/g/personal/territorializacion2021_sdmujer_gov_co/IQDw6kJN-PZnRIFBQfOLeCrNAfWdhdkaVcV6EyXXdiHirVs?e=Vzxh8n" TargetMode="External"/><Relationship Id="rId3" Type="http://schemas.openxmlformats.org/officeDocument/2006/relationships/hyperlink" Target="../../../:w:/g/personal/territorializacion2021_sdmujer_gov_co/IQAJ6jULzSt-RIqOmF9vPdSTASDjzDfS-VF3QU-UUq98LrI%3fe=F8wAAz" TargetMode="External"/><Relationship Id="rId21" Type="http://schemas.openxmlformats.org/officeDocument/2006/relationships/hyperlink" Target="../../../:w:/g/personal/territorializacion2021_sdmujer_gov_co/IQAhtjwTWY2KT6g-BlAKLz_uAR6uoKrT5I_Q9D04-R8urZw%3fe=JkaGv4" TargetMode="External"/><Relationship Id="rId7" Type="http://schemas.openxmlformats.org/officeDocument/2006/relationships/hyperlink" Target="../../../:w:/g/personal/territorializacion2021_sdmujer_gov_co/IQDJYvGYhGAjTaEvOlU4Fm6zAfscGVg0v7hbOLoPNdoSiWw%3fe=OwgCuL" TargetMode="External"/><Relationship Id="rId12" Type="http://schemas.openxmlformats.org/officeDocument/2006/relationships/hyperlink" Target="../../../:w:/g/personal/territorializacion2021_sdmujer_gov_co/IQDozN4i4hssRKXwkdJcCfBYAbyL96fXSpQhcOfD9jiNN2I%3fe=CenoA3" TargetMode="External"/><Relationship Id="rId17" Type="http://schemas.openxmlformats.org/officeDocument/2006/relationships/hyperlink" Target="../../../:w:/g/personal/territorializacion2021_sdmujer_gov_co/IQDCC6NjQ_67SJfuv0cLAbDeATJTGFhM6jBPw07BojWN3CE%3fe=WGt1cW" TargetMode="External"/><Relationship Id="rId25" Type="http://schemas.openxmlformats.org/officeDocument/2006/relationships/hyperlink" Target="https://secretariadistritald-my.sharepoint.com/:w:/g/personal/territorializacion2021_sdmujer_gov_co/IQBynH4gMz7ITbkVlsWzeGpCAVdFIcG_2AFG6Pfmi-Dh9ew?e=Y3BoWZ" TargetMode="External"/><Relationship Id="rId2" Type="http://schemas.openxmlformats.org/officeDocument/2006/relationships/hyperlink" Target="../../../:w:/g/personal/territorializacion2021_sdmujer_gov_co/IQAJ6jULzSt-RIqOmF9vPdSTASDjzDfS-VF3QU-UUq98LrI%3fe=F8wAAz" TargetMode="External"/><Relationship Id="rId16" Type="http://schemas.openxmlformats.org/officeDocument/2006/relationships/hyperlink" Target="../../../:w:/g/personal/territorializacion2021_sdmujer_gov_co/IQDCC6NjQ_67SJfuv0cLAbDeATJTGFhM6jBPw07BojWN3CE%3fe=WGt1cW" TargetMode="External"/><Relationship Id="rId20" Type="http://schemas.openxmlformats.org/officeDocument/2006/relationships/hyperlink" Target="../../../:w:/g/personal/territorializacion2021_sdmujer_gov_co/IQAhtjwTWY2KT6g-BlAKLz_uAR6uoKrT5I_Q9D04-R8urZw%3fe=JkaGv4" TargetMode="External"/><Relationship Id="rId29" Type="http://schemas.openxmlformats.org/officeDocument/2006/relationships/hyperlink" Target="https://secretariadistritald-my.sharepoint.com/:w:/g/personal/territorializacion2021_sdmujer_gov_co/IQDw6kJN-PZnRIFBQfOLeCrNAfWdhdkaVcV6EyXXdiHirVs?e=Vzxh8n" TargetMode="External"/><Relationship Id="rId1" Type="http://schemas.openxmlformats.org/officeDocument/2006/relationships/hyperlink" Target="../../../:w:/g/personal/territorializacion2021_sdmujer_gov_co/IQAJ6jULzSt-RIqOmF9vPdSTASDjzDfS-VF3QU-UUq98LrI%3fe=F8wAAz" TargetMode="External"/><Relationship Id="rId6" Type="http://schemas.openxmlformats.org/officeDocument/2006/relationships/hyperlink" Target="../../../:w:/g/personal/territorializacion2021_sdmujer_gov_co/IQDJYvGYhGAjTaEvOlU4Fm6zAfscGVg0v7hbOLoPNdoSiWw%3fe=OwgCuL" TargetMode="External"/><Relationship Id="rId11" Type="http://schemas.openxmlformats.org/officeDocument/2006/relationships/hyperlink" Target="../../../:w:/g/personal/territorializacion2021_sdmujer_gov_co/IQDozN4i4hssRKXwkdJcCfBYAbyL96fXSpQhcOfD9jiNN2I%3fe=CenoA3" TargetMode="External"/><Relationship Id="rId24" Type="http://schemas.openxmlformats.org/officeDocument/2006/relationships/hyperlink" Target="https://secretariadistritald-my.sharepoint.com/:w:/g/personal/territorializacion2021_sdmujer_gov_co/IQBynH4gMz7ITbkVlsWzeGpCAVdFIcG_2AFG6Pfmi-Dh9ew?e=Y3BoWZ" TargetMode="External"/><Relationship Id="rId5" Type="http://schemas.openxmlformats.org/officeDocument/2006/relationships/hyperlink" Target="../../../:w:/g/personal/territorializacion2021_sdmujer_gov_co/IQAJ6jULzSt-RIqOmF9vPdSTASDjzDfS-VF3QU-UUq98LrI%3fe=F8wAAz" TargetMode="External"/><Relationship Id="rId15" Type="http://schemas.openxmlformats.org/officeDocument/2006/relationships/hyperlink" Target="../../../:w:/g/personal/territorializacion2021_sdmujer_gov_co/IQDCC6NjQ_67SJfuv0cLAbDeATJTGFhM6jBPw07BojWN3CE%3fe=WGt1cW" TargetMode="External"/><Relationship Id="rId23" Type="http://schemas.openxmlformats.org/officeDocument/2006/relationships/hyperlink" Target="https://secretariadistritald-my.sharepoint.com/:w:/g/personal/territorializacion2021_sdmujer_gov_co/IQBynH4gMz7ITbkVlsWzeGpCAVdFIcG_2AFG6Pfmi-Dh9ew?e=Y3BoWZ" TargetMode="External"/><Relationship Id="rId28" Type="http://schemas.openxmlformats.org/officeDocument/2006/relationships/hyperlink" Target="https://secretariadistritald-my.sharepoint.com/:w:/g/personal/territorializacion2021_sdmujer_gov_co/IQDw6kJN-PZnRIFBQfOLeCrNAfWdhdkaVcV6EyXXdiHirVs?e=Vzxh8n" TargetMode="External"/><Relationship Id="rId10" Type="http://schemas.openxmlformats.org/officeDocument/2006/relationships/hyperlink" Target="../../../:w:/g/personal/territorializacion2021_sdmujer_gov_co/IQDozN4i4hssRKXwkdJcCfBYAbyL96fXSpQhcOfD9jiNN2I%3fe=CenoA3" TargetMode="External"/><Relationship Id="rId19" Type="http://schemas.openxmlformats.org/officeDocument/2006/relationships/hyperlink" Target="../../../:w:/g/personal/territorializacion2021_sdmujer_gov_co/IQAhtjwTWY2KT6g-BlAKLz_uAR6uoKrT5I_Q9D04-R8urZw%3fe=JkaGv4" TargetMode="External"/><Relationship Id="rId31" Type="http://schemas.openxmlformats.org/officeDocument/2006/relationships/drawing" Target="../drawings/drawing6.xml"/><Relationship Id="rId4" Type="http://schemas.openxmlformats.org/officeDocument/2006/relationships/hyperlink" Target="../../../:w:/g/personal/territorializacion2021_sdmujer_gov_co/IQAJ6jULzSt-RIqOmF9vPdSTASDjzDfS-VF3QU-UUq98LrI%3fe=F8wAAz" TargetMode="External"/><Relationship Id="rId9" Type="http://schemas.openxmlformats.org/officeDocument/2006/relationships/hyperlink" Target="../../../:w:/g/personal/territorializacion2021_sdmujer_gov_co/IQDJYvGYhGAjTaEvOlU4Fm6zAfscGVg0v7hbOLoPNdoSiWw%3fe=OwgCuL" TargetMode="External"/><Relationship Id="rId14" Type="http://schemas.openxmlformats.org/officeDocument/2006/relationships/hyperlink" Target="../../../:w:/g/personal/territorializacion2021_sdmujer_gov_co/IQDCC6NjQ_67SJfuv0cLAbDeATJTGFhM6jBPw07BojWN3CE%3fe=WGt1cW" TargetMode="External"/><Relationship Id="rId22" Type="http://schemas.openxmlformats.org/officeDocument/2006/relationships/hyperlink" Target="https://secretariadistritald-my.sharepoint.com/:w:/g/personal/territorializacion2021_sdmujer_gov_co/IQBynH4gMz7ITbkVlsWzeGpCAVdFIcG_2AFG6Pfmi-Dh9ew?e=Y3BoWZ" TargetMode="External"/><Relationship Id="rId27" Type="http://schemas.openxmlformats.org/officeDocument/2006/relationships/hyperlink" Target="https://secretariadistritald-my.sharepoint.com/:w:/g/personal/territorializacion2021_sdmujer_gov_co/IQDw6kJN-PZnRIFBQfOLeCrNAfWdhdkaVcV6EyXXdiHirVs?e=Vzxh8n" TargetMode="External"/><Relationship Id="rId30"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7" customWidth="1"/>
    <col min="5" max="5" width="34.28515625" style="262" customWidth="1"/>
    <col min="6" max="6" width="31" style="262" customWidth="1"/>
    <col min="7" max="7" width="20.140625" style="262" customWidth="1"/>
    <col min="8" max="8" width="19.140625" style="262" customWidth="1"/>
    <col min="9" max="9" width="24" style="262" customWidth="1"/>
    <col min="10" max="10" width="18.7109375" style="262" customWidth="1"/>
    <col min="11" max="11" width="21.7109375" style="262" customWidth="1"/>
    <col min="12" max="16384" width="12" style="262"/>
  </cols>
  <sheetData>
    <row r="1" spans="1:12" x14ac:dyDescent="0.25">
      <c r="A1" s="265" t="s">
        <v>0</v>
      </c>
      <c r="B1" s="265" t="s">
        <v>1</v>
      </c>
      <c r="C1" s="265" t="s">
        <v>2</v>
      </c>
      <c r="D1" s="265" t="s">
        <v>3</v>
      </c>
      <c r="E1" s="266" t="s">
        <v>4</v>
      </c>
      <c r="F1" s="266" t="s">
        <v>5</v>
      </c>
      <c r="G1" s="266" t="s">
        <v>6</v>
      </c>
      <c r="H1" s="266" t="s">
        <v>7</v>
      </c>
      <c r="I1" s="266" t="s">
        <v>8</v>
      </c>
      <c r="J1" s="266" t="s">
        <v>9</v>
      </c>
      <c r="K1" s="266" t="s">
        <v>10</v>
      </c>
      <c r="L1" s="266" t="s">
        <v>11</v>
      </c>
    </row>
    <row r="2" spans="1:12" ht="25.5" x14ac:dyDescent="0.25">
      <c r="A2" s="267" t="s">
        <v>12</v>
      </c>
      <c r="B2" s="267" t="s">
        <v>13</v>
      </c>
      <c r="C2" s="267" t="s">
        <v>14</v>
      </c>
      <c r="D2" s="267" t="s">
        <v>15</v>
      </c>
      <c r="E2" s="262" t="s">
        <v>16</v>
      </c>
      <c r="F2" s="262" t="s">
        <v>17</v>
      </c>
      <c r="G2" s="267" t="s">
        <v>18</v>
      </c>
      <c r="H2" s="262" t="s">
        <v>19</v>
      </c>
      <c r="I2" s="262" t="s">
        <v>20</v>
      </c>
      <c r="J2" s="262" t="s">
        <v>21</v>
      </c>
      <c r="K2" s="262" t="s">
        <v>22</v>
      </c>
      <c r="L2" s="262" t="s">
        <v>23</v>
      </c>
    </row>
    <row r="3" spans="1:12" ht="25.5" x14ac:dyDescent="0.25">
      <c r="A3" s="267" t="s">
        <v>24</v>
      </c>
      <c r="B3" s="267" t="s">
        <v>25</v>
      </c>
      <c r="C3" s="267" t="s">
        <v>26</v>
      </c>
      <c r="D3" s="267" t="s">
        <v>27</v>
      </c>
      <c r="E3" s="262" t="s">
        <v>28</v>
      </c>
      <c r="F3" s="262" t="s">
        <v>29</v>
      </c>
      <c r="G3" s="267" t="s">
        <v>30</v>
      </c>
      <c r="H3" s="262" t="s">
        <v>31</v>
      </c>
      <c r="I3" s="262" t="s">
        <v>32</v>
      </c>
      <c r="J3" s="262" t="s">
        <v>33</v>
      </c>
      <c r="K3" s="262" t="s">
        <v>34</v>
      </c>
      <c r="L3" s="262" t="s">
        <v>35</v>
      </c>
    </row>
    <row r="4" spans="1:12" ht="25.5" x14ac:dyDescent="0.25">
      <c r="A4" s="267" t="s">
        <v>36</v>
      </c>
      <c r="B4" s="267" t="s">
        <v>37</v>
      </c>
      <c r="D4" s="267" t="s">
        <v>38</v>
      </c>
      <c r="E4" s="262" t="s">
        <v>39</v>
      </c>
      <c r="F4" s="262" t="s">
        <v>40</v>
      </c>
      <c r="G4" s="267" t="s">
        <v>41</v>
      </c>
      <c r="I4" s="262" t="s">
        <v>42</v>
      </c>
      <c r="J4" s="262" t="s">
        <v>23</v>
      </c>
      <c r="K4" s="262" t="s">
        <v>43</v>
      </c>
      <c r="L4" s="262" t="s">
        <v>26</v>
      </c>
    </row>
    <row r="5" spans="1:12" ht="25.5" x14ac:dyDescent="0.25">
      <c r="A5" s="267" t="s">
        <v>44</v>
      </c>
      <c r="B5" s="267" t="s">
        <v>45</v>
      </c>
      <c r="D5" s="267" t="s">
        <v>46</v>
      </c>
      <c r="E5" s="262" t="s">
        <v>47</v>
      </c>
      <c r="F5" s="262" t="s">
        <v>48</v>
      </c>
      <c r="G5" s="267" t="s">
        <v>49</v>
      </c>
      <c r="I5" s="262" t="s">
        <v>50</v>
      </c>
      <c r="J5" s="262" t="s">
        <v>51</v>
      </c>
    </row>
    <row r="6" spans="1:12" ht="25.5" x14ac:dyDescent="0.25">
      <c r="B6" s="267" t="s">
        <v>52</v>
      </c>
      <c r="D6" s="267" t="s">
        <v>53</v>
      </c>
      <c r="E6" s="262" t="s">
        <v>54</v>
      </c>
      <c r="F6" s="262" t="s">
        <v>55</v>
      </c>
      <c r="G6" s="267" t="s">
        <v>56</v>
      </c>
      <c r="I6" s="262" t="s">
        <v>57</v>
      </c>
    </row>
    <row r="7" spans="1:12" ht="25.5" x14ac:dyDescent="0.25">
      <c r="D7" s="267" t="s">
        <v>58</v>
      </c>
      <c r="E7" s="262" t="s">
        <v>59</v>
      </c>
      <c r="F7" s="262" t="s">
        <v>60</v>
      </c>
      <c r="G7" s="267" t="s">
        <v>61</v>
      </c>
      <c r="I7" s="262" t="s">
        <v>62</v>
      </c>
    </row>
    <row r="8" spans="1:12" x14ac:dyDescent="0.25">
      <c r="E8" s="262" t="s">
        <v>63</v>
      </c>
      <c r="F8" s="262" t="s">
        <v>64</v>
      </c>
      <c r="G8" s="262" t="s">
        <v>65</v>
      </c>
    </row>
    <row r="9" spans="1:12" x14ac:dyDescent="0.25">
      <c r="E9" s="262" t="s">
        <v>66</v>
      </c>
      <c r="F9" s="262" t="s">
        <v>67</v>
      </c>
    </row>
    <row r="10" spans="1:12" x14ac:dyDescent="0.25">
      <c r="E10" s="262" t="s">
        <v>68</v>
      </c>
      <c r="F10" s="262" t="s">
        <v>69</v>
      </c>
    </row>
    <row r="11" spans="1:12" x14ac:dyDescent="0.25">
      <c r="E11" s="262" t="s">
        <v>70</v>
      </c>
      <c r="F11" s="262" t="s">
        <v>71</v>
      </c>
    </row>
    <row r="12" spans="1:12" x14ac:dyDescent="0.25">
      <c r="E12" s="262" t="s">
        <v>72</v>
      </c>
      <c r="F12" s="262" t="s">
        <v>73</v>
      </c>
    </row>
    <row r="13" spans="1:12" x14ac:dyDescent="0.25">
      <c r="E13" s="262" t="s">
        <v>74</v>
      </c>
      <c r="F13" s="262" t="s">
        <v>75</v>
      </c>
    </row>
    <row r="14" spans="1:12" x14ac:dyDescent="0.25">
      <c r="E14" s="262" t="s">
        <v>76</v>
      </c>
      <c r="F14" s="262" t="s">
        <v>77</v>
      </c>
    </row>
    <row r="15" spans="1:12" x14ac:dyDescent="0.25">
      <c r="E15" s="262" t="s">
        <v>78</v>
      </c>
      <c r="F15" s="262" t="s">
        <v>79</v>
      </c>
    </row>
    <row r="16" spans="1:12" x14ac:dyDescent="0.25">
      <c r="E16" s="262" t="s">
        <v>80</v>
      </c>
      <c r="F16" s="262" t="s">
        <v>81</v>
      </c>
    </row>
    <row r="17" spans="5:6" x14ac:dyDescent="0.25">
      <c r="E17" s="262" t="s">
        <v>82</v>
      </c>
      <c r="F17" s="262" t="s">
        <v>83</v>
      </c>
    </row>
    <row r="18" spans="5:6" x14ac:dyDescent="0.25">
      <c r="E18" s="262" t="s">
        <v>84</v>
      </c>
      <c r="F18" s="262" t="s">
        <v>85</v>
      </c>
    </row>
    <row r="19" spans="5:6" x14ac:dyDescent="0.25">
      <c r="E19" s="262" t="s">
        <v>86</v>
      </c>
    </row>
    <row r="20" spans="5:6" x14ac:dyDescent="0.25">
      <c r="E20" s="262" t="s">
        <v>87</v>
      </c>
    </row>
    <row r="21" spans="5:6" x14ac:dyDescent="0.25">
      <c r="E21" s="262" t="s">
        <v>88</v>
      </c>
    </row>
    <row r="22" spans="5:6" x14ac:dyDescent="0.25">
      <c r="E22" s="262" t="s">
        <v>89</v>
      </c>
    </row>
    <row r="23" spans="5:6" x14ac:dyDescent="0.25">
      <c r="E23" s="262"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A94" zoomScale="70" zoomScaleNormal="70" workbookViewId="0">
      <selection activeCell="F96" sqref="F96:G96"/>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43.7109375" style="66" customWidth="1"/>
    <col min="5" max="5" width="58.7109375" style="66" customWidth="1"/>
    <col min="6" max="6" width="50.42578125" style="66" customWidth="1"/>
    <col min="7" max="7" width="59.8554687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481</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69" t="s">
        <v>482</v>
      </c>
      <c r="C17" s="869"/>
      <c r="D17" s="869"/>
      <c r="E17" s="869"/>
      <c r="F17" s="869"/>
      <c r="G17" s="870" t="s">
        <v>215</v>
      </c>
      <c r="H17" s="870"/>
      <c r="I17" s="871" t="s">
        <v>483</v>
      </c>
      <c r="J17" s="871"/>
      <c r="K17" s="871"/>
      <c r="L17" s="871"/>
      <c r="M17" s="871"/>
      <c r="N17" s="871"/>
      <c r="O17" s="871"/>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993" t="s">
        <v>218</v>
      </c>
      <c r="C19" s="994"/>
      <c r="D19" s="994"/>
      <c r="E19" s="995"/>
      <c r="F19" s="116" t="s">
        <v>219</v>
      </c>
      <c r="G19" s="1199" t="s">
        <v>419</v>
      </c>
      <c r="H19" s="1199"/>
      <c r="I19" s="1199"/>
      <c r="J19" s="116" t="s">
        <v>221</v>
      </c>
      <c r="K19" s="869" t="s">
        <v>484</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07">
        <f>SUM(B26:M26)</f>
        <v>975915000</v>
      </c>
      <c r="O26" s="84"/>
    </row>
    <row r="27" spans="1:15" ht="32.1" customHeight="1" x14ac:dyDescent="0.25">
      <c r="A27" s="85" t="s">
        <v>228</v>
      </c>
      <c r="B27" s="86">
        <v>947715000</v>
      </c>
      <c r="C27" s="86"/>
      <c r="D27" s="86"/>
      <c r="E27" s="86"/>
      <c r="F27" s="435">
        <v>0</v>
      </c>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v>35755000</v>
      </c>
      <c r="D28" s="86">
        <v>95730000</v>
      </c>
      <c r="E28" s="435">
        <v>87270000</v>
      </c>
      <c r="F28" s="435">
        <v>84260000</v>
      </c>
      <c r="G28" s="86">
        <v>87270000</v>
      </c>
      <c r="H28" s="86">
        <v>83745000</v>
      </c>
      <c r="I28" s="86"/>
      <c r="J28" s="86"/>
      <c r="K28" s="86"/>
      <c r="L28" s="86"/>
      <c r="M28" s="86"/>
      <c r="N28" s="435">
        <f t="shared" si="0"/>
        <v>474030000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54380495</v>
      </c>
      <c r="D31" s="89">
        <v>13980000</v>
      </c>
      <c r="E31" s="89">
        <v>13980000</v>
      </c>
      <c r="F31" s="442">
        <v>13980000</v>
      </c>
      <c r="G31" s="89">
        <v>13980000</v>
      </c>
      <c r="H31" s="89">
        <v>13980000</v>
      </c>
      <c r="I31" s="89"/>
      <c r="J31" s="89"/>
      <c r="K31" s="89"/>
      <c r="L31" s="89"/>
      <c r="M31" s="89"/>
      <c r="N31" s="89">
        <f t="shared" si="0"/>
        <v>124280495</v>
      </c>
      <c r="O31" s="489">
        <f>+N31/(N29-N30)</f>
        <v>0.95694225151399048</v>
      </c>
    </row>
    <row r="32" spans="1:15" s="90" customFormat="1" ht="16.5" customHeight="1" x14ac:dyDescent="0.2">
      <c r="F32" s="676"/>
    </row>
    <row r="33" spans="1:10" s="90" customFormat="1" ht="17.25" customHeight="1" x14ac:dyDescent="0.2"/>
    <row r="34" spans="1:10" ht="5.25" customHeight="1" thickBot="1" x14ac:dyDescent="0.3"/>
    <row r="35" spans="1:10" ht="48" customHeight="1" thickBot="1" x14ac:dyDescent="0.3">
      <c r="A35" s="861" t="s">
        <v>233</v>
      </c>
      <c r="B35" s="862"/>
      <c r="C35" s="862"/>
      <c r="D35" s="862"/>
      <c r="E35" s="862"/>
      <c r="F35" s="862"/>
      <c r="G35" s="862"/>
      <c r="H35" s="862"/>
      <c r="I35" s="863"/>
      <c r="J35" s="95"/>
    </row>
    <row r="36" spans="1:10" ht="50.25" customHeight="1" thickBot="1" x14ac:dyDescent="0.3">
      <c r="A36" s="101" t="s">
        <v>234</v>
      </c>
      <c r="B36" s="864" t="str">
        <f>+B13</f>
        <v>Brindar en las 20 localidades el servicio de asistencia técnica a las instancias de participación territorial y Fondos de Desarrollo Local en clave de transversalización de los enfoques</v>
      </c>
      <c r="C36" s="865"/>
      <c r="D36" s="865"/>
      <c r="E36" s="865"/>
      <c r="F36" s="865"/>
      <c r="G36" s="865"/>
      <c r="H36" s="865"/>
      <c r="I36" s="866"/>
      <c r="J36" s="93"/>
    </row>
    <row r="37" spans="1:10" ht="18.75" customHeight="1" thickBot="1" x14ac:dyDescent="0.3">
      <c r="A37" s="812" t="s">
        <v>235</v>
      </c>
      <c r="B37" s="145">
        <v>2024</v>
      </c>
      <c r="C37" s="145">
        <v>2025</v>
      </c>
      <c r="D37" s="145">
        <v>2026</v>
      </c>
      <c r="E37" s="145">
        <v>2027</v>
      </c>
      <c r="F37" s="145" t="s">
        <v>236</v>
      </c>
      <c r="G37" s="867" t="s">
        <v>237</v>
      </c>
      <c r="H37" s="867" t="s">
        <v>23</v>
      </c>
      <c r="I37" s="867"/>
      <c r="J37" s="93"/>
    </row>
    <row r="38" spans="1:10" ht="50.25" customHeight="1" thickBot="1" x14ac:dyDescent="0.3">
      <c r="A38" s="813"/>
      <c r="B38" s="384">
        <v>20</v>
      </c>
      <c r="C38" s="384">
        <v>20</v>
      </c>
      <c r="D38" s="384">
        <v>20</v>
      </c>
      <c r="E38" s="384">
        <v>20</v>
      </c>
      <c r="F38" s="610">
        <v>20</v>
      </c>
      <c r="G38" s="867"/>
      <c r="H38" s="867"/>
      <c r="I38" s="867"/>
      <c r="J38" s="93"/>
    </row>
    <row r="39" spans="1:10" ht="52.5" customHeight="1" thickBot="1" x14ac:dyDescent="0.3">
      <c r="A39" s="102" t="s">
        <v>238</v>
      </c>
      <c r="B39" s="850">
        <v>0.11</v>
      </c>
      <c r="C39" s="851"/>
      <c r="D39" s="852" t="s">
        <v>239</v>
      </c>
      <c r="E39" s="853"/>
      <c r="F39" s="853"/>
      <c r="G39" s="853"/>
      <c r="H39" s="853"/>
      <c r="I39" s="854"/>
    </row>
    <row r="40" spans="1:10" s="94" customFormat="1" ht="48" customHeight="1" thickBot="1" x14ac:dyDescent="0.3">
      <c r="A40" s="812" t="s">
        <v>240</v>
      </c>
      <c r="B40" s="102" t="s">
        <v>241</v>
      </c>
      <c r="C40" s="101" t="s">
        <v>242</v>
      </c>
      <c r="D40" s="814" t="s">
        <v>243</v>
      </c>
      <c r="E40" s="815"/>
      <c r="F40" s="814" t="s">
        <v>244</v>
      </c>
      <c r="G40" s="815"/>
      <c r="H40" s="103" t="s">
        <v>245</v>
      </c>
      <c r="I40" s="105" t="s">
        <v>246</v>
      </c>
    </row>
    <row r="41" spans="1:10" ht="324.75" customHeight="1" thickBot="1" x14ac:dyDescent="0.3">
      <c r="A41" s="813"/>
      <c r="B41" s="97">
        <v>20</v>
      </c>
      <c r="C41" s="98">
        <v>20</v>
      </c>
      <c r="D41" s="1197" t="s">
        <v>485</v>
      </c>
      <c r="E41" s="1198"/>
      <c r="F41" s="855" t="s">
        <v>486</v>
      </c>
      <c r="G41" s="856"/>
      <c r="H41" s="651" t="s">
        <v>249</v>
      </c>
      <c r="I41" s="395" t="s">
        <v>487</v>
      </c>
    </row>
    <row r="42" spans="1:10" s="94" customFormat="1" ht="54" customHeight="1" x14ac:dyDescent="0.25">
      <c r="A42" s="812" t="s">
        <v>251</v>
      </c>
      <c r="B42" s="104" t="s">
        <v>241</v>
      </c>
      <c r="C42" s="103" t="s">
        <v>242</v>
      </c>
      <c r="D42" s="814" t="s">
        <v>243</v>
      </c>
      <c r="E42" s="815"/>
      <c r="F42" s="814" t="s">
        <v>244</v>
      </c>
      <c r="G42" s="815"/>
      <c r="H42" s="103" t="s">
        <v>245</v>
      </c>
      <c r="I42" s="105" t="s">
        <v>246</v>
      </c>
    </row>
    <row r="43" spans="1:10" ht="372.75" customHeight="1" x14ac:dyDescent="0.25">
      <c r="A43" s="813"/>
      <c r="B43" s="97">
        <v>20</v>
      </c>
      <c r="C43" s="648">
        <v>20</v>
      </c>
      <c r="D43" s="847" t="s">
        <v>488</v>
      </c>
      <c r="E43" s="848"/>
      <c r="F43" s="849" t="s">
        <v>489</v>
      </c>
      <c r="G43" s="840"/>
      <c r="H43" s="651" t="s">
        <v>249</v>
      </c>
      <c r="I43" s="662" t="s">
        <v>490</v>
      </c>
    </row>
    <row r="44" spans="1:10" s="94" customFormat="1" ht="35.1" customHeight="1" x14ac:dyDescent="0.25">
      <c r="A44" s="812" t="s">
        <v>255</v>
      </c>
      <c r="B44" s="104" t="s">
        <v>241</v>
      </c>
      <c r="C44" s="103" t="s">
        <v>242</v>
      </c>
      <c r="D44" s="814" t="s">
        <v>243</v>
      </c>
      <c r="E44" s="815"/>
      <c r="F44" s="814" t="s">
        <v>244</v>
      </c>
      <c r="G44" s="815"/>
      <c r="H44" s="103" t="s">
        <v>245</v>
      </c>
      <c r="I44" s="105" t="s">
        <v>246</v>
      </c>
    </row>
    <row r="45" spans="1:10" ht="385.5" customHeight="1" x14ac:dyDescent="0.25">
      <c r="A45" s="813"/>
      <c r="B45" s="97">
        <v>20</v>
      </c>
      <c r="C45" s="98">
        <v>20</v>
      </c>
      <c r="D45" s="842" t="s">
        <v>491</v>
      </c>
      <c r="E45" s="846"/>
      <c r="F45" s="841" t="s">
        <v>492</v>
      </c>
      <c r="G45" s="840"/>
      <c r="H45" s="651" t="s">
        <v>249</v>
      </c>
      <c r="I45" s="395" t="s">
        <v>487</v>
      </c>
    </row>
    <row r="46" spans="1:10" s="94" customFormat="1" ht="35.1" customHeight="1" x14ac:dyDescent="0.25">
      <c r="A46" s="812" t="s">
        <v>258</v>
      </c>
      <c r="B46" s="104" t="s">
        <v>241</v>
      </c>
      <c r="C46" s="104" t="s">
        <v>242</v>
      </c>
      <c r="D46" s="814" t="s">
        <v>243</v>
      </c>
      <c r="E46" s="815"/>
      <c r="F46" s="814" t="s">
        <v>244</v>
      </c>
      <c r="G46" s="815"/>
      <c r="H46" s="103" t="s">
        <v>245</v>
      </c>
      <c r="I46" s="103" t="s">
        <v>246</v>
      </c>
    </row>
    <row r="47" spans="1:10" ht="404.25" customHeight="1" thickBot="1" x14ac:dyDescent="0.3">
      <c r="A47" s="813"/>
      <c r="B47" s="97">
        <v>20</v>
      </c>
      <c r="C47" s="98">
        <v>20</v>
      </c>
      <c r="D47" s="842" t="s">
        <v>493</v>
      </c>
      <c r="E47" s="846"/>
      <c r="F47" s="842" t="s">
        <v>494</v>
      </c>
      <c r="G47" s="846"/>
      <c r="H47" s="651" t="s">
        <v>249</v>
      </c>
      <c r="I47" s="396" t="s">
        <v>487</v>
      </c>
    </row>
    <row r="48" spans="1:10" s="94" customFormat="1" ht="35.1" customHeight="1" x14ac:dyDescent="0.25">
      <c r="A48" s="812" t="s">
        <v>261</v>
      </c>
      <c r="B48" s="104" t="s">
        <v>241</v>
      </c>
      <c r="C48" s="103" t="s">
        <v>242</v>
      </c>
      <c r="D48" s="814" t="s">
        <v>243</v>
      </c>
      <c r="E48" s="815"/>
      <c r="F48" s="814" t="s">
        <v>244</v>
      </c>
      <c r="G48" s="815"/>
      <c r="H48" s="103" t="s">
        <v>245</v>
      </c>
      <c r="I48" s="105" t="s">
        <v>246</v>
      </c>
    </row>
    <row r="49" spans="1:9" ht="409.5" customHeight="1" x14ac:dyDescent="0.25">
      <c r="A49" s="813"/>
      <c r="B49" s="97">
        <v>20</v>
      </c>
      <c r="C49" s="98">
        <v>20</v>
      </c>
      <c r="D49" s="1160" t="s">
        <v>495</v>
      </c>
      <c r="E49" s="1195"/>
      <c r="F49" s="980" t="s">
        <v>496</v>
      </c>
      <c r="G49" s="1196"/>
      <c r="H49" s="651" t="s">
        <v>249</v>
      </c>
      <c r="I49" s="396" t="s">
        <v>487</v>
      </c>
    </row>
    <row r="50" spans="1:9" s="94" customFormat="1" ht="35.1" customHeight="1" x14ac:dyDescent="0.25">
      <c r="A50" s="812" t="s">
        <v>264</v>
      </c>
      <c r="B50" s="104" t="s">
        <v>241</v>
      </c>
      <c r="C50" s="103" t="s">
        <v>242</v>
      </c>
      <c r="D50" s="814" t="s">
        <v>243</v>
      </c>
      <c r="E50" s="815"/>
      <c r="F50" s="814" t="s">
        <v>244</v>
      </c>
      <c r="G50" s="815"/>
      <c r="H50" s="103" t="s">
        <v>245</v>
      </c>
      <c r="I50" s="105" t="s">
        <v>246</v>
      </c>
    </row>
    <row r="51" spans="1:9" ht="409.5" customHeight="1" x14ac:dyDescent="0.25">
      <c r="A51" s="813"/>
      <c r="B51" s="99">
        <v>20</v>
      </c>
      <c r="C51" s="100">
        <v>20</v>
      </c>
      <c r="D51" s="1188" t="s">
        <v>497</v>
      </c>
      <c r="E51" s="1189"/>
      <c r="F51" s="1156" t="s">
        <v>498</v>
      </c>
      <c r="G51" s="1190"/>
      <c r="H51" s="651" t="s">
        <v>249</v>
      </c>
      <c r="I51" s="396" t="s">
        <v>487</v>
      </c>
    </row>
    <row r="52" spans="1:9" ht="35.1" customHeight="1" x14ac:dyDescent="0.25">
      <c r="A52" s="812" t="s">
        <v>267</v>
      </c>
      <c r="B52" s="102" t="s">
        <v>241</v>
      </c>
      <c r="C52" s="101" t="s">
        <v>242</v>
      </c>
      <c r="D52" s="814" t="s">
        <v>243</v>
      </c>
      <c r="E52" s="815"/>
      <c r="F52" s="814" t="s">
        <v>244</v>
      </c>
      <c r="G52" s="815"/>
      <c r="H52" s="103" t="s">
        <v>245</v>
      </c>
      <c r="I52" s="105" t="s">
        <v>246</v>
      </c>
    </row>
    <row r="53" spans="1:9" ht="409.5" customHeight="1" x14ac:dyDescent="0.25">
      <c r="A53" s="813"/>
      <c r="B53" s="736">
        <v>20</v>
      </c>
      <c r="C53" s="733">
        <v>20</v>
      </c>
      <c r="D53" s="1191" t="s">
        <v>499</v>
      </c>
      <c r="E53" s="1192"/>
      <c r="F53" s="1193" t="s">
        <v>1262</v>
      </c>
      <c r="G53" s="1194"/>
      <c r="H53" s="651" t="s">
        <v>249</v>
      </c>
      <c r="I53" s="649" t="s">
        <v>500</v>
      </c>
    </row>
    <row r="54" spans="1:9" ht="35.1" customHeight="1" x14ac:dyDescent="0.25">
      <c r="A54" s="812" t="s">
        <v>270</v>
      </c>
      <c r="B54" s="102" t="s">
        <v>241</v>
      </c>
      <c r="C54" s="101" t="s">
        <v>242</v>
      </c>
      <c r="D54" s="814" t="s">
        <v>243</v>
      </c>
      <c r="E54" s="815"/>
      <c r="F54" s="814" t="s">
        <v>244</v>
      </c>
      <c r="G54" s="815"/>
      <c r="H54" s="103" t="s">
        <v>245</v>
      </c>
      <c r="I54" s="502" t="s">
        <v>246</v>
      </c>
    </row>
    <row r="55" spans="1:9" ht="164.25" customHeight="1" thickBot="1" x14ac:dyDescent="0.3">
      <c r="A55" s="813"/>
      <c r="B55" s="99">
        <v>20</v>
      </c>
      <c r="C55" s="100"/>
      <c r="D55" s="1185"/>
      <c r="E55" s="1186"/>
      <c r="F55" s="825"/>
      <c r="G55" s="827"/>
      <c r="H55" s="493"/>
      <c r="I55" s="505"/>
    </row>
    <row r="56" spans="1:9" ht="47.25" customHeight="1" thickBot="1" x14ac:dyDescent="0.3">
      <c r="A56" s="812" t="s">
        <v>271</v>
      </c>
      <c r="B56" s="102" t="s">
        <v>241</v>
      </c>
      <c r="C56" s="101" t="s">
        <v>242</v>
      </c>
      <c r="D56" s="814" t="s">
        <v>243</v>
      </c>
      <c r="E56" s="815"/>
      <c r="F56" s="814" t="s">
        <v>244</v>
      </c>
      <c r="G56" s="815"/>
      <c r="H56" s="103" t="s">
        <v>245</v>
      </c>
      <c r="I56" s="503" t="s">
        <v>246</v>
      </c>
    </row>
    <row r="57" spans="1:9" ht="156" customHeight="1" thickBot="1" x14ac:dyDescent="0.3">
      <c r="A57" s="813"/>
      <c r="B57" s="99">
        <v>20</v>
      </c>
      <c r="C57" s="100"/>
      <c r="D57" s="1183"/>
      <c r="E57" s="1187"/>
      <c r="F57" s="1185"/>
      <c r="G57" s="1186"/>
      <c r="H57" s="404"/>
      <c r="I57" s="512"/>
    </row>
    <row r="58" spans="1:9" ht="35.1" customHeight="1" x14ac:dyDescent="0.25">
      <c r="A58" s="812" t="s">
        <v>272</v>
      </c>
      <c r="B58" s="102" t="s">
        <v>241</v>
      </c>
      <c r="C58" s="101" t="s">
        <v>242</v>
      </c>
      <c r="D58" s="814" t="s">
        <v>243</v>
      </c>
      <c r="E58" s="815"/>
      <c r="F58" s="814" t="s">
        <v>244</v>
      </c>
      <c r="G58" s="815"/>
      <c r="H58" s="103" t="s">
        <v>245</v>
      </c>
      <c r="I58" s="105" t="s">
        <v>246</v>
      </c>
    </row>
    <row r="59" spans="1:9" ht="169.5" customHeight="1" x14ac:dyDescent="0.25">
      <c r="A59" s="813"/>
      <c r="B59" s="99">
        <v>20</v>
      </c>
      <c r="C59" s="100"/>
      <c r="D59" s="1181"/>
      <c r="E59" s="1182"/>
      <c r="F59" s="821"/>
      <c r="G59" s="822"/>
      <c r="H59" s="96"/>
      <c r="I59" s="512"/>
    </row>
    <row r="60" spans="1:9" ht="35.1" customHeight="1" x14ac:dyDescent="0.25">
      <c r="A60" s="812" t="s">
        <v>273</v>
      </c>
      <c r="B60" s="102" t="s">
        <v>241</v>
      </c>
      <c r="C60" s="101" t="s">
        <v>242</v>
      </c>
      <c r="D60" s="814" t="s">
        <v>243</v>
      </c>
      <c r="E60" s="815"/>
      <c r="F60" s="814" t="s">
        <v>244</v>
      </c>
      <c r="G60" s="815"/>
      <c r="H60" s="103" t="s">
        <v>245</v>
      </c>
      <c r="I60" s="105" t="s">
        <v>246</v>
      </c>
    </row>
    <row r="61" spans="1:9" ht="175.5" customHeight="1" x14ac:dyDescent="0.25">
      <c r="A61" s="813"/>
      <c r="B61" s="99">
        <v>20</v>
      </c>
      <c r="C61" s="100"/>
      <c r="D61" s="1183"/>
      <c r="E61" s="1184"/>
      <c r="F61" s="821"/>
      <c r="G61" s="822"/>
      <c r="H61" s="96"/>
      <c r="I61" s="512"/>
    </row>
    <row r="62" spans="1:9" ht="35.1" customHeight="1" x14ac:dyDescent="0.25">
      <c r="A62" s="812" t="s">
        <v>274</v>
      </c>
      <c r="B62" s="102" t="s">
        <v>241</v>
      </c>
      <c r="C62" s="101" t="s">
        <v>242</v>
      </c>
      <c r="D62" s="814" t="s">
        <v>243</v>
      </c>
      <c r="E62" s="815"/>
      <c r="F62" s="814" t="s">
        <v>244</v>
      </c>
      <c r="G62" s="815"/>
      <c r="H62" s="103" t="s">
        <v>245</v>
      </c>
      <c r="I62" s="105" t="s">
        <v>246</v>
      </c>
    </row>
    <row r="63" spans="1:9" ht="120.75" customHeight="1" thickBot="1" x14ac:dyDescent="0.3">
      <c r="A63" s="813"/>
      <c r="B63" s="99">
        <v>20</v>
      </c>
      <c r="C63" s="100"/>
      <c r="D63" s="816"/>
      <c r="E63" s="817"/>
      <c r="F63" s="816"/>
      <c r="G63" s="817"/>
      <c r="H63" s="96"/>
      <c r="I63" s="96"/>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55.5" customHeight="1" x14ac:dyDescent="0.25">
      <c r="A68" s="106" t="s">
        <v>276</v>
      </c>
      <c r="B68" s="986" t="s">
        <v>501</v>
      </c>
      <c r="C68" s="987"/>
      <c r="D68" s="986" t="s">
        <v>502</v>
      </c>
      <c r="E68" s="987"/>
      <c r="F68" s="986" t="s">
        <v>503</v>
      </c>
      <c r="G68" s="987"/>
      <c r="H68" s="805" t="s">
        <v>504</v>
      </c>
      <c r="I68" s="806"/>
    </row>
    <row r="69" spans="1:9" ht="40.5" customHeight="1" x14ac:dyDescent="0.25">
      <c r="A69" s="106" t="s">
        <v>281</v>
      </c>
      <c r="B69" s="807">
        <v>7.6999999999999999E-2</v>
      </c>
      <c r="C69" s="808"/>
      <c r="D69" s="807">
        <v>1.0999999999999999E-2</v>
      </c>
      <c r="E69" s="808"/>
      <c r="F69" s="807">
        <v>2.1999999999999999E-2</v>
      </c>
      <c r="G69" s="808"/>
      <c r="H69" s="811"/>
      <c r="I69" s="810"/>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108">
        <v>0.05</v>
      </c>
      <c r="C71" s="108">
        <v>0.05</v>
      </c>
      <c r="D71" s="108">
        <v>0.05</v>
      </c>
      <c r="E71" s="108">
        <v>0.05</v>
      </c>
      <c r="F71" s="114">
        <v>0.05</v>
      </c>
      <c r="G71" s="108">
        <v>0.05</v>
      </c>
      <c r="H71" s="114"/>
      <c r="I71" s="109"/>
    </row>
    <row r="72" spans="1:9" ht="195.75" customHeight="1" x14ac:dyDescent="0.25">
      <c r="A72" s="106" t="s">
        <v>282</v>
      </c>
      <c r="B72" s="1130" t="s">
        <v>505</v>
      </c>
      <c r="C72" s="1131"/>
      <c r="D72" s="975" t="s">
        <v>506</v>
      </c>
      <c r="E72" s="976"/>
      <c r="F72" s="975" t="s">
        <v>507</v>
      </c>
      <c r="G72" s="976"/>
      <c r="H72" s="784"/>
      <c r="I72" s="801"/>
    </row>
    <row r="73" spans="1:9" ht="80.25" customHeight="1" x14ac:dyDescent="0.25">
      <c r="A73" s="106" t="s">
        <v>286</v>
      </c>
      <c r="B73" s="749" t="s">
        <v>508</v>
      </c>
      <c r="C73" s="750"/>
      <c r="D73" s="749" t="s">
        <v>509</v>
      </c>
      <c r="E73" s="750"/>
      <c r="F73" s="749" t="s">
        <v>510</v>
      </c>
      <c r="G73" s="750"/>
      <c r="H73" s="776"/>
      <c r="I73" s="777"/>
    </row>
    <row r="74" spans="1:9" ht="30.75" customHeight="1" x14ac:dyDescent="0.25">
      <c r="A74" s="741" t="s">
        <v>195</v>
      </c>
      <c r="B74" s="153" t="s">
        <v>99</v>
      </c>
      <c r="C74" s="153" t="s">
        <v>242</v>
      </c>
      <c r="D74" s="153" t="s">
        <v>99</v>
      </c>
      <c r="E74" s="153" t="s">
        <v>242</v>
      </c>
      <c r="F74" s="153" t="s">
        <v>99</v>
      </c>
      <c r="G74" s="153" t="s">
        <v>242</v>
      </c>
      <c r="H74" s="153" t="s">
        <v>99</v>
      </c>
      <c r="I74" s="153" t="s">
        <v>242</v>
      </c>
    </row>
    <row r="75" spans="1:9" ht="30.75" customHeight="1" x14ac:dyDescent="0.25">
      <c r="A75" s="742"/>
      <c r="B75" s="108">
        <v>0.1</v>
      </c>
      <c r="C75" s="108">
        <v>0.1</v>
      </c>
      <c r="D75" s="108">
        <v>0.05</v>
      </c>
      <c r="E75" s="108">
        <v>0.05</v>
      </c>
      <c r="F75" s="114">
        <v>0.05</v>
      </c>
      <c r="G75" s="108">
        <v>0.05</v>
      </c>
      <c r="H75" s="114"/>
      <c r="I75" s="110"/>
    </row>
    <row r="76" spans="1:9" ht="243.75" customHeight="1" x14ac:dyDescent="0.25">
      <c r="A76" s="106" t="s">
        <v>282</v>
      </c>
      <c r="B76" s="787" t="s">
        <v>511</v>
      </c>
      <c r="C76" s="788"/>
      <c r="D76" s="787" t="s">
        <v>512</v>
      </c>
      <c r="E76" s="788"/>
      <c r="F76" s="787" t="s">
        <v>513</v>
      </c>
      <c r="G76" s="788"/>
      <c r="H76" s="998"/>
      <c r="I76" s="999"/>
    </row>
    <row r="77" spans="1:9" ht="80.25" customHeight="1" x14ac:dyDescent="0.25">
      <c r="A77" s="106" t="s">
        <v>286</v>
      </c>
      <c r="B77" s="749" t="s">
        <v>514</v>
      </c>
      <c r="C77" s="750"/>
      <c r="D77" s="749" t="s">
        <v>515</v>
      </c>
      <c r="E77" s="750"/>
      <c r="F77" s="749" t="s">
        <v>516</v>
      </c>
      <c r="G77" s="750"/>
      <c r="H77" s="776"/>
      <c r="I77" s="777"/>
    </row>
    <row r="78" spans="1:9" ht="30.75"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108">
        <v>0.1</v>
      </c>
      <c r="C79" s="108">
        <v>0.1</v>
      </c>
      <c r="D79" s="108">
        <v>0.1</v>
      </c>
      <c r="E79" s="108">
        <v>0.1</v>
      </c>
      <c r="F79" s="114">
        <v>0.1</v>
      </c>
      <c r="G79" s="108">
        <v>0.1</v>
      </c>
      <c r="H79" s="114"/>
      <c r="I79" s="110"/>
    </row>
    <row r="80" spans="1:9" ht="366.75" customHeight="1" x14ac:dyDescent="0.25">
      <c r="A80" s="106" t="s">
        <v>282</v>
      </c>
      <c r="B80" s="1130" t="s">
        <v>517</v>
      </c>
      <c r="C80" s="1131"/>
      <c r="D80" s="984" t="s">
        <v>518</v>
      </c>
      <c r="E80" s="1131"/>
      <c r="F80" s="984" t="s">
        <v>519</v>
      </c>
      <c r="G80" s="1131"/>
      <c r="H80" s="776"/>
      <c r="I80" s="777"/>
    </row>
    <row r="81" spans="1:9" ht="80.25" customHeight="1" x14ac:dyDescent="0.25">
      <c r="A81" s="106" t="s">
        <v>286</v>
      </c>
      <c r="B81" s="749" t="s">
        <v>520</v>
      </c>
      <c r="C81" s="750"/>
      <c r="D81" s="749" t="s">
        <v>521</v>
      </c>
      <c r="E81" s="750"/>
      <c r="F81" s="749" t="s">
        <v>522</v>
      </c>
      <c r="G81" s="750"/>
      <c r="H81" s="776"/>
      <c r="I81" s="777"/>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108">
        <v>0.1</v>
      </c>
      <c r="C83" s="108">
        <v>0.1</v>
      </c>
      <c r="D83" s="108">
        <v>0.1</v>
      </c>
      <c r="E83" s="108">
        <v>0.1</v>
      </c>
      <c r="F83" s="114">
        <v>0.1</v>
      </c>
      <c r="G83" s="108">
        <v>0.1</v>
      </c>
      <c r="H83" s="114"/>
      <c r="I83" s="110"/>
    </row>
    <row r="84" spans="1:9" ht="367.5" customHeight="1" x14ac:dyDescent="0.25">
      <c r="A84" s="106" t="s">
        <v>282</v>
      </c>
      <c r="B84" s="1130" t="s">
        <v>523</v>
      </c>
      <c r="C84" s="1131"/>
      <c r="D84" s="1130" t="s">
        <v>524</v>
      </c>
      <c r="E84" s="1131"/>
      <c r="F84" s="1130" t="s">
        <v>525</v>
      </c>
      <c r="G84" s="1131"/>
      <c r="H84" s="776"/>
      <c r="I84" s="777"/>
    </row>
    <row r="85" spans="1:9" ht="80.25" customHeight="1" x14ac:dyDescent="0.25">
      <c r="A85" s="106" t="s">
        <v>286</v>
      </c>
      <c r="B85" s="749" t="s">
        <v>526</v>
      </c>
      <c r="C85" s="750"/>
      <c r="D85" s="749" t="s">
        <v>527</v>
      </c>
      <c r="E85" s="750"/>
      <c r="F85" s="749" t="s">
        <v>528</v>
      </c>
      <c r="G85" s="750"/>
      <c r="H85" s="776"/>
      <c r="I85" s="777"/>
    </row>
    <row r="86" spans="1:9" ht="30"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108">
        <v>0.1</v>
      </c>
      <c r="C87" s="108">
        <v>0.1</v>
      </c>
      <c r="D87" s="108">
        <v>0.1</v>
      </c>
      <c r="E87" s="108">
        <v>0.1</v>
      </c>
      <c r="F87" s="114">
        <v>0.1</v>
      </c>
      <c r="G87" s="108">
        <v>0.1</v>
      </c>
      <c r="H87" s="114"/>
      <c r="I87" s="110"/>
    </row>
    <row r="88" spans="1:9" ht="267" customHeight="1" x14ac:dyDescent="0.25">
      <c r="A88" s="106" t="s">
        <v>282</v>
      </c>
      <c r="B88" s="768" t="s">
        <v>529</v>
      </c>
      <c r="C88" s="1180"/>
      <c r="D88" s="766" t="s">
        <v>530</v>
      </c>
      <c r="E88" s="766"/>
      <c r="F88" s="766" t="s">
        <v>531</v>
      </c>
      <c r="G88" s="766"/>
      <c r="H88" s="769"/>
      <c r="I88" s="769"/>
    </row>
    <row r="89" spans="1:9" ht="80.25" customHeight="1" x14ac:dyDescent="0.25">
      <c r="A89" s="106" t="s">
        <v>286</v>
      </c>
      <c r="B89" s="749" t="s">
        <v>532</v>
      </c>
      <c r="C89" s="750"/>
      <c r="D89" s="749" t="s">
        <v>533</v>
      </c>
      <c r="E89" s="750"/>
      <c r="F89" s="749" t="s">
        <v>534</v>
      </c>
      <c r="G89" s="750"/>
      <c r="H89" s="744"/>
      <c r="I89" s="745"/>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108">
        <v>0.1</v>
      </c>
      <c r="C91" s="108">
        <v>0.1</v>
      </c>
      <c r="D91" s="108">
        <v>0.1</v>
      </c>
      <c r="E91" s="108">
        <v>0.1</v>
      </c>
      <c r="F91" s="114">
        <v>0.1</v>
      </c>
      <c r="G91" s="108">
        <v>0.1</v>
      </c>
      <c r="H91" s="114"/>
      <c r="I91" s="110"/>
    </row>
    <row r="92" spans="1:9" ht="249.75" customHeight="1" x14ac:dyDescent="0.25">
      <c r="A92" s="106" t="s">
        <v>282</v>
      </c>
      <c r="B92" s="1176" t="s">
        <v>535</v>
      </c>
      <c r="C92" s="1177"/>
      <c r="D92" s="1178" t="s">
        <v>536</v>
      </c>
      <c r="E92" s="1179"/>
      <c r="F92" s="1178" t="s">
        <v>537</v>
      </c>
      <c r="G92" s="1178"/>
      <c r="H92" s="748"/>
      <c r="I92" s="748"/>
    </row>
    <row r="93" spans="1:9" ht="80.25" customHeight="1" x14ac:dyDescent="0.25">
      <c r="A93" s="106" t="s">
        <v>286</v>
      </c>
      <c r="B93" s="749" t="s">
        <v>538</v>
      </c>
      <c r="C93" s="750"/>
      <c r="D93" s="749" t="s">
        <v>539</v>
      </c>
      <c r="E93" s="750"/>
      <c r="F93" s="762" t="s">
        <v>540</v>
      </c>
      <c r="G93" s="763"/>
      <c r="H93" s="744"/>
      <c r="I93" s="745"/>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108">
        <v>0.1</v>
      </c>
      <c r="C95" s="109">
        <v>0.1</v>
      </c>
      <c r="D95" s="108">
        <v>0.1</v>
      </c>
      <c r="E95" s="109">
        <v>0.1</v>
      </c>
      <c r="F95" s="114">
        <v>0.1</v>
      </c>
      <c r="G95" s="110">
        <v>0.1</v>
      </c>
      <c r="H95" s="114"/>
      <c r="I95" s="110"/>
    </row>
    <row r="96" spans="1:9" s="485" customFormat="1" ht="222.75" customHeight="1" x14ac:dyDescent="0.25">
      <c r="A96" s="401" t="s">
        <v>282</v>
      </c>
      <c r="B96" s="1060" t="s">
        <v>1263</v>
      </c>
      <c r="C96" s="1060"/>
      <c r="D96" s="1060" t="s">
        <v>541</v>
      </c>
      <c r="E96" s="1060"/>
      <c r="F96" s="1060" t="s">
        <v>542</v>
      </c>
      <c r="G96" s="1060"/>
      <c r="H96" s="1175"/>
      <c r="I96" s="1175"/>
    </row>
    <row r="97" spans="1:9" ht="80.25" customHeight="1" x14ac:dyDescent="0.25">
      <c r="A97" s="106" t="s">
        <v>286</v>
      </c>
      <c r="B97" s="749" t="s">
        <v>543</v>
      </c>
      <c r="C97" s="750"/>
      <c r="D97" s="749" t="s">
        <v>544</v>
      </c>
      <c r="E97" s="750"/>
      <c r="F97" s="749" t="s">
        <v>545</v>
      </c>
      <c r="G97" s="750"/>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108">
        <v>0.1</v>
      </c>
      <c r="C99" s="109"/>
      <c r="D99" s="108">
        <v>0.1</v>
      </c>
      <c r="E99" s="109"/>
      <c r="F99" s="114">
        <v>0.1</v>
      </c>
      <c r="G99" s="110"/>
      <c r="H99" s="114"/>
      <c r="I99" s="110"/>
    </row>
    <row r="100" spans="1:9" ht="130.5" customHeight="1" x14ac:dyDescent="0.25">
      <c r="A100" s="106" t="s">
        <v>282</v>
      </c>
      <c r="B100" s="1172"/>
      <c r="C100" s="1172"/>
      <c r="D100" s="1172"/>
      <c r="E100" s="1172"/>
      <c r="F100" s="1172"/>
      <c r="G100" s="1172"/>
      <c r="H100" s="748"/>
      <c r="I100" s="748"/>
    </row>
    <row r="101" spans="1:9" ht="80.25" customHeight="1" x14ac:dyDescent="0.25">
      <c r="A101" s="106" t="s">
        <v>286</v>
      </c>
      <c r="B101" s="1173"/>
      <c r="C101" s="1174"/>
      <c r="D101" s="749"/>
      <c r="E101" s="750"/>
      <c r="F101" s="749"/>
      <c r="G101" s="750"/>
      <c r="H101" s="744"/>
      <c r="I101" s="745"/>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108">
        <v>0.1</v>
      </c>
      <c r="C103" s="108"/>
      <c r="D103" s="108">
        <v>0.1</v>
      </c>
      <c r="E103" s="108"/>
      <c r="F103" s="114">
        <v>0.1</v>
      </c>
      <c r="G103" s="108"/>
      <c r="H103" s="114"/>
      <c r="I103" s="110"/>
    </row>
    <row r="104" spans="1:9" ht="123.75" customHeight="1" x14ac:dyDescent="0.25">
      <c r="A104" s="106" t="s">
        <v>282</v>
      </c>
      <c r="B104" s="1171"/>
      <c r="C104" s="1171"/>
      <c r="D104" s="746"/>
      <c r="E104" s="746"/>
      <c r="F104" s="746"/>
      <c r="G104" s="746"/>
      <c r="H104" s="748"/>
      <c r="I104" s="748"/>
    </row>
    <row r="105" spans="1:9" ht="80.25" customHeight="1" x14ac:dyDescent="0.25">
      <c r="A105" s="106" t="s">
        <v>286</v>
      </c>
      <c r="B105" s="749"/>
      <c r="C105" s="750"/>
      <c r="D105" s="749"/>
      <c r="E105" s="750"/>
      <c r="F105" s="749"/>
      <c r="G105" s="750"/>
      <c r="H105" s="744"/>
      <c r="I105" s="745"/>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108">
        <v>0.05</v>
      </c>
      <c r="C107" s="108"/>
      <c r="D107" s="108">
        <v>0.05</v>
      </c>
      <c r="E107" s="108"/>
      <c r="F107" s="114">
        <v>0.05</v>
      </c>
      <c r="G107" s="108"/>
      <c r="H107" s="114"/>
      <c r="I107" s="110"/>
    </row>
    <row r="108" spans="1:9" ht="130.5" customHeight="1" x14ac:dyDescent="0.25">
      <c r="A108" s="106" t="s">
        <v>282</v>
      </c>
      <c r="B108" s="751"/>
      <c r="C108" s="751"/>
      <c r="D108" s="747"/>
      <c r="E108" s="1170"/>
      <c r="F108" s="747"/>
      <c r="G108" s="747"/>
      <c r="H108" s="748"/>
      <c r="I108" s="748"/>
    </row>
    <row r="109" spans="1:9" ht="80.25" customHeight="1" x14ac:dyDescent="0.25">
      <c r="A109" s="106" t="s">
        <v>286</v>
      </c>
      <c r="B109" s="749"/>
      <c r="C109" s="750"/>
      <c r="D109" s="749"/>
      <c r="E109" s="750"/>
      <c r="F109" s="749"/>
      <c r="G109" s="750"/>
      <c r="H109" s="744"/>
      <c r="I109" s="745"/>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108">
        <v>0.1</v>
      </c>
      <c r="C111" s="108"/>
      <c r="D111" s="108">
        <v>7.0000000000000007E-2</v>
      </c>
      <c r="E111" s="108"/>
      <c r="F111" s="114">
        <v>7.0000000000000007E-2</v>
      </c>
      <c r="G111" s="114"/>
      <c r="H111" s="114"/>
      <c r="I111" s="110"/>
    </row>
    <row r="112" spans="1:9" ht="112.5" customHeight="1" x14ac:dyDescent="0.25">
      <c r="A112" s="106" t="s">
        <v>282</v>
      </c>
      <c r="B112" s="747"/>
      <c r="C112" s="747"/>
      <c r="D112" s="746"/>
      <c r="E112" s="1169"/>
      <c r="F112" s="746"/>
      <c r="G112" s="1169"/>
      <c r="H112" s="748"/>
      <c r="I112" s="748"/>
    </row>
    <row r="113" spans="1:9" ht="80.25" customHeight="1" x14ac:dyDescent="0.25">
      <c r="A113" s="106" t="s">
        <v>286</v>
      </c>
      <c r="B113" s="749"/>
      <c r="C113" s="750"/>
      <c r="D113" s="749"/>
      <c r="E113" s="750"/>
      <c r="F113" s="749"/>
      <c r="G113" s="750"/>
      <c r="H113" s="744"/>
      <c r="I113" s="745"/>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353">
        <v>0</v>
      </c>
      <c r="C115" s="272"/>
      <c r="D115" s="378">
        <v>0.08</v>
      </c>
      <c r="E115" s="272"/>
      <c r="F115" s="378">
        <v>0.08</v>
      </c>
      <c r="G115" s="273"/>
      <c r="H115" s="272"/>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112">
        <f t="shared" ref="B118:I118" si="1">(B71+B75+B79+B83+B87+B91+B95+B99+B103+B107+B111+B115)</f>
        <v>0.99999999999999989</v>
      </c>
      <c r="C118" s="112">
        <f t="shared" si="1"/>
        <v>0.64999999999999991</v>
      </c>
      <c r="D118" s="112">
        <f t="shared" si="1"/>
        <v>0.99999999999999989</v>
      </c>
      <c r="E118" s="112">
        <f t="shared" si="1"/>
        <v>0.6</v>
      </c>
      <c r="F118" s="112">
        <f t="shared" si="1"/>
        <v>0.99999999999999989</v>
      </c>
      <c r="G118" s="112">
        <f t="shared" si="1"/>
        <v>0.6</v>
      </c>
      <c r="H118" s="112">
        <f t="shared" si="1"/>
        <v>0</v>
      </c>
      <c r="I118" s="112">
        <f t="shared" si="1"/>
        <v>0</v>
      </c>
    </row>
    <row r="121" spans="1:9" ht="28.5" x14ac:dyDescent="0.25">
      <c r="A121" s="352" t="s">
        <v>313</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 ref="B77:C77" r:id="rId4" display="https://secretariadistritald-my.sharepoint.com/:w:/g/personal/territorializacion2021_sdmujer_gov_co/IQC5Mm48JRdUSY_zUXDwqFtUAaLD9YVuVozSvInD0RMkDzY?e=h2K6WL" xr:uid="{BDAED837-7398-445E-9C80-EAF50008C7B6}"/>
    <hyperlink ref="F77:G77" r:id="rId5" display="https://secretariadistritald-my.sharepoint.com/:w:/g/personal/territorializacion2021_sdmujer_gov_co/IQArXdztRlcYQpZ8VJg9DNXqAfprTPFw8X04kvomN5qv4zc?e=nB6AYq" xr:uid="{A347B78E-0151-4491-8F65-8373B7877AB2}"/>
    <hyperlink ref="D77:E77" r:id="rId6" display="https://secretariadistritald-my.sharepoint.com/:w:/g/personal/territorializacion2021_sdmujer_gov_co/IQAtQgrMRVl_RLSLiefAt5dhAYRLIwA3TBqqKo0KyF4TomA?e=8r8sQM" xr:uid="{7528CF0F-2B87-4076-A7CF-117CEEB6BCBB}"/>
    <hyperlink ref="B81:C81" r:id="rId7" display="https://secretariadistritald-my.sharepoint.com/:w:/g/personal/territorializacion2021_sdmujer_gov_co/IQB5fUBEpnCGQpOT5zpBr5RPAWVr4b9EbqLwS2RPxSX1GKE?e=PYUouZ" xr:uid="{3C1AD9B1-EAD4-4956-96AC-120778F1814F}"/>
    <hyperlink ref="D81:E81" r:id="rId8" display="https://secretariadistritald-my.sharepoint.com/:w:/g/personal/territorializacion2021_sdmujer_gov_co/IQA4vO80LG2WR7o3iCz6M1MpAbQX4HvHN8UYhjvdyAgwNlA?e=wFnnzm" xr:uid="{E72E5F40-165D-468E-A02B-166102FDCBFA}"/>
    <hyperlink ref="F81:G81" r:id="rId9" display="https://secretariadistritald-my.sharepoint.com/:w:/g/personal/territorializacion2021_sdmujer_gov_co/IQBxHR2I9-6PTKYCj3tLZI_ZAYA7y7ZcuK7FEKCI90lxcDs?e=HdRtn1" xr:uid="{7040C19D-6768-4D1F-8CC6-D4DD061D9EB5}"/>
    <hyperlink ref="B85:C85" r:id="rId10" display="https://secretariadistritald-my.sharepoint.com/:w:/g/personal/territorializacion2021_sdmujer_gov_co/IQCR--j_783BTKT2W71kdy0oAf4ytFgCdSQRR1ZAYTe5N78?e=iClgBg" xr:uid="{626E8973-2979-4FCD-9D0A-C72E3BB89ED8}"/>
    <hyperlink ref="D85:E85" r:id="rId11" display="https://secretariadistritald-my.sharepoint.com/:w:/g/personal/territorializacion2021_sdmujer_gov_co/IQBG4p-e1aD2T7-FVcdmcOQdAaH4fbbksZI6gtqrBYpfif0?e=9FTjX3" xr:uid="{4F73D26B-0824-45E9-9169-FB984A6D6871}"/>
    <hyperlink ref="F85:G85" r:id="rId12" display="https://secretariadistritald-my.sharepoint.com/:w:/g/personal/territorializacion2021_sdmujer_gov_co/IQCxYqMBXG9RTrJ9R3L_a7uDAfKdGUyVmze_rayCc3Zd5Xk?e=4kInHN" xr:uid="{47A69EA0-5BCE-405A-A6C0-5AA7BFF74B5E}"/>
    <hyperlink ref="B89:C89" r:id="rId13" display="https://secretariadistritald-my.sharepoint.com/:w:/g/personal/territorializacion2021_sdmujer_gov_co/IQDzImw5Os57QZqctCCf7y0RAfLOOgmVtcYOurke0Ia9LC0?e=R1dhRy" xr:uid="{D2B9BB6E-4885-4A39-BD5D-50CDEBFE5AA0}"/>
    <hyperlink ref="D89:E89" r:id="rId14" display="https://secretariadistritald-my.sharepoint.com/:w:/g/personal/territorializacion2021_sdmujer_gov_co/IQBgQfhilD8OSYH0BBWL0gJGAdBOdninXX_0Mab-KdMjk0I?e=Iopvyo" xr:uid="{D25B7DC7-DBC7-411A-835F-DA2F975DB19B}"/>
    <hyperlink ref="F89:G89" r:id="rId15" display="https://secretariadistritald-my.sharepoint.com/:w:/g/personal/territorializacion2021_sdmujer_gov_co/IQBY4FJJOPUkSo98yCg0swfxAUUM-OsmNiFfiPsGvyzvzW0?e=oQjGBP" xr:uid="{EB85F609-8118-4FCB-9066-57B50A283B61}"/>
    <hyperlink ref="B93:C93" r:id="rId16" display="https://secretariadistritald-my.sharepoint.com/:w:/g/personal/territorializacion2021_sdmujer_gov_co/IQCok9HiER8HSZSHifdyZ8kBAXLtl66fiovXESp2phJXH-A?e=70dCtZ" xr:uid="{0C620F9A-2E76-4FB5-9236-C7A7F6895F24}"/>
    <hyperlink ref="D93:E93" r:id="rId17" display="https://secretariadistritald-my.sharepoint.com/:w:/g/personal/territorializacion2021_sdmujer_gov_co/IQAKuKpzT93LQKmjnDPH1_LnAYcfj0PdHoJvXf5BWW909lU?e=9D3tIs" xr:uid="{36658F6D-711C-479B-A716-E9D01125B35E}"/>
    <hyperlink ref="F93:G93" r:id="rId18" display="https://secretariadistritald-my.sharepoint.com/:w:/g/personal/territorializacion2021_sdmujer_gov_co/IQDIxxOTgm3wQpMsyCqUyjXsAb4WRHFOXgiSpgKlS8l-IJI?e=fUYbjb" xr:uid="{D6ED8F30-2EA6-4C04-B89A-B2FC2D69007D}"/>
    <hyperlink ref="B97:C97" r:id="rId19" display="https://secretariadistritald-my.sharepoint.com/:w:/g/personal/territorializacion2021_sdmujer_gov_co/IQBq9bRG1PL1RKPerEyjV6MxASguhLf0AuZGeO4iky5zEk4?e=bDJEMq" xr:uid="{C965C367-B080-4EC7-A7BA-CAC396CB2139}"/>
    <hyperlink ref="D97:E97" r:id="rId20" display="https://secretariadistritald-my.sharepoint.com/:w:/g/personal/territorializacion2021_sdmujer_gov_co/IQA2dyUoIf6ZQIMg2Wo6cPXSAYZKWJqVpgqp1WZhagqauUE?e=DFe4Pr" xr:uid="{FE6E396B-0300-4A19-9FFB-1C91E6097154}"/>
    <hyperlink ref="F97:G97" r:id="rId21" display="https://secretariadistritald-my.sharepoint.com/:w:/g/personal/territorializacion2021_sdmujer_gov_co/IQAc-vCc1kAeQLw_Vds3X2tXAU3AlTPfi8zRGo2Z8GrxWs4?e=xwYSIq" xr:uid="{BC6098C5-C6DC-4E40-9684-D4DD200AE9CB}"/>
  </hyperlinks>
  <pageMargins left="0.25" right="0.25" top="0.75" bottom="0.75" header="0.3" footer="0.3"/>
  <pageSetup scale="10" orientation="landscape" r:id="rId22"/>
  <drawing r:id="rId23"/>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106"/>
      <c r="B1" s="1107"/>
      <c r="C1" s="1107"/>
      <c r="D1" s="1107"/>
      <c r="E1" s="1108"/>
      <c r="F1" s="1052" t="s">
        <v>314</v>
      </c>
      <c r="G1" s="1053"/>
      <c r="H1" s="1053"/>
      <c r="I1" s="1053"/>
      <c r="J1" s="1053"/>
      <c r="K1" s="1053"/>
      <c r="L1" s="261"/>
    </row>
    <row r="2" spans="1:12" ht="18.75" customHeight="1" x14ac:dyDescent="0.25">
      <c r="A2" s="1109"/>
      <c r="B2" s="1110"/>
      <c r="C2" s="1110"/>
      <c r="D2" s="1110"/>
      <c r="E2" s="1111"/>
      <c r="F2" s="1054"/>
      <c r="G2" s="1055"/>
      <c r="H2" s="1055"/>
      <c r="I2" s="1055"/>
      <c r="J2" s="1055"/>
      <c r="K2" s="1055"/>
      <c r="L2" s="261"/>
    </row>
    <row r="3" spans="1:12" ht="18.75" customHeight="1" x14ac:dyDescent="0.25">
      <c r="A3" s="1109"/>
      <c r="B3" s="1110"/>
      <c r="C3" s="1110"/>
      <c r="D3" s="1110"/>
      <c r="E3" s="1111"/>
      <c r="F3" s="1052" t="s">
        <v>315</v>
      </c>
      <c r="G3" s="1053"/>
      <c r="H3" s="1053"/>
      <c r="I3" s="1053"/>
      <c r="J3" s="1053"/>
      <c r="K3" s="1053"/>
      <c r="L3" s="261"/>
    </row>
    <row r="4" spans="1:12" ht="18.75" customHeight="1" x14ac:dyDescent="0.25">
      <c r="A4" s="1112"/>
      <c r="B4" s="1113"/>
      <c r="C4" s="1113"/>
      <c r="D4" s="1113"/>
      <c r="E4" s="1114"/>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74</v>
      </c>
      <c r="E8" s="1027"/>
      <c r="F8" s="1027"/>
      <c r="G8" s="1027"/>
      <c r="H8" s="1028"/>
      <c r="I8" s="1023" t="s">
        <v>321</v>
      </c>
      <c r="J8" s="1025"/>
      <c r="K8" s="1026" t="s">
        <v>75</v>
      </c>
      <c r="L8" s="1028"/>
    </row>
    <row r="9" spans="1:12" ht="15.75" customHeight="1" x14ac:dyDescent="0.25">
      <c r="A9" s="1043" t="s">
        <v>322</v>
      </c>
      <c r="B9" s="1044"/>
      <c r="C9" s="1044"/>
      <c r="D9" s="1044"/>
      <c r="E9" s="1024"/>
      <c r="F9" s="1024"/>
      <c r="G9" s="1024"/>
      <c r="H9" s="1024"/>
      <c r="I9" s="1024"/>
      <c r="J9" s="1024"/>
      <c r="K9" s="1024"/>
      <c r="L9" s="1036"/>
    </row>
    <row r="10" spans="1:12" ht="35.25" customHeight="1" x14ac:dyDescent="0.25">
      <c r="A10" s="1021" t="s">
        <v>323</v>
      </c>
      <c r="B10" s="1021"/>
      <c r="C10" s="1021"/>
      <c r="D10" s="1021"/>
      <c r="E10" s="1022" t="str">
        <f>+ACTIVIDAD_4!B36</f>
        <v>Brindar en las 20 localidades el servicio de asistencia técnica a las instancias de participación territorial y Fondos de Desarrollo Local en clave de transversalización de los enfoques</v>
      </c>
      <c r="F10" s="1022"/>
      <c r="G10" s="1022"/>
      <c r="H10" s="1022"/>
      <c r="I10" s="1022"/>
      <c r="J10" s="1022"/>
      <c r="K10" s="1022"/>
      <c r="L10" s="1022"/>
    </row>
    <row r="11" spans="1:12" ht="34.5" customHeight="1" x14ac:dyDescent="0.25">
      <c r="A11" s="1034" t="s">
        <v>324</v>
      </c>
      <c r="B11" s="1035"/>
      <c r="C11" s="1035"/>
      <c r="D11" s="1036"/>
      <c r="E11" s="1029" t="str">
        <f>+ACTIVIDAD_4!I17</f>
        <v>Número de localidades con servicio de asistencia técnica a las instancias de participación territorial y Fondos de Desarrollo Local en clave de transversalización de los enfoques brindado</v>
      </c>
      <c r="F11" s="1022"/>
      <c r="G11" s="1022"/>
      <c r="H11" s="1022"/>
      <c r="I11" s="1022"/>
      <c r="J11" s="1022"/>
      <c r="K11" s="1022"/>
      <c r="L11" s="1030"/>
    </row>
    <row r="12" spans="1:12" ht="47.25" customHeight="1" x14ac:dyDescent="0.25">
      <c r="A12" s="1023" t="s">
        <v>325</v>
      </c>
      <c r="B12" s="1024"/>
      <c r="C12" s="1024"/>
      <c r="D12" s="1025"/>
      <c r="E12" s="1045" t="s">
        <v>546</v>
      </c>
      <c r="F12" s="1046"/>
      <c r="G12" s="1046"/>
      <c r="H12" s="1046"/>
      <c r="I12" s="1046"/>
      <c r="J12" s="1046"/>
      <c r="K12" s="1046"/>
      <c r="L12" s="1047"/>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166">
        <v>20</v>
      </c>
      <c r="E16" s="1167"/>
      <c r="F16" s="1167"/>
      <c r="G16" s="1167"/>
      <c r="H16" s="1168"/>
      <c r="I16" s="1023" t="s">
        <v>237</v>
      </c>
      <c r="J16" s="1025"/>
      <c r="K16" s="1026" t="s">
        <v>23</v>
      </c>
      <c r="L16" s="1028"/>
    </row>
    <row r="17" spans="1:12" ht="27.6" customHeight="1" x14ac:dyDescent="0.25">
      <c r="A17" s="1023" t="s">
        <v>333</v>
      </c>
      <c r="B17" s="1024"/>
      <c r="C17" s="1025"/>
      <c r="D17" s="1026"/>
      <c r="E17" s="1027"/>
      <c r="F17" s="1027"/>
      <c r="G17" s="1027"/>
      <c r="H17" s="1028"/>
      <c r="I17" s="1031"/>
      <c r="J17" s="1032"/>
      <c r="K17" s="1032"/>
      <c r="L17" s="1033"/>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114.75" customHeight="1" x14ac:dyDescent="0.25">
      <c r="A19" s="263">
        <v>1</v>
      </c>
      <c r="B19" s="264" t="s">
        <v>280</v>
      </c>
      <c r="C19" s="1026" t="s">
        <v>547</v>
      </c>
      <c r="D19" s="1027"/>
      <c r="E19" s="1027"/>
      <c r="F19" s="1027"/>
      <c r="G19" s="1028"/>
      <c r="H19" s="1118" t="s">
        <v>548</v>
      </c>
      <c r="I19" s="1119"/>
      <c r="J19" s="1031" t="s">
        <v>22</v>
      </c>
      <c r="K19" s="1033"/>
      <c r="L19" s="264" t="s">
        <v>413</v>
      </c>
    </row>
    <row r="20" spans="1:12" ht="54.75" customHeight="1" x14ac:dyDescent="0.25">
      <c r="A20" s="263">
        <v>2</v>
      </c>
      <c r="B20" s="264" t="s">
        <v>280</v>
      </c>
      <c r="C20" s="1026"/>
      <c r="D20" s="1027"/>
      <c r="E20" s="1027"/>
      <c r="F20" s="1027"/>
      <c r="G20" s="1028"/>
      <c r="H20" s="1118"/>
      <c r="I20" s="1119"/>
      <c r="J20" s="1031"/>
      <c r="K20" s="1033"/>
      <c r="L20" s="264"/>
    </row>
    <row r="21" spans="1:12" ht="34.35" customHeight="1" x14ac:dyDescent="0.25">
      <c r="A21" s="263">
        <v>3</v>
      </c>
      <c r="B21" s="264" t="s">
        <v>280</v>
      </c>
      <c r="C21" s="1026"/>
      <c r="D21" s="1027"/>
      <c r="E21" s="1027"/>
      <c r="F21" s="1027"/>
      <c r="G21" s="1028"/>
      <c r="H21" s="1026"/>
      <c r="I21" s="1028"/>
      <c r="J21" s="1031"/>
      <c r="K21" s="1033"/>
      <c r="L21" s="264"/>
    </row>
    <row r="22" spans="1:12" ht="25.5" customHeight="1" x14ac:dyDescent="0.25">
      <c r="A22" s="268" t="s">
        <v>334</v>
      </c>
      <c r="B22" s="1023" t="s">
        <v>347</v>
      </c>
      <c r="C22" s="1024"/>
      <c r="D22" s="1024"/>
      <c r="E22" s="1024"/>
      <c r="F22" s="1024"/>
      <c r="G22" s="1024"/>
      <c r="H22" s="1024"/>
      <c r="I22" s="1024"/>
      <c r="J22" s="1024"/>
      <c r="K22" s="1025"/>
      <c r="L22" s="268" t="s">
        <v>348</v>
      </c>
    </row>
    <row r="23" spans="1:12" ht="28.35" customHeight="1" x14ac:dyDescent="0.25">
      <c r="A23" s="263">
        <v>1</v>
      </c>
      <c r="B23" s="1026" t="s">
        <v>549</v>
      </c>
      <c r="C23" s="1027"/>
      <c r="D23" s="1027"/>
      <c r="E23" s="1027"/>
      <c r="F23" s="1027"/>
      <c r="G23" s="1027"/>
      <c r="H23" s="1027"/>
      <c r="I23" s="1027"/>
      <c r="J23" s="1027"/>
      <c r="K23" s="1028"/>
      <c r="L23" s="264" t="s">
        <v>22</v>
      </c>
    </row>
    <row r="24" spans="1:12" ht="15.75" customHeight="1" x14ac:dyDescent="0.25">
      <c r="A24" s="1023" t="s">
        <v>350</v>
      </c>
      <c r="B24" s="1024"/>
      <c r="C24" s="1024"/>
      <c r="D24" s="1024"/>
      <c r="E24" s="1024"/>
      <c r="F24" s="1044"/>
      <c r="G24" s="1044"/>
      <c r="H24" s="1024"/>
      <c r="I24" s="1044"/>
      <c r="J24" s="1044"/>
      <c r="K24" s="1044"/>
      <c r="L24" s="1120"/>
    </row>
    <row r="25" spans="1:12" ht="26.25" customHeight="1" x14ac:dyDescent="0.25">
      <c r="A25" s="1023" t="s">
        <v>351</v>
      </c>
      <c r="B25" s="1024"/>
      <c r="C25" s="1025"/>
      <c r="D25" s="1026">
        <v>20</v>
      </c>
      <c r="E25" s="1027"/>
      <c r="F25" s="1021" t="s">
        <v>352</v>
      </c>
      <c r="G25" s="1021"/>
      <c r="H25" s="275">
        <v>2024</v>
      </c>
      <c r="I25" s="1021" t="s">
        <v>353</v>
      </c>
      <c r="J25" s="1021"/>
      <c r="K25" s="1121" t="s">
        <v>413</v>
      </c>
      <c r="L25" s="1121"/>
    </row>
    <row r="26" spans="1:12" ht="26.25" customHeight="1" x14ac:dyDescent="0.25">
      <c r="A26" s="1023" t="s">
        <v>355</v>
      </c>
      <c r="B26" s="1024"/>
      <c r="C26" s="1025"/>
      <c r="D26" s="1026" t="s">
        <v>550</v>
      </c>
      <c r="E26" s="1027"/>
      <c r="F26" s="1020"/>
      <c r="G26" s="1020"/>
      <c r="H26" s="1027"/>
      <c r="I26" s="1020"/>
      <c r="J26" s="1020"/>
      <c r="K26" s="1020"/>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95" zoomScale="80" zoomScaleNormal="80" workbookViewId="0">
      <selection activeCell="D96" sqref="D96:E96"/>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551</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552</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869" t="s">
        <v>553</v>
      </c>
      <c r="C17" s="869"/>
      <c r="D17" s="869"/>
      <c r="E17" s="869"/>
      <c r="F17" s="869"/>
      <c r="G17" s="870" t="s">
        <v>215</v>
      </c>
      <c r="H17" s="870"/>
      <c r="I17" s="1219" t="s">
        <v>554</v>
      </c>
      <c r="J17" s="1220"/>
      <c r="K17" s="1220"/>
      <c r="L17" s="1220"/>
      <c r="M17" s="1220"/>
      <c r="N17" s="1220"/>
      <c r="O17" s="1221"/>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872" t="s">
        <v>218</v>
      </c>
      <c r="C19" s="869"/>
      <c r="D19" s="869"/>
      <c r="E19" s="869"/>
      <c r="F19" s="116" t="s">
        <v>219</v>
      </c>
      <c r="G19" s="1199" t="s">
        <v>419</v>
      </c>
      <c r="H19" s="1199"/>
      <c r="I19" s="1199"/>
      <c r="J19" s="116" t="s">
        <v>221</v>
      </c>
      <c r="K19" s="869" t="s">
        <v>555</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07">
        <f>SUM(B26:M26)</f>
        <v>526500000</v>
      </c>
      <c r="O26" s="84"/>
    </row>
    <row r="27" spans="1:15" ht="32.1" customHeight="1" x14ac:dyDescent="0.25">
      <c r="A27" s="85" t="s">
        <v>228</v>
      </c>
      <c r="B27" s="86">
        <v>526500000</v>
      </c>
      <c r="C27" s="86"/>
      <c r="D27" s="86"/>
      <c r="E27" s="86"/>
      <c r="F27" s="435"/>
      <c r="G27" s="86"/>
      <c r="H27" s="86"/>
      <c r="I27" s="86"/>
      <c r="J27" s="86"/>
      <c r="K27" s="86"/>
      <c r="L27" s="86"/>
      <c r="M27" s="86"/>
      <c r="N27" s="435">
        <f t="shared" ref="N27:N31" si="0">SUM(B27:M27)</f>
        <v>526500000</v>
      </c>
      <c r="O27" s="115">
        <f>+(B27+C27+D27+E27+F27+G27+H27+I27+J27+K27+L27+M27)/N26</f>
        <v>1</v>
      </c>
    </row>
    <row r="28" spans="1:15" ht="32.1" customHeight="1" x14ac:dyDescent="0.25">
      <c r="A28" s="85" t="s">
        <v>229</v>
      </c>
      <c r="B28" s="86"/>
      <c r="C28" s="86">
        <v>10475000</v>
      </c>
      <c r="D28" s="86">
        <v>52650000</v>
      </c>
      <c r="E28" s="86">
        <v>52650000</v>
      </c>
      <c r="F28" s="435">
        <v>52650000</v>
      </c>
      <c r="G28" s="435">
        <v>52650000</v>
      </c>
      <c r="H28" s="435">
        <v>52650000</v>
      </c>
      <c r="I28" s="435"/>
      <c r="J28" s="86"/>
      <c r="K28" s="86"/>
      <c r="L28" s="86"/>
      <c r="M28" s="86"/>
      <c r="N28" s="435">
        <f t="shared" si="0"/>
        <v>273725000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489">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61" t="s">
        <v>233</v>
      </c>
      <c r="B35" s="862"/>
      <c r="C35" s="862"/>
      <c r="D35" s="862"/>
      <c r="E35" s="862"/>
      <c r="F35" s="862"/>
      <c r="G35" s="862"/>
      <c r="H35" s="862"/>
      <c r="I35" s="863"/>
      <c r="J35" s="95"/>
    </row>
    <row r="36" spans="1:10" ht="50.25" customHeight="1" thickBot="1" x14ac:dyDescent="0.3">
      <c r="A36" s="101" t="s">
        <v>234</v>
      </c>
      <c r="B36" s="864" t="str">
        <f>+B13</f>
        <v>Implementar 1 estrategia denominada: Tejiendo Mundos de Igualdad para NNA en los territorios rurales y urbanos de Bogotá</v>
      </c>
      <c r="C36" s="865"/>
      <c r="D36" s="865"/>
      <c r="E36" s="865"/>
      <c r="F36" s="865"/>
      <c r="G36" s="865"/>
      <c r="H36" s="865"/>
      <c r="I36" s="866"/>
      <c r="J36" s="93"/>
    </row>
    <row r="37" spans="1:10" ht="18.75" customHeight="1" thickBot="1" x14ac:dyDescent="0.3">
      <c r="A37" s="812" t="s">
        <v>235</v>
      </c>
      <c r="B37" s="145">
        <v>2024</v>
      </c>
      <c r="C37" s="145">
        <v>2025</v>
      </c>
      <c r="D37" s="145">
        <v>2026</v>
      </c>
      <c r="E37" s="145">
        <v>2027</v>
      </c>
      <c r="F37" s="145" t="s">
        <v>236</v>
      </c>
      <c r="G37" s="867" t="s">
        <v>237</v>
      </c>
      <c r="H37" s="867" t="s">
        <v>23</v>
      </c>
      <c r="I37" s="867"/>
      <c r="J37" s="93"/>
    </row>
    <row r="38" spans="1:10" ht="50.25" customHeight="1" thickBot="1" x14ac:dyDescent="0.3">
      <c r="A38" s="813"/>
      <c r="B38" s="384">
        <v>1</v>
      </c>
      <c r="C38" s="384">
        <v>1</v>
      </c>
      <c r="D38" s="384">
        <v>1</v>
      </c>
      <c r="E38" s="384">
        <v>1</v>
      </c>
      <c r="F38" s="610">
        <v>1</v>
      </c>
      <c r="G38" s="867"/>
      <c r="H38" s="867"/>
      <c r="I38" s="867"/>
      <c r="J38" s="93"/>
    </row>
    <row r="39" spans="1:10" ht="52.5" customHeight="1" thickBot="1" x14ac:dyDescent="0.3">
      <c r="A39" s="102" t="s">
        <v>238</v>
      </c>
      <c r="B39" s="850">
        <v>0.1</v>
      </c>
      <c r="C39" s="851"/>
      <c r="D39" s="852" t="s">
        <v>239</v>
      </c>
      <c r="E39" s="853"/>
      <c r="F39" s="853"/>
      <c r="G39" s="853"/>
      <c r="H39" s="853"/>
      <c r="I39" s="854"/>
    </row>
    <row r="40" spans="1:10" s="94" customFormat="1" ht="48" customHeight="1" thickBot="1" x14ac:dyDescent="0.3">
      <c r="A40" s="812" t="s">
        <v>240</v>
      </c>
      <c r="B40" s="102" t="s">
        <v>241</v>
      </c>
      <c r="C40" s="101" t="s">
        <v>242</v>
      </c>
      <c r="D40" s="814" t="s">
        <v>243</v>
      </c>
      <c r="E40" s="815"/>
      <c r="F40" s="814" t="s">
        <v>244</v>
      </c>
      <c r="G40" s="815"/>
      <c r="H40" s="103" t="s">
        <v>245</v>
      </c>
      <c r="I40" s="105" t="s">
        <v>246</v>
      </c>
    </row>
    <row r="41" spans="1:10" ht="205.5" customHeight="1" thickBot="1" x14ac:dyDescent="0.3">
      <c r="A41" s="813"/>
      <c r="B41" s="97">
        <v>1</v>
      </c>
      <c r="C41" s="98">
        <v>1</v>
      </c>
      <c r="D41" s="1160" t="s">
        <v>556</v>
      </c>
      <c r="E41" s="843"/>
      <c r="F41" s="1160" t="s">
        <v>557</v>
      </c>
      <c r="G41" s="843"/>
      <c r="H41" s="651" t="s">
        <v>249</v>
      </c>
      <c r="I41" s="238" t="s">
        <v>558</v>
      </c>
    </row>
    <row r="42" spans="1:10" s="94" customFormat="1" ht="54" customHeight="1" thickBot="1" x14ac:dyDescent="0.3">
      <c r="A42" s="812" t="s">
        <v>251</v>
      </c>
      <c r="B42" s="104" t="s">
        <v>241</v>
      </c>
      <c r="C42" s="103" t="s">
        <v>242</v>
      </c>
      <c r="D42" s="814" t="s">
        <v>243</v>
      </c>
      <c r="E42" s="815"/>
      <c r="F42" s="814" t="s">
        <v>244</v>
      </c>
      <c r="G42" s="815"/>
      <c r="H42" s="103" t="s">
        <v>245</v>
      </c>
      <c r="I42" s="105" t="s">
        <v>246</v>
      </c>
    </row>
    <row r="43" spans="1:10" ht="239.25" customHeight="1" thickBot="1" x14ac:dyDescent="0.3">
      <c r="A43" s="813"/>
      <c r="B43" s="97">
        <v>1</v>
      </c>
      <c r="C43" s="650">
        <v>1</v>
      </c>
      <c r="D43" s="847" t="s">
        <v>559</v>
      </c>
      <c r="E43" s="848"/>
      <c r="F43" s="849" t="s">
        <v>560</v>
      </c>
      <c r="G43" s="840"/>
      <c r="H43" s="651" t="s">
        <v>249</v>
      </c>
      <c r="I43" s="662" t="s">
        <v>561</v>
      </c>
    </row>
    <row r="44" spans="1:10" s="94" customFormat="1" ht="35.1" customHeight="1" x14ac:dyDescent="0.25">
      <c r="A44" s="812" t="s">
        <v>255</v>
      </c>
      <c r="B44" s="104" t="s">
        <v>241</v>
      </c>
      <c r="C44" s="103" t="s">
        <v>242</v>
      </c>
      <c r="D44" s="814" t="s">
        <v>243</v>
      </c>
      <c r="E44" s="815"/>
      <c r="F44" s="814" t="s">
        <v>244</v>
      </c>
      <c r="G44" s="815"/>
      <c r="H44" s="103" t="s">
        <v>245</v>
      </c>
      <c r="I44" s="105" t="s">
        <v>246</v>
      </c>
    </row>
    <row r="45" spans="1:10" ht="165" customHeight="1" x14ac:dyDescent="0.25">
      <c r="A45" s="813"/>
      <c r="B45" s="97">
        <v>1</v>
      </c>
      <c r="C45" s="98">
        <v>1</v>
      </c>
      <c r="D45" s="1006" t="s">
        <v>562</v>
      </c>
      <c r="E45" s="1007"/>
      <c r="F45" s="841" t="s">
        <v>563</v>
      </c>
      <c r="G45" s="834"/>
      <c r="H45" s="651" t="s">
        <v>249</v>
      </c>
      <c r="I45" s="662" t="s">
        <v>561</v>
      </c>
    </row>
    <row r="46" spans="1:10" s="94" customFormat="1" ht="35.1" customHeight="1" x14ac:dyDescent="0.25">
      <c r="A46" s="812" t="s">
        <v>258</v>
      </c>
      <c r="B46" s="104" t="s">
        <v>241</v>
      </c>
      <c r="C46" s="104" t="s">
        <v>242</v>
      </c>
      <c r="D46" s="814" t="s">
        <v>243</v>
      </c>
      <c r="E46" s="815"/>
      <c r="F46" s="814" t="s">
        <v>244</v>
      </c>
      <c r="G46" s="815"/>
      <c r="H46" s="103" t="s">
        <v>245</v>
      </c>
      <c r="I46" s="103" t="s">
        <v>246</v>
      </c>
    </row>
    <row r="47" spans="1:10" ht="160.5" customHeight="1" thickBot="1" x14ac:dyDescent="0.3">
      <c r="A47" s="813"/>
      <c r="B47" s="97">
        <v>1</v>
      </c>
      <c r="C47" s="98">
        <v>1</v>
      </c>
      <c r="D47" s="1006" t="s">
        <v>564</v>
      </c>
      <c r="E47" s="1007"/>
      <c r="F47" s="841" t="s">
        <v>565</v>
      </c>
      <c r="G47" s="834"/>
      <c r="H47" s="651" t="s">
        <v>249</v>
      </c>
      <c r="I47" s="662" t="s">
        <v>561</v>
      </c>
    </row>
    <row r="48" spans="1:10" s="94" customFormat="1" ht="35.1" customHeight="1" x14ac:dyDescent="0.25">
      <c r="A48" s="812" t="s">
        <v>261</v>
      </c>
      <c r="B48" s="104" t="s">
        <v>241</v>
      </c>
      <c r="C48" s="103" t="s">
        <v>242</v>
      </c>
      <c r="D48" s="814" t="s">
        <v>243</v>
      </c>
      <c r="E48" s="815"/>
      <c r="F48" s="814" t="s">
        <v>244</v>
      </c>
      <c r="G48" s="815"/>
      <c r="H48" s="103" t="s">
        <v>245</v>
      </c>
      <c r="I48" s="105" t="s">
        <v>246</v>
      </c>
    </row>
    <row r="49" spans="1:9" ht="200.25" customHeight="1" x14ac:dyDescent="0.25">
      <c r="A49" s="813"/>
      <c r="B49" s="97">
        <v>1</v>
      </c>
      <c r="C49" s="98">
        <v>1</v>
      </c>
      <c r="D49" s="1006" t="s">
        <v>566</v>
      </c>
      <c r="E49" s="1217"/>
      <c r="F49" s="841" t="s">
        <v>567</v>
      </c>
      <c r="G49" s="1218"/>
      <c r="H49" s="651" t="s">
        <v>249</v>
      </c>
      <c r="I49" s="662" t="s">
        <v>561</v>
      </c>
    </row>
    <row r="50" spans="1:9" s="94" customFormat="1" ht="35.1" customHeight="1" x14ac:dyDescent="0.25">
      <c r="A50" s="812" t="s">
        <v>264</v>
      </c>
      <c r="B50" s="104" t="s">
        <v>241</v>
      </c>
      <c r="C50" s="103" t="s">
        <v>242</v>
      </c>
      <c r="D50" s="814" t="s">
        <v>243</v>
      </c>
      <c r="E50" s="815"/>
      <c r="F50" s="814" t="s">
        <v>244</v>
      </c>
      <c r="G50" s="815"/>
      <c r="H50" s="103" t="s">
        <v>245</v>
      </c>
      <c r="I50" s="105" t="s">
        <v>246</v>
      </c>
    </row>
    <row r="51" spans="1:9" ht="198.75" customHeight="1" x14ac:dyDescent="0.25">
      <c r="A51" s="813"/>
      <c r="B51" s="99">
        <v>1</v>
      </c>
      <c r="C51" s="100">
        <v>1</v>
      </c>
      <c r="D51" s="1004" t="s">
        <v>568</v>
      </c>
      <c r="E51" s="1005"/>
      <c r="F51" s="849" t="s">
        <v>569</v>
      </c>
      <c r="G51" s="840"/>
      <c r="H51" s="651" t="s">
        <v>249</v>
      </c>
      <c r="I51" s="662" t="s">
        <v>561</v>
      </c>
    </row>
    <row r="52" spans="1:9" ht="35.1" customHeight="1" x14ac:dyDescent="0.25">
      <c r="A52" s="812" t="s">
        <v>267</v>
      </c>
      <c r="B52" s="102" t="s">
        <v>241</v>
      </c>
      <c r="C52" s="101" t="s">
        <v>242</v>
      </c>
      <c r="D52" s="814" t="s">
        <v>243</v>
      </c>
      <c r="E52" s="815"/>
      <c r="F52" s="814" t="s">
        <v>244</v>
      </c>
      <c r="G52" s="815"/>
      <c r="H52" s="103" t="s">
        <v>245</v>
      </c>
      <c r="I52" s="105" t="s">
        <v>246</v>
      </c>
    </row>
    <row r="53" spans="1:9" ht="225" customHeight="1" x14ac:dyDescent="0.25">
      <c r="A53" s="813"/>
      <c r="B53" s="736">
        <v>1</v>
      </c>
      <c r="C53" s="733">
        <v>1</v>
      </c>
      <c r="D53" s="1004" t="s">
        <v>570</v>
      </c>
      <c r="E53" s="1005"/>
      <c r="F53" s="849" t="s">
        <v>571</v>
      </c>
      <c r="G53" s="840"/>
      <c r="H53" s="651" t="s">
        <v>249</v>
      </c>
      <c r="I53" s="662" t="s">
        <v>561</v>
      </c>
    </row>
    <row r="54" spans="1:9" ht="35.1" customHeight="1" x14ac:dyDescent="0.25">
      <c r="A54" s="812" t="s">
        <v>270</v>
      </c>
      <c r="B54" s="102" t="s">
        <v>241</v>
      </c>
      <c r="C54" s="101" t="s">
        <v>242</v>
      </c>
      <c r="D54" s="814" t="s">
        <v>243</v>
      </c>
      <c r="E54" s="815"/>
      <c r="F54" s="814" t="s">
        <v>244</v>
      </c>
      <c r="G54" s="815"/>
      <c r="H54" s="472" t="s">
        <v>245</v>
      </c>
      <c r="I54" s="105" t="s">
        <v>246</v>
      </c>
    </row>
    <row r="55" spans="1:9" ht="165.75" customHeight="1" x14ac:dyDescent="0.25">
      <c r="A55" s="813"/>
      <c r="B55" s="99">
        <v>1</v>
      </c>
      <c r="C55" s="100"/>
      <c r="D55" s="825"/>
      <c r="E55" s="1215"/>
      <c r="F55" s="1084"/>
      <c r="G55" s="1215"/>
      <c r="H55" s="506"/>
      <c r="I55" s="494"/>
    </row>
    <row r="56" spans="1:9" ht="35.1" customHeight="1" x14ac:dyDescent="0.25">
      <c r="A56" s="812" t="s">
        <v>271</v>
      </c>
      <c r="B56" s="102" t="s">
        <v>241</v>
      </c>
      <c r="C56" s="101" t="s">
        <v>242</v>
      </c>
      <c r="D56" s="814" t="s">
        <v>243</v>
      </c>
      <c r="E56" s="815"/>
      <c r="F56" s="814" t="s">
        <v>244</v>
      </c>
      <c r="G56" s="815"/>
      <c r="H56" s="101" t="s">
        <v>245</v>
      </c>
      <c r="I56" s="105" t="s">
        <v>246</v>
      </c>
    </row>
    <row r="57" spans="1:9" ht="133.5" customHeight="1" x14ac:dyDescent="0.25">
      <c r="A57" s="813"/>
      <c r="B57" s="99">
        <v>1</v>
      </c>
      <c r="C57" s="100"/>
      <c r="D57" s="819"/>
      <c r="E57" s="1216"/>
      <c r="F57" s="1213"/>
      <c r="G57" s="1214"/>
      <c r="H57" s="96"/>
      <c r="I57" s="518"/>
    </row>
    <row r="58" spans="1:9" ht="35.1" customHeight="1" x14ac:dyDescent="0.25">
      <c r="A58" s="812" t="s">
        <v>272</v>
      </c>
      <c r="B58" s="102" t="s">
        <v>241</v>
      </c>
      <c r="C58" s="101" t="s">
        <v>242</v>
      </c>
      <c r="D58" s="814" t="s">
        <v>243</v>
      </c>
      <c r="E58" s="815"/>
      <c r="F58" s="814" t="s">
        <v>244</v>
      </c>
      <c r="G58" s="815"/>
      <c r="H58" s="103" t="s">
        <v>245</v>
      </c>
      <c r="I58" s="105" t="s">
        <v>246</v>
      </c>
    </row>
    <row r="59" spans="1:9" ht="159.75" customHeight="1" x14ac:dyDescent="0.25">
      <c r="A59" s="813"/>
      <c r="B59" s="99">
        <v>1</v>
      </c>
      <c r="C59" s="100"/>
      <c r="D59" s="1002"/>
      <c r="E59" s="1081"/>
      <c r="F59" s="1213"/>
      <c r="G59" s="1214"/>
      <c r="H59" s="96"/>
      <c r="I59" s="518"/>
    </row>
    <row r="60" spans="1:9" ht="35.1" customHeight="1" x14ac:dyDescent="0.25">
      <c r="A60" s="812" t="s">
        <v>273</v>
      </c>
      <c r="B60" s="102" t="s">
        <v>241</v>
      </c>
      <c r="C60" s="101" t="s">
        <v>242</v>
      </c>
      <c r="D60" s="814" t="s">
        <v>243</v>
      </c>
      <c r="E60" s="815"/>
      <c r="F60" s="814" t="s">
        <v>244</v>
      </c>
      <c r="G60" s="815"/>
      <c r="H60" s="103" t="s">
        <v>245</v>
      </c>
      <c r="I60" s="105" t="s">
        <v>246</v>
      </c>
    </row>
    <row r="61" spans="1:9" ht="175.5" customHeight="1" x14ac:dyDescent="0.25">
      <c r="A61" s="813"/>
      <c r="B61" s="99">
        <v>1</v>
      </c>
      <c r="C61" s="100"/>
      <c r="D61" s="1002"/>
      <c r="E61" s="1081"/>
      <c r="F61" s="1213"/>
      <c r="G61" s="1214"/>
      <c r="H61" s="96"/>
      <c r="I61" s="518"/>
    </row>
    <row r="62" spans="1:9" ht="35.1" customHeight="1" x14ac:dyDescent="0.25">
      <c r="A62" s="812" t="s">
        <v>274</v>
      </c>
      <c r="B62" s="102" t="s">
        <v>241</v>
      </c>
      <c r="C62" s="101" t="s">
        <v>242</v>
      </c>
      <c r="D62" s="814" t="s">
        <v>243</v>
      </c>
      <c r="E62" s="815"/>
      <c r="F62" s="814" t="s">
        <v>244</v>
      </c>
      <c r="G62" s="815"/>
      <c r="H62" s="103" t="s">
        <v>245</v>
      </c>
      <c r="I62" s="105" t="s">
        <v>246</v>
      </c>
    </row>
    <row r="63" spans="1:9" ht="120.75" customHeight="1" thickBot="1" x14ac:dyDescent="0.3">
      <c r="A63" s="813"/>
      <c r="B63" s="99">
        <v>1</v>
      </c>
      <c r="C63" s="100"/>
      <c r="D63" s="816"/>
      <c r="E63" s="817"/>
      <c r="F63" s="816"/>
      <c r="G63" s="817"/>
      <c r="H63" s="96"/>
      <c r="I63" s="96"/>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41.25" customHeight="1" x14ac:dyDescent="0.25">
      <c r="A68" s="106" t="s">
        <v>276</v>
      </c>
      <c r="B68" s="986" t="s">
        <v>572</v>
      </c>
      <c r="C68" s="987"/>
      <c r="D68" s="986" t="s">
        <v>573</v>
      </c>
      <c r="E68" s="987"/>
      <c r="F68" s="986" t="s">
        <v>387</v>
      </c>
      <c r="G68" s="987"/>
      <c r="H68" s="805" t="s">
        <v>388</v>
      </c>
      <c r="I68" s="806"/>
    </row>
    <row r="69" spans="1:9" ht="40.5" customHeight="1" x14ac:dyDescent="0.25">
      <c r="A69" s="106" t="s">
        <v>281</v>
      </c>
      <c r="B69" s="1079">
        <v>0.03</v>
      </c>
      <c r="C69" s="1080"/>
      <c r="D69" s="1079">
        <v>7.0000000000000007E-2</v>
      </c>
      <c r="E69" s="1080"/>
      <c r="F69" s="1079">
        <v>0</v>
      </c>
      <c r="G69" s="1080"/>
      <c r="H69" s="1212"/>
      <c r="I69" s="1080"/>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108">
        <v>0</v>
      </c>
      <c r="C71" s="108">
        <v>0.01</v>
      </c>
      <c r="D71" s="108">
        <v>0</v>
      </c>
      <c r="E71" s="108">
        <v>5.0000000000000001E-4</v>
      </c>
      <c r="F71" s="114">
        <v>0</v>
      </c>
      <c r="G71" s="109"/>
      <c r="H71" s="114"/>
      <c r="I71" s="109"/>
    </row>
    <row r="72" spans="1:9" ht="233.25" customHeight="1" x14ac:dyDescent="0.25">
      <c r="A72" s="106" t="s">
        <v>282</v>
      </c>
      <c r="B72" s="1206" t="s">
        <v>574</v>
      </c>
      <c r="C72" s="1207"/>
      <c r="D72" s="975" t="s">
        <v>575</v>
      </c>
      <c r="E72" s="976"/>
      <c r="F72" s="784"/>
      <c r="G72" s="775"/>
      <c r="H72" s="784"/>
      <c r="I72" s="801"/>
    </row>
    <row r="73" spans="1:9" ht="80.25" customHeight="1" x14ac:dyDescent="0.25">
      <c r="A73" s="481" t="s">
        <v>286</v>
      </c>
      <c r="B73" s="1210" t="s">
        <v>576</v>
      </c>
      <c r="C73" s="1210"/>
      <c r="D73" s="1211" t="s">
        <v>576</v>
      </c>
      <c r="E73" s="750"/>
      <c r="F73" s="776"/>
      <c r="G73" s="777"/>
      <c r="H73" s="776"/>
      <c r="I73" s="777"/>
    </row>
    <row r="74" spans="1:9" ht="30.75" customHeight="1" x14ac:dyDescent="0.25">
      <c r="A74" s="741" t="s">
        <v>195</v>
      </c>
      <c r="B74" s="621" t="s">
        <v>99</v>
      </c>
      <c r="C74" s="621" t="s">
        <v>242</v>
      </c>
      <c r="D74" s="153" t="s">
        <v>99</v>
      </c>
      <c r="E74" s="153" t="s">
        <v>242</v>
      </c>
      <c r="F74" s="153" t="s">
        <v>99</v>
      </c>
      <c r="G74" s="153" t="s">
        <v>242</v>
      </c>
      <c r="H74" s="153" t="s">
        <v>99</v>
      </c>
      <c r="I74" s="153" t="s">
        <v>242</v>
      </c>
    </row>
    <row r="75" spans="1:9" ht="30.75" customHeight="1" x14ac:dyDescent="0.25">
      <c r="A75" s="742"/>
      <c r="B75" s="108">
        <v>0.1</v>
      </c>
      <c r="C75" s="108">
        <v>0.1</v>
      </c>
      <c r="D75" s="108">
        <v>0.1</v>
      </c>
      <c r="E75" s="109">
        <v>0.1</v>
      </c>
      <c r="F75" s="114">
        <v>0</v>
      </c>
      <c r="G75" s="110"/>
      <c r="H75" s="114"/>
      <c r="I75" s="110"/>
    </row>
    <row r="76" spans="1:9" ht="168" customHeight="1" x14ac:dyDescent="0.25">
      <c r="A76" s="106" t="s">
        <v>282</v>
      </c>
      <c r="B76" s="1012" t="s">
        <v>577</v>
      </c>
      <c r="C76" s="1013"/>
      <c r="D76" s="1208" t="s">
        <v>578</v>
      </c>
      <c r="E76" s="1209"/>
      <c r="F76" s="784"/>
      <c r="G76" s="775"/>
      <c r="H76" s="998"/>
      <c r="I76" s="999"/>
    </row>
    <row r="77" spans="1:9" ht="80.25" customHeight="1" x14ac:dyDescent="0.25">
      <c r="A77" s="106" t="s">
        <v>286</v>
      </c>
      <c r="B77" s="749" t="s">
        <v>579</v>
      </c>
      <c r="C77" s="750"/>
      <c r="D77" s="749" t="s">
        <v>579</v>
      </c>
      <c r="E77" s="750"/>
      <c r="F77" s="776"/>
      <c r="G77" s="777"/>
      <c r="H77" s="776"/>
      <c r="I77" s="777"/>
    </row>
    <row r="78" spans="1:9" ht="30.75"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108">
        <v>0.1</v>
      </c>
      <c r="C79" s="108">
        <v>0.1</v>
      </c>
      <c r="D79" s="108">
        <v>0.1</v>
      </c>
      <c r="E79" s="108">
        <v>0.1</v>
      </c>
      <c r="F79" s="114">
        <v>0</v>
      </c>
      <c r="G79" s="110"/>
      <c r="H79" s="114"/>
      <c r="I79" s="110"/>
    </row>
    <row r="80" spans="1:9" ht="214.5" customHeight="1" x14ac:dyDescent="0.25">
      <c r="A80" s="106" t="s">
        <v>282</v>
      </c>
      <c r="B80" s="1130" t="s">
        <v>580</v>
      </c>
      <c r="C80" s="1131"/>
      <c r="D80" s="1204" t="s">
        <v>581</v>
      </c>
      <c r="E80" s="1205"/>
      <c r="F80" s="784"/>
      <c r="G80" s="775"/>
      <c r="H80" s="776"/>
      <c r="I80" s="777"/>
    </row>
    <row r="81" spans="1:9" ht="80.25" customHeight="1" x14ac:dyDescent="0.25">
      <c r="A81" s="106" t="s">
        <v>286</v>
      </c>
      <c r="B81" s="749" t="s">
        <v>582</v>
      </c>
      <c r="C81" s="750"/>
      <c r="D81" s="749" t="s">
        <v>582</v>
      </c>
      <c r="E81" s="750"/>
      <c r="F81" s="776"/>
      <c r="G81" s="777"/>
      <c r="H81" s="776"/>
      <c r="I81" s="777"/>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108">
        <v>0.1</v>
      </c>
      <c r="C83" s="108">
        <v>0.1</v>
      </c>
      <c r="D83" s="108">
        <v>0.1</v>
      </c>
      <c r="E83" s="108">
        <v>0.1</v>
      </c>
      <c r="F83" s="114">
        <v>0</v>
      </c>
      <c r="G83" s="110"/>
      <c r="H83" s="114"/>
      <c r="I83" s="110"/>
    </row>
    <row r="84" spans="1:9" ht="171" customHeight="1" x14ac:dyDescent="0.25">
      <c r="A84" s="106" t="s">
        <v>282</v>
      </c>
      <c r="B84" s="1130" t="s">
        <v>583</v>
      </c>
      <c r="C84" s="1131"/>
      <c r="D84" s="984" t="s">
        <v>584</v>
      </c>
      <c r="E84" s="985"/>
      <c r="F84" s="784"/>
      <c r="G84" s="775"/>
      <c r="H84" s="776"/>
      <c r="I84" s="777"/>
    </row>
    <row r="85" spans="1:9" ht="80.25" customHeight="1" x14ac:dyDescent="0.25">
      <c r="A85" s="106" t="s">
        <v>286</v>
      </c>
      <c r="B85" s="749" t="s">
        <v>585</v>
      </c>
      <c r="C85" s="750"/>
      <c r="D85" s="749" t="s">
        <v>585</v>
      </c>
      <c r="E85" s="750"/>
      <c r="F85" s="776"/>
      <c r="G85" s="777"/>
      <c r="H85" s="776"/>
      <c r="I85" s="777"/>
    </row>
    <row r="86" spans="1:9" ht="30"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108">
        <v>0.1</v>
      </c>
      <c r="C87" s="108">
        <v>0.1</v>
      </c>
      <c r="D87" s="108">
        <v>0.1</v>
      </c>
      <c r="E87" s="108">
        <v>0.1</v>
      </c>
      <c r="F87" s="114">
        <v>0</v>
      </c>
      <c r="G87" s="110"/>
      <c r="H87" s="114"/>
      <c r="I87" s="110"/>
    </row>
    <row r="88" spans="1:9" ht="226.5" customHeight="1" x14ac:dyDescent="0.25">
      <c r="A88" s="106" t="s">
        <v>282</v>
      </c>
      <c r="B88" s="1202" t="s">
        <v>586</v>
      </c>
      <c r="C88" s="1203"/>
      <c r="D88" s="767" t="s">
        <v>587</v>
      </c>
      <c r="E88" s="767"/>
      <c r="F88" s="769"/>
      <c r="G88" s="769"/>
      <c r="H88" s="769"/>
      <c r="I88" s="769"/>
    </row>
    <row r="89" spans="1:9" ht="80.25" customHeight="1" x14ac:dyDescent="0.25">
      <c r="A89" s="106" t="s">
        <v>286</v>
      </c>
      <c r="B89" s="756" t="s">
        <v>588</v>
      </c>
      <c r="C89" s="757"/>
      <c r="D89" s="756" t="s">
        <v>588</v>
      </c>
      <c r="E89" s="757"/>
      <c r="F89" s="744"/>
      <c r="G89" s="745"/>
      <c r="H89" s="744"/>
      <c r="I89" s="745"/>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108">
        <v>0.1</v>
      </c>
      <c r="C91" s="108">
        <v>0.1</v>
      </c>
      <c r="D91" s="108">
        <v>0.1</v>
      </c>
      <c r="E91" s="108">
        <v>0.1</v>
      </c>
      <c r="F91" s="114">
        <v>0</v>
      </c>
      <c r="G91" s="110"/>
      <c r="H91" s="114"/>
      <c r="I91" s="110"/>
    </row>
    <row r="92" spans="1:9" ht="217.5" customHeight="1" x14ac:dyDescent="0.25">
      <c r="A92" s="106" t="s">
        <v>282</v>
      </c>
      <c r="B92" s="747" t="s">
        <v>589</v>
      </c>
      <c r="C92" s="747"/>
      <c r="D92" s="1200" t="s">
        <v>590</v>
      </c>
      <c r="E92" s="1200"/>
      <c r="F92" s="748"/>
      <c r="G92" s="748"/>
      <c r="H92" s="748"/>
      <c r="I92" s="748"/>
    </row>
    <row r="93" spans="1:9" ht="80.25" customHeight="1" x14ac:dyDescent="0.25">
      <c r="A93" s="106" t="s">
        <v>286</v>
      </c>
      <c r="B93" s="749" t="s">
        <v>591</v>
      </c>
      <c r="C93" s="750"/>
      <c r="D93" s="749" t="s">
        <v>591</v>
      </c>
      <c r="E93" s="750"/>
      <c r="F93" s="744"/>
      <c r="G93" s="745"/>
      <c r="H93" s="744"/>
      <c r="I93" s="745"/>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108">
        <v>0.1</v>
      </c>
      <c r="C95" s="108">
        <v>0.1</v>
      </c>
      <c r="D95" s="108">
        <v>0.1</v>
      </c>
      <c r="E95" s="108">
        <v>0.1</v>
      </c>
      <c r="F95" s="114">
        <v>0</v>
      </c>
      <c r="G95" s="110"/>
      <c r="H95" s="114"/>
      <c r="I95" s="110"/>
    </row>
    <row r="96" spans="1:9" ht="157.5" customHeight="1" x14ac:dyDescent="0.25">
      <c r="A96" s="106" t="s">
        <v>282</v>
      </c>
      <c r="B96" s="1060" t="s">
        <v>592</v>
      </c>
      <c r="C96" s="1060"/>
      <c r="D96" s="1201" t="s">
        <v>593</v>
      </c>
      <c r="E96" s="1201"/>
      <c r="F96" s="748"/>
      <c r="G96" s="748"/>
      <c r="H96" s="748"/>
      <c r="I96" s="748"/>
    </row>
    <row r="97" spans="1:9" ht="80.25" customHeight="1" x14ac:dyDescent="0.25">
      <c r="A97" s="106" t="s">
        <v>286</v>
      </c>
      <c r="B97" s="749" t="s">
        <v>594</v>
      </c>
      <c r="C97" s="750"/>
      <c r="D97" s="749" t="s">
        <v>594</v>
      </c>
      <c r="E97" s="750"/>
      <c r="F97" s="744"/>
      <c r="G97" s="745"/>
      <c r="H97" s="744"/>
      <c r="I97" s="745"/>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108">
        <v>0.1</v>
      </c>
      <c r="C99" s="108"/>
      <c r="D99" s="108">
        <v>0.1</v>
      </c>
      <c r="E99" s="109"/>
      <c r="F99" s="114">
        <v>0</v>
      </c>
      <c r="G99" s="110"/>
      <c r="H99" s="114"/>
      <c r="I99" s="110"/>
    </row>
    <row r="100" spans="1:9" ht="104.25" customHeight="1" x14ac:dyDescent="0.25">
      <c r="A100" s="106" t="s">
        <v>282</v>
      </c>
      <c r="B100" s="747"/>
      <c r="C100" s="747"/>
      <c r="D100" s="747"/>
      <c r="E100" s="747"/>
      <c r="F100" s="748"/>
      <c r="G100" s="748"/>
      <c r="H100" s="748"/>
      <c r="I100" s="748"/>
    </row>
    <row r="101" spans="1:9" ht="80.25" customHeight="1" x14ac:dyDescent="0.25">
      <c r="A101" s="106" t="s">
        <v>286</v>
      </c>
      <c r="B101" s="749"/>
      <c r="C101" s="750"/>
      <c r="D101" s="756"/>
      <c r="E101" s="757"/>
      <c r="F101" s="744"/>
      <c r="G101" s="745"/>
      <c r="H101" s="744"/>
      <c r="I101" s="745"/>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108">
        <v>0.1</v>
      </c>
      <c r="C103" s="108"/>
      <c r="D103" s="108">
        <v>0.1</v>
      </c>
      <c r="E103" s="109"/>
      <c r="F103" s="114">
        <v>0</v>
      </c>
      <c r="G103" s="110"/>
      <c r="H103" s="114"/>
      <c r="I103" s="110"/>
    </row>
    <row r="104" spans="1:9" ht="116.25" customHeight="1" x14ac:dyDescent="0.25">
      <c r="A104" s="106" t="s">
        <v>282</v>
      </c>
      <c r="B104" s="747"/>
      <c r="C104" s="747"/>
      <c r="D104" s="1200"/>
      <c r="E104" s="1200"/>
      <c r="F104" s="748"/>
      <c r="G104" s="748"/>
      <c r="H104" s="748"/>
      <c r="I104" s="748"/>
    </row>
    <row r="105" spans="1:9" ht="80.25" customHeight="1" x14ac:dyDescent="0.25">
      <c r="A105" s="106" t="s">
        <v>286</v>
      </c>
      <c r="B105" s="762"/>
      <c r="C105" s="763"/>
      <c r="D105" s="762"/>
      <c r="E105" s="763"/>
      <c r="F105" s="744"/>
      <c r="G105" s="745"/>
      <c r="H105" s="744"/>
      <c r="I105" s="745"/>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108">
        <v>0.1</v>
      </c>
      <c r="C107" s="108"/>
      <c r="D107" s="108">
        <v>0.1</v>
      </c>
      <c r="E107" s="108"/>
      <c r="F107" s="114">
        <v>0</v>
      </c>
      <c r="G107" s="110"/>
      <c r="H107" s="114"/>
      <c r="I107" s="110"/>
    </row>
    <row r="108" spans="1:9" ht="105" customHeight="1" x14ac:dyDescent="0.25">
      <c r="A108" s="106" t="s">
        <v>282</v>
      </c>
      <c r="B108" s="747"/>
      <c r="C108" s="747"/>
      <c r="D108" s="751"/>
      <c r="E108" s="752"/>
      <c r="F108" s="748"/>
      <c r="G108" s="748"/>
      <c r="H108" s="748"/>
      <c r="I108" s="748"/>
    </row>
    <row r="109" spans="1:9" ht="80.25" customHeight="1" x14ac:dyDescent="0.25">
      <c r="A109" s="106" t="s">
        <v>286</v>
      </c>
      <c r="B109" s="749"/>
      <c r="C109" s="750"/>
      <c r="D109" s="749"/>
      <c r="E109" s="750"/>
      <c r="F109" s="744"/>
      <c r="G109" s="745"/>
      <c r="H109" s="744"/>
      <c r="I109" s="745"/>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108">
        <v>0.05</v>
      </c>
      <c r="C111" s="108"/>
      <c r="D111" s="108">
        <v>0.05</v>
      </c>
      <c r="E111" s="108"/>
      <c r="F111" s="114">
        <v>0</v>
      </c>
      <c r="G111" s="110"/>
      <c r="H111" s="114"/>
      <c r="I111" s="110"/>
    </row>
    <row r="112" spans="1:9" ht="107.25" customHeight="1" x14ac:dyDescent="0.25">
      <c r="A112" s="106" t="s">
        <v>282</v>
      </c>
      <c r="B112" s="746"/>
      <c r="C112" s="746"/>
      <c r="D112" s="747"/>
      <c r="E112" s="747"/>
      <c r="F112" s="748"/>
      <c r="G112" s="748"/>
      <c r="H112" s="748"/>
      <c r="I112" s="748"/>
    </row>
    <row r="113" spans="1:9" ht="80.25" customHeight="1" x14ac:dyDescent="0.25">
      <c r="A113" s="106" t="s">
        <v>286</v>
      </c>
      <c r="B113" s="749"/>
      <c r="C113" s="750"/>
      <c r="D113" s="749"/>
      <c r="E113" s="750"/>
      <c r="F113" s="744"/>
      <c r="G113" s="745"/>
      <c r="H113" s="744"/>
      <c r="I113" s="745"/>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353">
        <v>0.05</v>
      </c>
      <c r="C115" s="353"/>
      <c r="D115" s="353">
        <v>0.05</v>
      </c>
      <c r="E115" s="272"/>
      <c r="F115" s="272">
        <v>0</v>
      </c>
      <c r="G115" s="273"/>
      <c r="H115" s="272"/>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112">
        <f t="shared" ref="B118:I118" si="1">(B71+B75+B79+B83+B87+B91+B95+B99+B103+B107+B111+B115)</f>
        <v>1</v>
      </c>
      <c r="C118" s="112">
        <f t="shared" si="1"/>
        <v>0.61</v>
      </c>
      <c r="D118" s="112">
        <f t="shared" si="1"/>
        <v>1</v>
      </c>
      <c r="E118" s="112">
        <f t="shared" si="1"/>
        <v>0.60049999999999992</v>
      </c>
      <c r="F118" s="112">
        <f t="shared" si="1"/>
        <v>0</v>
      </c>
      <c r="G118" s="112">
        <f t="shared" si="1"/>
        <v>0</v>
      </c>
      <c r="H118" s="112">
        <f t="shared" si="1"/>
        <v>0</v>
      </c>
      <c r="I118" s="112">
        <f t="shared" si="1"/>
        <v>0</v>
      </c>
    </row>
    <row r="121" spans="1:9" ht="28.5" x14ac:dyDescent="0.25">
      <c r="A121" s="352" t="s">
        <v>313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 ref="B77:C77" r:id="rId3" display="https://secretariadistritald-my.sharepoint.com/:w:/g/personal/territorializacion2021_sdmujer_gov_co/IQBl65-FFoYuQ4ecQ3XWy79PAbIl9poxuOGuJFXJX3HvKww?e=Wl8e6H" xr:uid="{31392075-9B8E-4ED6-931A-A4567E400CF6}"/>
    <hyperlink ref="D77:E77" r:id="rId4" display="https://secretariadistritald-my.sharepoint.com/:w:/g/personal/territorializacion2021_sdmujer_gov_co/IQBl65-FFoYuQ4ecQ3XWy79PAbIl9poxuOGuJFXJX3HvKww?e=Wl8e6H" xr:uid="{30368A84-3469-48A2-BCB3-0F094F34C9E0}"/>
    <hyperlink ref="B81:C81" r:id="rId5" display="https://secretariadistritald-my.sharepoint.com/:b:/g/personal/territorializacion2021_sdmujer_gov_co/IQCYP_43_HGdSphR9Jql7wvbAWxZ7O1yasrd5uMCmCHxw6g?e=pZSLZP" xr:uid="{FABC749C-67DE-447A-81CF-3F30B6E69982}"/>
    <hyperlink ref="D81:E81" r:id="rId6" display="https://secretariadistritald-my.sharepoint.com/:b:/g/personal/territorializacion2021_sdmujer_gov_co/IQCYP_43_HGdSphR9Jql7wvbAWxZ7O1yasrd5uMCmCHxw6g?e=pZSLZP" xr:uid="{1F52D5F1-2050-455E-B297-F0E567503A2F}"/>
    <hyperlink ref="B85:C85" r:id="rId7" display="https://secretariadistritald-my.sharepoint.com/:b:/g/personal/territorializacion2021_sdmujer_gov_co/IQAhgb64yzG8SLJYJqvE0uJyAZ134YdiQhDS9vH5hlzok-I?e=mHuHaW" xr:uid="{B815EE4A-5E26-4488-8281-1B5671E37C28}"/>
    <hyperlink ref="D85:E85" r:id="rId8" display="https://secretariadistritald-my.sharepoint.com/:b:/g/personal/territorializacion2021_sdmujer_gov_co/IQAhgb64yzG8SLJYJqvE0uJyAZ134YdiQhDS9vH5hlzok-I?e=mHuHaW" xr:uid="{1210C50D-DB58-4ABD-B705-BFB9A3934922}"/>
    <hyperlink ref="B89:C89" r:id="rId9" display="https://secretariadistritald-my.sharepoint.com/:w:/g/personal/territorializacion2021_sdmujer_gov_co/IQBJg708B6XITZtAy9YD8XuXAfObeVkLcESbACIBdE2NRtk?e=eQm67t" xr:uid="{BADA3868-9C80-4A51-A427-BBEF020C50F8}"/>
    <hyperlink ref="D89:E89" r:id="rId10" display="https://secretariadistritald-my.sharepoint.com/:w:/g/personal/territorializacion2021_sdmujer_gov_co/IQBJg708B6XITZtAy9YD8XuXAfObeVkLcESbACIBdE2NRtk?e=eQm67t" xr:uid="{123A58FC-8CDF-43C9-8BF2-61B040C410EE}"/>
    <hyperlink ref="B93:C93" r:id="rId11" display="https://secretariadistritald-my.sharepoint.com/:b:/g/personal/territorializacion2021_sdmujer_gov_co/IQB-NWGrDLahTqixgOndRCJBAQZo_d1fpJdtwBtUBiqgm_o?e=sJnVM1" xr:uid="{33A0FCF1-4BB1-4E78-B2CC-F90F7CDB953D}"/>
    <hyperlink ref="D93:E93" r:id="rId12" display="https://secretariadistritald-my.sharepoint.com/:b:/g/personal/territorializacion2021_sdmujer_gov_co/IQB-NWGrDLahTqixgOndRCJBAQZo_d1fpJdtwBtUBiqgm_o?e=sJnVM1" xr:uid="{2F20A2C7-2FCA-42FB-A209-F0917FAEE0AB}"/>
    <hyperlink ref="B97:C97" r:id="rId13" display="https://secretariadistritald-my.sharepoint.com/:b:/g/personal/territorializacion2021_sdmujer_gov_co/IQCQQpkDsRmvTbmS7RSSR1jwAZ6_k8D9Uqjt4DINUU1D07E?e=b4pabP" xr:uid="{24BCB67D-A73C-48EB-B60F-25629C8FC979}"/>
    <hyperlink ref="D97:E97" r:id="rId14" display="https://secretariadistritald-my.sharepoint.com/:b:/g/personal/territorializacion2021_sdmujer_gov_co/IQCQQpkDsRmvTbmS7RSSR1jwAZ6_k8D9Uqjt4DINUU1D07E?e=b4pabP" xr:uid="{940536D7-EBD6-4AF5-87CA-5CC8E04A2BF5}"/>
  </hyperlinks>
  <pageMargins left="0.25" right="0.25" top="0.75" bottom="0.75" header="0.3" footer="0.3"/>
  <pageSetup scale="10" orientation="landscape" r:id="rId15"/>
  <drawing r:id="rId16"/>
  <legacyDrawing r:id="rId17"/>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106"/>
      <c r="B1" s="1107"/>
      <c r="C1" s="1107"/>
      <c r="D1" s="1107"/>
      <c r="E1" s="1108"/>
      <c r="F1" s="1052" t="s">
        <v>314</v>
      </c>
      <c r="G1" s="1053"/>
      <c r="H1" s="1053"/>
      <c r="I1" s="1053"/>
      <c r="J1" s="1053"/>
      <c r="K1" s="1053"/>
      <c r="L1" s="261"/>
    </row>
    <row r="2" spans="1:12" x14ac:dyDescent="0.25">
      <c r="A2" s="1109"/>
      <c r="B2" s="1110"/>
      <c r="C2" s="1110"/>
      <c r="D2" s="1110"/>
      <c r="E2" s="1111"/>
      <c r="F2" s="1054"/>
      <c r="G2" s="1055"/>
      <c r="H2" s="1055"/>
      <c r="I2" s="1055"/>
      <c r="J2" s="1055"/>
      <c r="K2" s="1055"/>
      <c r="L2" s="261"/>
    </row>
    <row r="3" spans="1:12" x14ac:dyDescent="0.25">
      <c r="A3" s="1109"/>
      <c r="B3" s="1110"/>
      <c r="C3" s="1110"/>
      <c r="D3" s="1110"/>
      <c r="E3" s="1111"/>
      <c r="F3" s="1052" t="s">
        <v>315</v>
      </c>
      <c r="G3" s="1053"/>
      <c r="H3" s="1053"/>
      <c r="I3" s="1053"/>
      <c r="J3" s="1053"/>
      <c r="K3" s="1053"/>
      <c r="L3" s="261"/>
    </row>
    <row r="4" spans="1:12" x14ac:dyDescent="0.25">
      <c r="A4" s="1112"/>
      <c r="B4" s="1113"/>
      <c r="C4" s="1113"/>
      <c r="D4" s="1113"/>
      <c r="E4" s="1114"/>
      <c r="F4" s="1054"/>
      <c r="G4" s="1055"/>
      <c r="H4" s="1055"/>
      <c r="I4" s="1055"/>
      <c r="J4" s="1055"/>
      <c r="K4" s="1055"/>
      <c r="L4" s="261"/>
    </row>
    <row r="5" spans="1:12" x14ac:dyDescent="0.25">
      <c r="A5" s="1023" t="s">
        <v>316</v>
      </c>
      <c r="B5" s="1024"/>
      <c r="C5" s="1024"/>
      <c r="D5" s="1024"/>
      <c r="E5" s="1024"/>
      <c r="F5" s="1024"/>
      <c r="G5" s="1024"/>
      <c r="H5" s="1024"/>
      <c r="I5" s="1024"/>
      <c r="J5" s="1024"/>
      <c r="K5" s="1024"/>
      <c r="L5" s="1036"/>
    </row>
    <row r="6" spans="1:12" x14ac:dyDescent="0.25">
      <c r="A6" s="1023" t="s">
        <v>317</v>
      </c>
      <c r="B6" s="1024"/>
      <c r="C6" s="1025"/>
      <c r="D6" s="1026" t="s">
        <v>12</v>
      </c>
      <c r="E6" s="1027"/>
      <c r="F6" s="1027"/>
      <c r="G6" s="1027"/>
      <c r="H6" s="1028"/>
      <c r="I6" s="1023" t="s">
        <v>318</v>
      </c>
      <c r="J6" s="1025"/>
      <c r="K6" s="1026" t="s">
        <v>37</v>
      </c>
      <c r="L6" s="1028"/>
    </row>
    <row r="7" spans="1:12" x14ac:dyDescent="0.25">
      <c r="A7" s="1023" t="s">
        <v>319</v>
      </c>
      <c r="B7" s="1024"/>
      <c r="C7" s="1025"/>
      <c r="D7" s="1026" t="s">
        <v>26</v>
      </c>
      <c r="E7" s="1027"/>
      <c r="F7" s="1027"/>
      <c r="G7" s="1027"/>
      <c r="H7" s="1028"/>
      <c r="I7" s="1023" t="s">
        <v>98</v>
      </c>
      <c r="J7" s="1025"/>
      <c r="K7" s="1026" t="s">
        <v>15</v>
      </c>
      <c r="L7" s="1028"/>
    </row>
    <row r="8" spans="1:12" x14ac:dyDescent="0.25">
      <c r="A8" s="1023" t="s">
        <v>320</v>
      </c>
      <c r="B8" s="1024"/>
      <c r="C8" s="1025"/>
      <c r="D8" s="1026" t="s">
        <v>74</v>
      </c>
      <c r="E8" s="1027"/>
      <c r="F8" s="1027"/>
      <c r="G8" s="1027"/>
      <c r="H8" s="1028"/>
      <c r="I8" s="1023" t="s">
        <v>321</v>
      </c>
      <c r="J8" s="1025"/>
      <c r="K8" s="1026" t="s">
        <v>75</v>
      </c>
      <c r="L8" s="1028"/>
    </row>
    <row r="9" spans="1:12" x14ac:dyDescent="0.25">
      <c r="A9" s="1043" t="s">
        <v>322</v>
      </c>
      <c r="B9" s="1044"/>
      <c r="C9" s="1044"/>
      <c r="D9" s="1044"/>
      <c r="E9" s="1024"/>
      <c r="F9" s="1024"/>
      <c r="G9" s="1024"/>
      <c r="H9" s="1024"/>
      <c r="I9" s="1024"/>
      <c r="J9" s="1024"/>
      <c r="K9" s="1024"/>
      <c r="L9" s="1036"/>
    </row>
    <row r="10" spans="1:12" ht="26.25" customHeight="1" x14ac:dyDescent="0.25">
      <c r="A10" s="1021" t="s">
        <v>323</v>
      </c>
      <c r="B10" s="1021"/>
      <c r="C10" s="1021"/>
      <c r="D10" s="1021"/>
      <c r="E10" s="1022" t="str">
        <f>+ACTIVIDAD_5!B13</f>
        <v>Implementar 1 estrategia denominada: Tejiendo Mundos de Igualdad para NNA en los territorios rurales y urbanos de Bogotá</v>
      </c>
      <c r="F10" s="1022"/>
      <c r="G10" s="1022"/>
      <c r="H10" s="1022"/>
      <c r="I10" s="1022"/>
      <c r="J10" s="1022"/>
      <c r="K10" s="1022"/>
      <c r="L10" s="1022"/>
    </row>
    <row r="11" spans="1:12" x14ac:dyDescent="0.25">
      <c r="A11" s="1034" t="s">
        <v>324</v>
      </c>
      <c r="B11" s="1035"/>
      <c r="C11" s="1035"/>
      <c r="D11" s="1036"/>
      <c r="E11" s="1029" t="str">
        <f>+ACTIVIDAD_5!I17</f>
        <v>Número de estrategias asociadas a ETMINNA en los territorios rurales y urbanos implementadas</v>
      </c>
      <c r="F11" s="1022"/>
      <c r="G11" s="1022"/>
      <c r="H11" s="1022"/>
      <c r="I11" s="1022"/>
      <c r="J11" s="1022"/>
      <c r="K11" s="1022"/>
      <c r="L11" s="1030"/>
    </row>
    <row r="12" spans="1:12" ht="42" customHeight="1" x14ac:dyDescent="0.25">
      <c r="A12" s="1023" t="s">
        <v>325</v>
      </c>
      <c r="B12" s="1024"/>
      <c r="C12" s="1024"/>
      <c r="D12" s="1025"/>
      <c r="E12" s="1045" t="s">
        <v>595</v>
      </c>
      <c r="F12" s="1046"/>
      <c r="G12" s="1046"/>
      <c r="H12" s="1046"/>
      <c r="I12" s="1046"/>
      <c r="J12" s="1046"/>
      <c r="K12" s="1046"/>
      <c r="L12" s="1047"/>
    </row>
    <row r="13" spans="1:12" ht="24" customHeight="1" x14ac:dyDescent="0.25">
      <c r="A13" s="1023" t="s">
        <v>327</v>
      </c>
      <c r="B13" s="1024"/>
      <c r="C13" s="1025"/>
      <c r="D13" s="1026"/>
      <c r="E13" s="1027"/>
      <c r="F13" s="1027"/>
      <c r="G13" s="1027"/>
      <c r="H13" s="1028"/>
      <c r="I13" s="1023" t="s">
        <v>328</v>
      </c>
      <c r="J13" s="1025"/>
      <c r="K13" s="1026" t="s">
        <v>49</v>
      </c>
      <c r="L13" s="1028"/>
    </row>
    <row r="14" spans="1:12" x14ac:dyDescent="0.25">
      <c r="A14" s="1023" t="s">
        <v>329</v>
      </c>
      <c r="B14" s="1024"/>
      <c r="C14" s="1024"/>
      <c r="D14" s="1024"/>
      <c r="E14" s="1024"/>
      <c r="F14" s="1024"/>
      <c r="G14" s="1024"/>
      <c r="H14" s="1024"/>
      <c r="I14" s="1024"/>
      <c r="J14" s="1024"/>
      <c r="K14" s="1024"/>
      <c r="L14" s="1036"/>
    </row>
    <row r="15" spans="1:12" x14ac:dyDescent="0.25">
      <c r="A15" s="1023" t="s">
        <v>330</v>
      </c>
      <c r="B15" s="1024"/>
      <c r="C15" s="1025"/>
      <c r="D15" s="1026" t="s">
        <v>19</v>
      </c>
      <c r="E15" s="1027"/>
      <c r="F15" s="1027"/>
      <c r="G15" s="1027"/>
      <c r="H15" s="1028"/>
      <c r="I15" s="1023" t="s">
        <v>331</v>
      </c>
      <c r="J15" s="1025"/>
      <c r="K15" s="1026" t="s">
        <v>20</v>
      </c>
      <c r="L15" s="1028"/>
    </row>
    <row r="16" spans="1:12" x14ac:dyDescent="0.25">
      <c r="A16" s="1023" t="s">
        <v>332</v>
      </c>
      <c r="B16" s="1024"/>
      <c r="C16" s="1025"/>
      <c r="D16" s="1115">
        <f>+ACTIVIDAD_1!C39</f>
        <v>1</v>
      </c>
      <c r="E16" s="1116"/>
      <c r="F16" s="1116"/>
      <c r="G16" s="1116"/>
      <c r="H16" s="1117"/>
      <c r="I16" s="1023" t="s">
        <v>237</v>
      </c>
      <c r="J16" s="1025"/>
      <c r="K16" s="1026" t="s">
        <v>23</v>
      </c>
      <c r="L16" s="1028"/>
    </row>
    <row r="17" spans="1:12" x14ac:dyDescent="0.25">
      <c r="A17" s="1023" t="s">
        <v>333</v>
      </c>
      <c r="B17" s="1024"/>
      <c r="C17" s="1025"/>
      <c r="D17" s="1026"/>
      <c r="E17" s="1027"/>
      <c r="F17" s="1027"/>
      <c r="G17" s="1027"/>
      <c r="H17" s="1028"/>
      <c r="I17" s="1031"/>
      <c r="J17" s="1032"/>
      <c r="K17" s="1032"/>
      <c r="L17" s="1033"/>
    </row>
    <row r="18" spans="1:12" x14ac:dyDescent="0.25">
      <c r="A18" s="268" t="s">
        <v>334</v>
      </c>
      <c r="B18" s="268" t="s">
        <v>335</v>
      </c>
      <c r="C18" s="1023" t="s">
        <v>336</v>
      </c>
      <c r="D18" s="1024"/>
      <c r="E18" s="1024"/>
      <c r="F18" s="1024"/>
      <c r="G18" s="1025"/>
      <c r="H18" s="1023" t="s">
        <v>337</v>
      </c>
      <c r="I18" s="1025"/>
      <c r="J18" s="1023" t="s">
        <v>338</v>
      </c>
      <c r="K18" s="1025"/>
      <c r="L18" s="268" t="s">
        <v>339</v>
      </c>
    </row>
    <row r="19" spans="1:12" ht="83.25" customHeight="1" x14ac:dyDescent="0.25">
      <c r="A19" s="263">
        <v>1</v>
      </c>
      <c r="B19" s="264" t="s">
        <v>280</v>
      </c>
      <c r="C19" s="1026" t="s">
        <v>596</v>
      </c>
      <c r="D19" s="1027"/>
      <c r="E19" s="1027"/>
      <c r="F19" s="1027"/>
      <c r="G19" s="1028"/>
      <c r="H19" s="1026" t="s">
        <v>597</v>
      </c>
      <c r="I19" s="1028"/>
      <c r="J19" s="1031" t="s">
        <v>22</v>
      </c>
      <c r="K19" s="1033"/>
      <c r="L19" s="264" t="s">
        <v>598</v>
      </c>
    </row>
    <row r="20" spans="1:12" ht="75" customHeight="1" x14ac:dyDescent="0.25">
      <c r="A20" s="263">
        <v>2</v>
      </c>
      <c r="B20" s="264" t="s">
        <v>280</v>
      </c>
      <c r="C20" s="1026" t="s">
        <v>599</v>
      </c>
      <c r="D20" s="1027"/>
      <c r="E20" s="1027"/>
      <c r="F20" s="1027"/>
      <c r="G20" s="1028"/>
      <c r="H20" s="1026" t="s">
        <v>600</v>
      </c>
      <c r="I20" s="1028"/>
      <c r="J20" s="1031" t="s">
        <v>22</v>
      </c>
      <c r="K20" s="1033"/>
      <c r="L20" s="264" t="s">
        <v>601</v>
      </c>
    </row>
    <row r="21" spans="1:12" x14ac:dyDescent="0.25">
      <c r="A21" s="263"/>
      <c r="B21" s="264"/>
      <c r="C21" s="1026"/>
      <c r="D21" s="1027"/>
      <c r="E21" s="1027"/>
      <c r="F21" s="1027"/>
      <c r="G21" s="1028"/>
      <c r="H21" s="1026"/>
      <c r="I21" s="1028"/>
      <c r="J21" s="1031"/>
      <c r="K21" s="1033"/>
      <c r="L21" s="264"/>
    </row>
    <row r="22" spans="1:12" ht="51" x14ac:dyDescent="0.25">
      <c r="A22" s="268" t="s">
        <v>334</v>
      </c>
      <c r="B22" s="1023" t="s">
        <v>347</v>
      </c>
      <c r="C22" s="1024"/>
      <c r="D22" s="1024"/>
      <c r="E22" s="1024"/>
      <c r="F22" s="1024"/>
      <c r="G22" s="1024"/>
      <c r="H22" s="1024"/>
      <c r="I22" s="1024"/>
      <c r="J22" s="1024"/>
      <c r="K22" s="1025"/>
      <c r="L22" s="268" t="s">
        <v>348</v>
      </c>
    </row>
    <row r="23" spans="1:12" ht="32.25" customHeight="1" x14ac:dyDescent="0.25">
      <c r="A23" s="263">
        <v>1</v>
      </c>
      <c r="B23" s="1222" t="s">
        <v>602</v>
      </c>
      <c r="C23" s="1223"/>
      <c r="D23" s="1223"/>
      <c r="E23" s="1223"/>
      <c r="F23" s="1223"/>
      <c r="G23" s="1223"/>
      <c r="H23" s="1223"/>
      <c r="I23" s="1223"/>
      <c r="J23" s="1223"/>
      <c r="K23" s="1224"/>
      <c r="L23" s="264" t="s">
        <v>22</v>
      </c>
    </row>
    <row r="24" spans="1:12" x14ac:dyDescent="0.25">
      <c r="A24" s="1023" t="s">
        <v>350</v>
      </c>
      <c r="B24" s="1024"/>
      <c r="C24" s="1024"/>
      <c r="D24" s="1024"/>
      <c r="E24" s="1024"/>
      <c r="F24" s="1044"/>
      <c r="G24" s="1044"/>
      <c r="H24" s="1024"/>
      <c r="I24" s="1044"/>
      <c r="J24" s="1044"/>
      <c r="K24" s="1024"/>
      <c r="L24" s="1120"/>
    </row>
    <row r="25" spans="1:12" ht="25.5" x14ac:dyDescent="0.25">
      <c r="A25" s="1023" t="s">
        <v>351</v>
      </c>
      <c r="B25" s="1024"/>
      <c r="C25" s="1025"/>
      <c r="D25" s="1026">
        <v>1</v>
      </c>
      <c r="E25" s="1027"/>
      <c r="F25" s="1021" t="s">
        <v>352</v>
      </c>
      <c r="G25" s="1021"/>
      <c r="H25" s="275">
        <v>2024</v>
      </c>
      <c r="I25" s="1021" t="s">
        <v>353</v>
      </c>
      <c r="J25" s="1021"/>
      <c r="K25" s="262"/>
      <c r="L25" s="274" t="s">
        <v>413</v>
      </c>
    </row>
    <row r="26" spans="1:12" ht="38.25" customHeight="1" x14ac:dyDescent="0.25">
      <c r="A26" s="1023" t="s">
        <v>355</v>
      </c>
      <c r="B26" s="1024"/>
      <c r="C26" s="1025"/>
      <c r="D26" s="1026" t="s">
        <v>603</v>
      </c>
      <c r="E26" s="1027"/>
      <c r="F26" s="1020"/>
      <c r="G26" s="1020"/>
      <c r="H26" s="1027"/>
      <c r="I26" s="1020"/>
      <c r="J26" s="1020"/>
      <c r="K26" s="1027"/>
      <c r="L26" s="1037"/>
    </row>
    <row r="27" spans="1:12" ht="35.25" customHeight="1" x14ac:dyDescent="0.25">
      <c r="A27" s="1023" t="s">
        <v>357</v>
      </c>
      <c r="B27" s="1024"/>
      <c r="C27" s="1025"/>
      <c r="D27" s="1031" t="s">
        <v>604</v>
      </c>
      <c r="E27" s="1032"/>
      <c r="F27" s="1032"/>
      <c r="G27" s="1032"/>
      <c r="H27" s="1032"/>
      <c r="I27" s="1032"/>
      <c r="J27" s="1032"/>
      <c r="K27" s="1032"/>
      <c r="L27" s="1033"/>
    </row>
    <row r="28" spans="1:12" x14ac:dyDescent="0.25">
      <c r="A28" s="1023" t="s">
        <v>358</v>
      </c>
      <c r="B28" s="1024"/>
      <c r="C28" s="1025"/>
      <c r="D28" s="1026"/>
      <c r="E28" s="1027"/>
      <c r="F28" s="1027"/>
      <c r="G28" s="1027"/>
      <c r="H28" s="1027"/>
      <c r="I28" s="1027"/>
      <c r="J28" s="1027"/>
      <c r="K28" s="1027"/>
      <c r="L28" s="102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106"/>
      <c r="B1" s="1107"/>
      <c r="C1" s="1107"/>
      <c r="D1" s="1107"/>
      <c r="E1" s="1108"/>
      <c r="F1" s="1052" t="s">
        <v>314</v>
      </c>
      <c r="G1" s="1053"/>
      <c r="H1" s="1053"/>
      <c r="I1" s="1053"/>
      <c r="J1" s="1053"/>
      <c r="K1" s="1053"/>
      <c r="L1" s="261"/>
    </row>
    <row r="2" spans="1:12" x14ac:dyDescent="0.25">
      <c r="A2" s="1109"/>
      <c r="B2" s="1110"/>
      <c r="C2" s="1110"/>
      <c r="D2" s="1110"/>
      <c r="E2" s="1111"/>
      <c r="F2" s="1054"/>
      <c r="G2" s="1055"/>
      <c r="H2" s="1055"/>
      <c r="I2" s="1055"/>
      <c r="J2" s="1055"/>
      <c r="K2" s="1055"/>
      <c r="L2" s="261"/>
    </row>
    <row r="3" spans="1:12" x14ac:dyDescent="0.25">
      <c r="A3" s="1109"/>
      <c r="B3" s="1110"/>
      <c r="C3" s="1110"/>
      <c r="D3" s="1110"/>
      <c r="E3" s="1111"/>
      <c r="F3" s="1052" t="s">
        <v>315</v>
      </c>
      <c r="G3" s="1053"/>
      <c r="H3" s="1053"/>
      <c r="I3" s="1053"/>
      <c r="J3" s="1053"/>
      <c r="K3" s="1053"/>
      <c r="L3" s="261"/>
    </row>
    <row r="4" spans="1:12" x14ac:dyDescent="0.25">
      <c r="A4" s="1112"/>
      <c r="B4" s="1113"/>
      <c r="C4" s="1113"/>
      <c r="D4" s="1113"/>
      <c r="E4" s="1114"/>
      <c r="F4" s="1054"/>
      <c r="G4" s="1055"/>
      <c r="H4" s="1055"/>
      <c r="I4" s="1055"/>
      <c r="J4" s="1055"/>
      <c r="K4" s="1055"/>
      <c r="L4" s="261"/>
    </row>
    <row r="5" spans="1:12" x14ac:dyDescent="0.25">
      <c r="A5" s="1023" t="s">
        <v>316</v>
      </c>
      <c r="B5" s="1024"/>
      <c r="C5" s="1024"/>
      <c r="D5" s="1024"/>
      <c r="E5" s="1024"/>
      <c r="F5" s="1024"/>
      <c r="G5" s="1024"/>
      <c r="H5" s="1024"/>
      <c r="I5" s="1024"/>
      <c r="J5" s="1024"/>
      <c r="K5" s="1024"/>
      <c r="L5" s="1036"/>
    </row>
    <row r="6" spans="1:12" x14ac:dyDescent="0.25">
      <c r="A6" s="1023" t="s">
        <v>317</v>
      </c>
      <c r="B6" s="1024"/>
      <c r="C6" s="1025"/>
      <c r="D6" s="1026" t="s">
        <v>12</v>
      </c>
      <c r="E6" s="1027"/>
      <c r="F6" s="1027"/>
      <c r="G6" s="1027"/>
      <c r="H6" s="1028"/>
      <c r="I6" s="1023" t="s">
        <v>318</v>
      </c>
      <c r="J6" s="1025"/>
      <c r="K6" s="1026" t="s">
        <v>37</v>
      </c>
      <c r="L6" s="1028"/>
    </row>
    <row r="7" spans="1:12" x14ac:dyDescent="0.25">
      <c r="A7" s="1023" t="s">
        <v>319</v>
      </c>
      <c r="B7" s="1024"/>
      <c r="C7" s="1025"/>
      <c r="D7" s="1026" t="s">
        <v>26</v>
      </c>
      <c r="E7" s="1027"/>
      <c r="F7" s="1027"/>
      <c r="G7" s="1027"/>
      <c r="H7" s="1028"/>
      <c r="I7" s="1023" t="s">
        <v>98</v>
      </c>
      <c r="J7" s="1025"/>
      <c r="K7" s="1026" t="s">
        <v>15</v>
      </c>
      <c r="L7" s="1028"/>
    </row>
    <row r="8" spans="1:12" ht="49.5" customHeight="1" x14ac:dyDescent="0.25">
      <c r="A8" s="1023" t="s">
        <v>320</v>
      </c>
      <c r="B8" s="1024"/>
      <c r="C8" s="1025"/>
      <c r="D8" s="1026" t="s">
        <v>74</v>
      </c>
      <c r="E8" s="1027"/>
      <c r="F8" s="1027"/>
      <c r="G8" s="1027"/>
      <c r="H8" s="1028"/>
      <c r="I8" s="1023" t="s">
        <v>321</v>
      </c>
      <c r="J8" s="1025"/>
      <c r="K8" s="1026" t="s">
        <v>75</v>
      </c>
      <c r="L8" s="1028"/>
    </row>
    <row r="9" spans="1:12" x14ac:dyDescent="0.25">
      <c r="A9" s="1043" t="s">
        <v>322</v>
      </c>
      <c r="B9" s="1044"/>
      <c r="C9" s="1044"/>
      <c r="D9" s="1044"/>
      <c r="E9" s="1024"/>
      <c r="F9" s="1024"/>
      <c r="G9" s="1024"/>
      <c r="H9" s="1024"/>
      <c r="I9" s="1024"/>
      <c r="J9" s="1024"/>
      <c r="K9" s="1024"/>
      <c r="L9" s="1036"/>
    </row>
    <row r="10" spans="1:12" ht="33.75" customHeight="1" x14ac:dyDescent="0.25">
      <c r="A10" s="1021" t="s">
        <v>323</v>
      </c>
      <c r="B10" s="1021"/>
      <c r="C10" s="1021"/>
      <c r="D10" s="1021"/>
      <c r="E10" s="1022" t="str">
        <f>+ACTIVIDAD_6!B13</f>
        <v>Consolidar 1 estrategia para realizar jornadas de difusión, información y sensibilización a mujeres en los territorios rurales y urbanos de Bogotá</v>
      </c>
      <c r="F10" s="1022"/>
      <c r="G10" s="1022"/>
      <c r="H10" s="1022"/>
      <c r="I10" s="1022"/>
      <c r="J10" s="1022"/>
      <c r="K10" s="1022"/>
      <c r="L10" s="1022"/>
    </row>
    <row r="11" spans="1:12" ht="35.25" customHeight="1" x14ac:dyDescent="0.25">
      <c r="A11" s="1034" t="s">
        <v>324</v>
      </c>
      <c r="B11" s="1035"/>
      <c r="C11" s="1035"/>
      <c r="D11" s="1036"/>
      <c r="E11" s="1029" t="str">
        <f>+ACTIVIDAD_6!I17</f>
        <v>Número de estrategias de  estrategia para realizar jornadas de difusión, información y sensibilización a mujeres en los territorios rurales y urbanos de Bogotá consolidadas</v>
      </c>
      <c r="F11" s="1022"/>
      <c r="G11" s="1022"/>
      <c r="H11" s="1022"/>
      <c r="I11" s="1022"/>
      <c r="J11" s="1022"/>
      <c r="K11" s="1022"/>
      <c r="L11" s="1030"/>
    </row>
    <row r="12" spans="1:12" ht="37.5" customHeight="1" x14ac:dyDescent="0.25">
      <c r="A12" s="1023" t="s">
        <v>325</v>
      </c>
      <c r="B12" s="1024"/>
      <c r="C12" s="1024"/>
      <c r="D12" s="1025"/>
      <c r="E12" s="1045" t="s">
        <v>605</v>
      </c>
      <c r="F12" s="1046"/>
      <c r="G12" s="1046"/>
      <c r="H12" s="1046"/>
      <c r="I12" s="1046"/>
      <c r="J12" s="1046"/>
      <c r="K12" s="1046"/>
      <c r="L12" s="1047"/>
    </row>
    <row r="13" spans="1:12" x14ac:dyDescent="0.25">
      <c r="A13" s="1023" t="s">
        <v>327</v>
      </c>
      <c r="B13" s="1024"/>
      <c r="C13" s="1025"/>
      <c r="D13" s="1026"/>
      <c r="E13" s="1027"/>
      <c r="F13" s="1027"/>
      <c r="G13" s="1027"/>
      <c r="H13" s="1028"/>
      <c r="I13" s="1023" t="s">
        <v>328</v>
      </c>
      <c r="J13" s="1025"/>
      <c r="K13" s="1026" t="s">
        <v>49</v>
      </c>
      <c r="L13" s="1028"/>
    </row>
    <row r="14" spans="1:12" x14ac:dyDescent="0.25">
      <c r="A14" s="1023" t="s">
        <v>329</v>
      </c>
      <c r="B14" s="1024"/>
      <c r="C14" s="1024"/>
      <c r="D14" s="1024"/>
      <c r="E14" s="1024"/>
      <c r="F14" s="1024"/>
      <c r="G14" s="1024"/>
      <c r="H14" s="1024"/>
      <c r="I14" s="1024"/>
      <c r="J14" s="1024"/>
      <c r="K14" s="1024"/>
      <c r="L14" s="1036"/>
    </row>
    <row r="15" spans="1:12" x14ac:dyDescent="0.25">
      <c r="A15" s="1023" t="s">
        <v>330</v>
      </c>
      <c r="B15" s="1024"/>
      <c r="C15" s="1025"/>
      <c r="D15" s="1026" t="s">
        <v>19</v>
      </c>
      <c r="E15" s="1027"/>
      <c r="F15" s="1027"/>
      <c r="G15" s="1027"/>
      <c r="H15" s="1028"/>
      <c r="I15" s="1023" t="s">
        <v>331</v>
      </c>
      <c r="J15" s="1025"/>
      <c r="K15" s="1026" t="s">
        <v>20</v>
      </c>
      <c r="L15" s="1028"/>
    </row>
    <row r="16" spans="1:12" x14ac:dyDescent="0.25">
      <c r="A16" s="1023" t="s">
        <v>332</v>
      </c>
      <c r="B16" s="1024"/>
      <c r="C16" s="1025"/>
      <c r="D16" s="1115">
        <f>+ACTIVIDAD_1!C39</f>
        <v>1</v>
      </c>
      <c r="E16" s="1116"/>
      <c r="F16" s="1116"/>
      <c r="G16" s="1116"/>
      <c r="H16" s="1117"/>
      <c r="I16" s="1023" t="s">
        <v>237</v>
      </c>
      <c r="J16" s="1025"/>
      <c r="K16" s="1026" t="s">
        <v>23</v>
      </c>
      <c r="L16" s="1028"/>
    </row>
    <row r="17" spans="1:12" x14ac:dyDescent="0.25">
      <c r="A17" s="1023" t="s">
        <v>333</v>
      </c>
      <c r="B17" s="1024"/>
      <c r="C17" s="1025"/>
      <c r="D17" s="1026"/>
      <c r="E17" s="1027"/>
      <c r="F17" s="1027"/>
      <c r="G17" s="1027"/>
      <c r="H17" s="1028"/>
      <c r="I17" s="1031"/>
      <c r="J17" s="1032"/>
      <c r="K17" s="1032"/>
      <c r="L17" s="1033"/>
    </row>
    <row r="18" spans="1:12" x14ac:dyDescent="0.25">
      <c r="A18" s="268" t="s">
        <v>334</v>
      </c>
      <c r="B18" s="268" t="s">
        <v>335</v>
      </c>
      <c r="C18" s="1023" t="s">
        <v>336</v>
      </c>
      <c r="D18" s="1024"/>
      <c r="E18" s="1024"/>
      <c r="F18" s="1024"/>
      <c r="G18" s="1025"/>
      <c r="H18" s="1023" t="s">
        <v>337</v>
      </c>
      <c r="I18" s="1025"/>
      <c r="J18" s="1023" t="s">
        <v>338</v>
      </c>
      <c r="K18" s="1025"/>
      <c r="L18" s="268" t="s">
        <v>339</v>
      </c>
    </row>
    <row r="19" spans="1:12" ht="138" customHeight="1" x14ac:dyDescent="0.25">
      <c r="A19" s="263">
        <v>1</v>
      </c>
      <c r="B19" s="264" t="s">
        <v>280</v>
      </c>
      <c r="C19" s="1026" t="s">
        <v>606</v>
      </c>
      <c r="D19" s="1027"/>
      <c r="E19" s="1027"/>
      <c r="F19" s="1027"/>
      <c r="G19" s="1028"/>
      <c r="H19" s="1029" t="s">
        <v>607</v>
      </c>
      <c r="I19" s="1030"/>
      <c r="J19" s="1031" t="s">
        <v>22</v>
      </c>
      <c r="K19" s="1033"/>
      <c r="L19" s="264" t="s">
        <v>413</v>
      </c>
    </row>
    <row r="20" spans="1:12" ht="129" customHeight="1" x14ac:dyDescent="0.25">
      <c r="A20" s="263">
        <v>2</v>
      </c>
      <c r="B20" s="264" t="s">
        <v>280</v>
      </c>
      <c r="C20" s="1026" t="s">
        <v>608</v>
      </c>
      <c r="D20" s="1027"/>
      <c r="E20" s="1027"/>
      <c r="F20" s="1027"/>
      <c r="G20" s="1028"/>
      <c r="H20" s="1029" t="s">
        <v>609</v>
      </c>
      <c r="I20" s="1030"/>
      <c r="J20" s="1031" t="s">
        <v>22</v>
      </c>
      <c r="K20" s="1033"/>
      <c r="L20" s="264" t="s">
        <v>413</v>
      </c>
    </row>
    <row r="21" spans="1:12" ht="199.5" customHeight="1" x14ac:dyDescent="0.25">
      <c r="A21" s="263">
        <v>3</v>
      </c>
      <c r="B21" s="264"/>
      <c r="C21" s="1026" t="s">
        <v>610</v>
      </c>
      <c r="D21" s="1027"/>
      <c r="E21" s="1027"/>
      <c r="F21" s="1027"/>
      <c r="G21" s="1028"/>
      <c r="H21" s="1029" t="s">
        <v>611</v>
      </c>
      <c r="I21" s="1030"/>
      <c r="J21" s="1031"/>
      <c r="K21" s="1033"/>
      <c r="L21" s="264" t="s">
        <v>413</v>
      </c>
    </row>
    <row r="22" spans="1:12" ht="63.75" customHeight="1" x14ac:dyDescent="0.25">
      <c r="A22" s="263">
        <v>4</v>
      </c>
      <c r="B22" s="264" t="s">
        <v>280</v>
      </c>
      <c r="C22" s="1026" t="s">
        <v>612</v>
      </c>
      <c r="D22" s="1027"/>
      <c r="E22" s="1027"/>
      <c r="F22" s="1027"/>
      <c r="G22" s="1028"/>
      <c r="H22" s="1026" t="s">
        <v>613</v>
      </c>
      <c r="I22" s="1028"/>
      <c r="J22" s="1031" t="s">
        <v>22</v>
      </c>
      <c r="K22" s="1033"/>
      <c r="L22" s="264" t="s">
        <v>342</v>
      </c>
    </row>
    <row r="23" spans="1:12" x14ac:dyDescent="0.25">
      <c r="A23" s="263"/>
      <c r="B23" s="264"/>
      <c r="C23" s="1026"/>
      <c r="D23" s="1027"/>
      <c r="E23" s="1027"/>
      <c r="F23" s="1027"/>
      <c r="G23" s="1028"/>
      <c r="H23" s="1026"/>
      <c r="I23" s="1028"/>
      <c r="J23" s="1031"/>
      <c r="K23" s="1033"/>
      <c r="L23" s="264"/>
    </row>
    <row r="24" spans="1:12" ht="51" x14ac:dyDescent="0.25">
      <c r="A24" s="268" t="s">
        <v>334</v>
      </c>
      <c r="B24" s="1023" t="s">
        <v>347</v>
      </c>
      <c r="C24" s="1024"/>
      <c r="D24" s="1024"/>
      <c r="E24" s="1024"/>
      <c r="F24" s="1024"/>
      <c r="G24" s="1024"/>
      <c r="H24" s="1024"/>
      <c r="I24" s="1024"/>
      <c r="J24" s="1024"/>
      <c r="K24" s="1025"/>
      <c r="L24" s="268" t="s">
        <v>348</v>
      </c>
    </row>
    <row r="25" spans="1:12" ht="64.5" customHeight="1" x14ac:dyDescent="0.25">
      <c r="A25" s="263">
        <v>1</v>
      </c>
      <c r="B25" s="1026" t="s">
        <v>614</v>
      </c>
      <c r="C25" s="1027"/>
      <c r="D25" s="1027"/>
      <c r="E25" s="1027"/>
      <c r="F25" s="1027"/>
      <c r="G25" s="1027"/>
      <c r="H25" s="1027"/>
      <c r="I25" s="1027"/>
      <c r="J25" s="1027"/>
      <c r="K25" s="1028"/>
      <c r="L25" s="264" t="s">
        <v>22</v>
      </c>
    </row>
    <row r="26" spans="1:12" x14ac:dyDescent="0.25">
      <c r="A26" s="1023" t="s">
        <v>350</v>
      </c>
      <c r="B26" s="1024"/>
      <c r="C26" s="1024"/>
      <c r="D26" s="1024"/>
      <c r="E26" s="1024"/>
      <c r="F26" s="1044"/>
      <c r="G26" s="1044"/>
      <c r="H26" s="1024"/>
      <c r="I26" s="1044"/>
      <c r="J26" s="1044"/>
      <c r="K26" s="1024"/>
      <c r="L26" s="1120"/>
    </row>
    <row r="27" spans="1:12" ht="25.5" x14ac:dyDescent="0.25">
      <c r="A27" s="1023" t="s">
        <v>351</v>
      </c>
      <c r="B27" s="1024"/>
      <c r="C27" s="1025"/>
      <c r="D27" s="1026">
        <v>1</v>
      </c>
      <c r="E27" s="1027"/>
      <c r="F27" s="1021" t="s">
        <v>352</v>
      </c>
      <c r="G27" s="1021"/>
      <c r="H27" s="275">
        <v>2024</v>
      </c>
      <c r="I27" s="1021" t="s">
        <v>353</v>
      </c>
      <c r="J27" s="1021"/>
      <c r="K27" s="262"/>
      <c r="L27" s="274" t="s">
        <v>413</v>
      </c>
    </row>
    <row r="28" spans="1:12" ht="39" customHeight="1" x14ac:dyDescent="0.25">
      <c r="A28" s="1023" t="s">
        <v>355</v>
      </c>
      <c r="B28" s="1024"/>
      <c r="C28" s="1025"/>
      <c r="D28" s="1026" t="s">
        <v>615</v>
      </c>
      <c r="E28" s="1027"/>
      <c r="F28" s="1020"/>
      <c r="G28" s="1020"/>
      <c r="H28" s="1027"/>
      <c r="I28" s="1020"/>
      <c r="J28" s="1020"/>
      <c r="K28" s="1027"/>
      <c r="L28" s="1037"/>
    </row>
    <row r="29" spans="1:12" x14ac:dyDescent="0.25">
      <c r="A29" s="1023" t="s">
        <v>357</v>
      </c>
      <c r="B29" s="1024"/>
      <c r="C29" s="1025"/>
      <c r="D29" s="1031"/>
      <c r="E29" s="1032"/>
      <c r="F29" s="1032"/>
      <c r="G29" s="1032"/>
      <c r="H29" s="1032"/>
      <c r="I29" s="1032"/>
      <c r="J29" s="1032"/>
      <c r="K29" s="1032"/>
      <c r="L29" s="1033"/>
    </row>
    <row r="30" spans="1:12" x14ac:dyDescent="0.25">
      <c r="A30" s="1023" t="s">
        <v>358</v>
      </c>
      <c r="B30" s="1024"/>
      <c r="C30" s="1025"/>
      <c r="D30" s="1026"/>
      <c r="E30" s="1027"/>
      <c r="F30" s="1027"/>
      <c r="G30" s="1027"/>
      <c r="H30" s="1027"/>
      <c r="I30" s="1027"/>
      <c r="J30" s="1027"/>
      <c r="K30" s="1027"/>
      <c r="L30" s="1028"/>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view="pageBreakPreview" topLeftCell="A94" zoomScale="70" zoomScaleNormal="90" zoomScaleSheetLayoutView="70" workbookViewId="0">
      <selection activeCell="D96" sqref="D96:E96"/>
    </sheetView>
  </sheetViews>
  <sheetFormatPr baseColWidth="10" defaultColWidth="10.85546875" defaultRowHeight="14.25" x14ac:dyDescent="0.25"/>
  <cols>
    <col min="1" max="1" width="49.7109375" style="66" customWidth="1"/>
    <col min="2" max="3" width="35.7109375" style="66" customWidth="1"/>
    <col min="4" max="4" width="39.570312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616</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69" t="s">
        <v>617</v>
      </c>
      <c r="C17" s="869"/>
      <c r="D17" s="869"/>
      <c r="E17" s="869"/>
      <c r="F17" s="869"/>
      <c r="G17" s="870" t="s">
        <v>215</v>
      </c>
      <c r="H17" s="870"/>
      <c r="I17" s="871" t="s">
        <v>618</v>
      </c>
      <c r="J17" s="871"/>
      <c r="K17" s="871"/>
      <c r="L17" s="871"/>
      <c r="M17" s="871"/>
      <c r="N17" s="871"/>
      <c r="O17" s="871"/>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72" t="s">
        <v>218</v>
      </c>
      <c r="C19" s="869"/>
      <c r="D19" s="869"/>
      <c r="E19" s="869"/>
      <c r="F19" s="116" t="s">
        <v>219</v>
      </c>
      <c r="G19" s="873" t="s">
        <v>619</v>
      </c>
      <c r="H19" s="873"/>
      <c r="I19" s="873"/>
      <c r="J19" s="116" t="s">
        <v>221</v>
      </c>
      <c r="K19" s="869" t="s">
        <v>555</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35">
        <f>SUM(B26:M26)</f>
        <v>551625000</v>
      </c>
      <c r="O26" s="84"/>
    </row>
    <row r="27" spans="1:15" ht="32.1" customHeight="1" x14ac:dyDescent="0.25">
      <c r="A27" s="85" t="s">
        <v>228</v>
      </c>
      <c r="B27" s="86">
        <v>551625000</v>
      </c>
      <c r="C27" s="86"/>
      <c r="D27" s="86"/>
      <c r="E27" s="86"/>
      <c r="F27" s="435">
        <v>0</v>
      </c>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660">
        <v>20267000</v>
      </c>
      <c r="D28" s="86">
        <v>55824000</v>
      </c>
      <c r="E28" s="667">
        <v>54810000</v>
      </c>
      <c r="F28" s="435">
        <v>54810000</v>
      </c>
      <c r="G28" s="86">
        <v>54810000</v>
      </c>
      <c r="H28" s="435">
        <v>53952000</v>
      </c>
      <c r="I28" s="435"/>
      <c r="J28" s="86"/>
      <c r="K28" s="86"/>
      <c r="L28" s="86"/>
      <c r="M28" s="86"/>
      <c r="N28" s="435">
        <f t="shared" si="0"/>
        <v>294473000</v>
      </c>
      <c r="O28" s="115"/>
    </row>
    <row r="29" spans="1:15" ht="32.1" customHeight="1" x14ac:dyDescent="0.25">
      <c r="A29" s="85" t="s">
        <v>230</v>
      </c>
      <c r="B29" s="86">
        <v>22686750</v>
      </c>
      <c r="C29" s="86">
        <v>5460000</v>
      </c>
      <c r="D29" s="599">
        <v>5460000</v>
      </c>
      <c r="E29" s="327">
        <v>5460000</v>
      </c>
      <c r="F29" s="666">
        <v>5460000</v>
      </c>
      <c r="G29" s="86">
        <v>5460000</v>
      </c>
      <c r="H29" s="86">
        <v>2730000</v>
      </c>
      <c r="I29" s="86"/>
      <c r="J29" s="86"/>
      <c r="K29" s="86"/>
      <c r="L29" s="86"/>
      <c r="M29" s="86"/>
      <c r="N29" s="86">
        <f t="shared" si="0"/>
        <v>52716750</v>
      </c>
      <c r="O29" s="87"/>
    </row>
    <row r="30" spans="1:15" ht="32.1" customHeight="1" x14ac:dyDescent="0.25">
      <c r="A30" s="85" t="s">
        <v>231</v>
      </c>
      <c r="B30" s="86"/>
      <c r="C30" s="86">
        <v>728000</v>
      </c>
      <c r="D30" s="86"/>
      <c r="E30" s="187"/>
      <c r="F30" s="86"/>
      <c r="G30" s="86"/>
      <c r="H30" s="86"/>
      <c r="I30" s="86"/>
      <c r="J30" s="86"/>
      <c r="K30" s="86"/>
      <c r="L30" s="86"/>
      <c r="M30" s="86"/>
      <c r="N30" s="86">
        <f t="shared" si="0"/>
        <v>728000</v>
      </c>
      <c r="O30" s="87"/>
    </row>
    <row r="31" spans="1:15" ht="32.1" customHeight="1" thickBot="1" x14ac:dyDescent="0.3">
      <c r="A31" s="88" t="s">
        <v>232</v>
      </c>
      <c r="B31" s="89"/>
      <c r="C31" s="89">
        <v>21903330</v>
      </c>
      <c r="D31" s="89">
        <v>6607420</v>
      </c>
      <c r="E31" s="89">
        <v>5460000</v>
      </c>
      <c r="F31" s="442">
        <v>5460000</v>
      </c>
      <c r="G31" s="89">
        <v>5460000</v>
      </c>
      <c r="H31" s="89">
        <v>5460000</v>
      </c>
      <c r="I31" s="89"/>
      <c r="J31" s="89"/>
      <c r="K31" s="89"/>
      <c r="L31" s="89"/>
      <c r="M31" s="89"/>
      <c r="N31" s="89">
        <f t="shared" si="0"/>
        <v>50350750</v>
      </c>
      <c r="O31" s="489">
        <f>+N31/(N29-N30)</f>
        <v>0.96849318362145653</v>
      </c>
    </row>
    <row r="32" spans="1:15" s="90" customFormat="1" ht="16.5" customHeight="1" x14ac:dyDescent="0.2"/>
    <row r="33" spans="1:14" s="90" customFormat="1" ht="17.25" customHeight="1" x14ac:dyDescent="0.2">
      <c r="N33" s="676"/>
    </row>
    <row r="34" spans="1:14" ht="5.25" customHeight="1" thickBot="1" x14ac:dyDescent="0.3">
      <c r="N34" s="633"/>
    </row>
    <row r="35" spans="1:14" ht="48" customHeight="1" thickBot="1" x14ac:dyDescent="0.3">
      <c r="A35" s="861" t="s">
        <v>233</v>
      </c>
      <c r="B35" s="862"/>
      <c r="C35" s="862"/>
      <c r="D35" s="862"/>
      <c r="E35" s="862"/>
      <c r="F35" s="862"/>
      <c r="G35" s="862"/>
      <c r="H35" s="862"/>
      <c r="I35" s="863"/>
      <c r="J35" s="95"/>
      <c r="M35" s="633"/>
      <c r="N35" s="633"/>
    </row>
    <row r="36" spans="1:14" ht="50.25" customHeight="1" thickBot="1" x14ac:dyDescent="0.3">
      <c r="A36" s="101" t="s">
        <v>234</v>
      </c>
      <c r="B36" s="864" t="str">
        <f>+B13</f>
        <v>Consolidar 1 estrategia para realizar jornadas de difusión, información y sensibilización a mujeres en los territorios rurales y urbanos de Bogotá</v>
      </c>
      <c r="C36" s="865"/>
      <c r="D36" s="865"/>
      <c r="E36" s="865"/>
      <c r="F36" s="865"/>
      <c r="G36" s="865"/>
      <c r="H36" s="865"/>
      <c r="I36" s="866"/>
      <c r="J36" s="93"/>
    </row>
    <row r="37" spans="1:14" ht="18.75" customHeight="1" thickBot="1" x14ac:dyDescent="0.3">
      <c r="A37" s="812" t="s">
        <v>235</v>
      </c>
      <c r="B37" s="145">
        <v>2024</v>
      </c>
      <c r="C37" s="145">
        <v>2025</v>
      </c>
      <c r="D37" s="145">
        <v>2026</v>
      </c>
      <c r="E37" s="145">
        <v>2027</v>
      </c>
      <c r="F37" s="145" t="s">
        <v>236</v>
      </c>
      <c r="G37" s="867" t="s">
        <v>237</v>
      </c>
      <c r="H37" s="868" t="s">
        <v>23</v>
      </c>
      <c r="I37" s="868"/>
      <c r="J37" s="93"/>
    </row>
    <row r="38" spans="1:14" ht="50.25" customHeight="1" thickBot="1" x14ac:dyDescent="0.3">
      <c r="A38" s="813"/>
      <c r="B38" s="611">
        <v>1</v>
      </c>
      <c r="C38" s="611">
        <v>1</v>
      </c>
      <c r="D38" s="611">
        <v>1</v>
      </c>
      <c r="E38" s="611">
        <v>1</v>
      </c>
      <c r="F38" s="612">
        <v>1</v>
      </c>
      <c r="G38" s="867"/>
      <c r="H38" s="868"/>
      <c r="I38" s="868"/>
      <c r="J38" s="93"/>
    </row>
    <row r="39" spans="1:14" ht="52.5" customHeight="1" thickBot="1" x14ac:dyDescent="0.3">
      <c r="A39" s="102" t="s">
        <v>238</v>
      </c>
      <c r="B39" s="850">
        <v>0.09</v>
      </c>
      <c r="C39" s="851"/>
      <c r="D39" s="852" t="s">
        <v>239</v>
      </c>
      <c r="E39" s="853"/>
      <c r="F39" s="853"/>
      <c r="G39" s="853"/>
      <c r="H39" s="853"/>
      <c r="I39" s="854"/>
    </row>
    <row r="40" spans="1:14" s="94" customFormat="1" ht="48" customHeight="1" thickBot="1" x14ac:dyDescent="0.3">
      <c r="A40" s="812" t="s">
        <v>240</v>
      </c>
      <c r="B40" s="102" t="s">
        <v>241</v>
      </c>
      <c r="C40" s="101" t="s">
        <v>242</v>
      </c>
      <c r="D40" s="814" t="s">
        <v>243</v>
      </c>
      <c r="E40" s="815"/>
      <c r="F40" s="814" t="s">
        <v>244</v>
      </c>
      <c r="G40" s="815"/>
      <c r="H40" s="103" t="s">
        <v>245</v>
      </c>
      <c r="I40" s="105" t="s">
        <v>246</v>
      </c>
    </row>
    <row r="41" spans="1:14" ht="257.25" customHeight="1" thickBot="1" x14ac:dyDescent="0.3">
      <c r="A41" s="813"/>
      <c r="B41" s="97">
        <v>1</v>
      </c>
      <c r="C41" s="150">
        <v>1</v>
      </c>
      <c r="D41" s="1002" t="s">
        <v>620</v>
      </c>
      <c r="E41" s="1003"/>
      <c r="F41" s="1002" t="s">
        <v>621</v>
      </c>
      <c r="G41" s="1003"/>
      <c r="H41" s="651" t="s">
        <v>249</v>
      </c>
      <c r="I41" s="238" t="s">
        <v>622</v>
      </c>
    </row>
    <row r="42" spans="1:14" s="94" customFormat="1" ht="54" customHeight="1" x14ac:dyDescent="0.25">
      <c r="A42" s="812" t="s">
        <v>251</v>
      </c>
      <c r="B42" s="104" t="s">
        <v>241</v>
      </c>
      <c r="C42" s="103" t="s">
        <v>242</v>
      </c>
      <c r="D42" s="814" t="s">
        <v>243</v>
      </c>
      <c r="E42" s="815"/>
      <c r="F42" s="814" t="s">
        <v>244</v>
      </c>
      <c r="G42" s="815"/>
      <c r="H42" s="103" t="s">
        <v>245</v>
      </c>
      <c r="I42" s="105" t="s">
        <v>246</v>
      </c>
    </row>
    <row r="43" spans="1:14" ht="397.5" customHeight="1" x14ac:dyDescent="0.25">
      <c r="A43" s="813"/>
      <c r="B43" s="97">
        <v>1</v>
      </c>
      <c r="C43" s="98">
        <v>1</v>
      </c>
      <c r="D43" s="847" t="s">
        <v>623</v>
      </c>
      <c r="E43" s="848"/>
      <c r="F43" s="847" t="s">
        <v>624</v>
      </c>
      <c r="G43" s="848"/>
      <c r="H43" s="651" t="s">
        <v>249</v>
      </c>
      <c r="I43" s="649" t="s">
        <v>622</v>
      </c>
    </row>
    <row r="44" spans="1:14" s="94" customFormat="1" ht="35.1" customHeight="1" x14ac:dyDescent="0.25">
      <c r="A44" s="812" t="s">
        <v>255</v>
      </c>
      <c r="B44" s="104" t="s">
        <v>241</v>
      </c>
      <c r="C44" s="103" t="s">
        <v>242</v>
      </c>
      <c r="D44" s="814" t="s">
        <v>243</v>
      </c>
      <c r="E44" s="815"/>
      <c r="F44" s="814" t="s">
        <v>244</v>
      </c>
      <c r="G44" s="815"/>
      <c r="H44" s="103" t="s">
        <v>245</v>
      </c>
      <c r="I44" s="105" t="s">
        <v>246</v>
      </c>
    </row>
    <row r="45" spans="1:14" ht="403.5" customHeight="1" x14ac:dyDescent="0.25">
      <c r="A45" s="813"/>
      <c r="B45" s="97">
        <v>1</v>
      </c>
      <c r="C45" s="98">
        <v>1</v>
      </c>
      <c r="D45" s="855" t="s">
        <v>625</v>
      </c>
      <c r="E45" s="856"/>
      <c r="F45" s="847" t="s">
        <v>626</v>
      </c>
      <c r="G45" s="848"/>
      <c r="H45" s="651" t="s">
        <v>249</v>
      </c>
      <c r="I45" s="649" t="s">
        <v>622</v>
      </c>
    </row>
    <row r="46" spans="1:14" s="94" customFormat="1" ht="35.1" customHeight="1" x14ac:dyDescent="0.25">
      <c r="A46" s="812" t="s">
        <v>258</v>
      </c>
      <c r="B46" s="104" t="s">
        <v>241</v>
      </c>
      <c r="C46" s="104" t="s">
        <v>242</v>
      </c>
      <c r="D46" s="814" t="s">
        <v>243</v>
      </c>
      <c r="E46" s="815"/>
      <c r="F46" s="814" t="s">
        <v>244</v>
      </c>
      <c r="G46" s="815"/>
      <c r="H46" s="103" t="s">
        <v>245</v>
      </c>
      <c r="I46" s="103" t="s">
        <v>246</v>
      </c>
    </row>
    <row r="47" spans="1:14" ht="214.5" customHeight="1" thickBot="1" x14ac:dyDescent="0.3">
      <c r="A47" s="813"/>
      <c r="B47" s="97">
        <v>1</v>
      </c>
      <c r="C47" s="98">
        <v>1</v>
      </c>
      <c r="D47" s="855" t="s">
        <v>627</v>
      </c>
      <c r="E47" s="856"/>
      <c r="F47" s="855" t="s">
        <v>628</v>
      </c>
      <c r="G47" s="856"/>
      <c r="H47" s="651" t="s">
        <v>249</v>
      </c>
      <c r="I47" s="649" t="s">
        <v>622</v>
      </c>
    </row>
    <row r="48" spans="1:14" s="94" customFormat="1" ht="35.1" customHeight="1" x14ac:dyDescent="0.25">
      <c r="A48" s="812" t="s">
        <v>261</v>
      </c>
      <c r="B48" s="104" t="s">
        <v>241</v>
      </c>
      <c r="C48" s="103" t="s">
        <v>242</v>
      </c>
      <c r="D48" s="814" t="s">
        <v>243</v>
      </c>
      <c r="E48" s="815"/>
      <c r="F48" s="814" t="s">
        <v>244</v>
      </c>
      <c r="G48" s="815"/>
      <c r="H48" s="103" t="s">
        <v>245</v>
      </c>
      <c r="I48" s="105" t="s">
        <v>246</v>
      </c>
    </row>
    <row r="49" spans="1:9" ht="303" customHeight="1" x14ac:dyDescent="0.25">
      <c r="A49" s="813"/>
      <c r="B49" s="97">
        <v>1</v>
      </c>
      <c r="C49" s="98">
        <v>1</v>
      </c>
      <c r="D49" s="855" t="s">
        <v>629</v>
      </c>
      <c r="E49" s="1239"/>
      <c r="F49" s="841" t="s">
        <v>630</v>
      </c>
      <c r="G49" s="834"/>
      <c r="H49" s="651" t="s">
        <v>249</v>
      </c>
      <c r="I49" s="649" t="s">
        <v>622</v>
      </c>
    </row>
    <row r="50" spans="1:9" s="94" customFormat="1" ht="35.1" customHeight="1" x14ac:dyDescent="0.25">
      <c r="A50" s="812" t="s">
        <v>264</v>
      </c>
      <c r="B50" s="104" t="s">
        <v>241</v>
      </c>
      <c r="C50" s="103" t="s">
        <v>242</v>
      </c>
      <c r="D50" s="814" t="s">
        <v>243</v>
      </c>
      <c r="E50" s="815"/>
      <c r="F50" s="814" t="s">
        <v>244</v>
      </c>
      <c r="G50" s="815"/>
      <c r="H50" s="103" t="s">
        <v>245</v>
      </c>
      <c r="I50" s="105" t="s">
        <v>246</v>
      </c>
    </row>
    <row r="51" spans="1:9" ht="348" customHeight="1" x14ac:dyDescent="0.25">
      <c r="A51" s="813"/>
      <c r="B51" s="99">
        <v>1</v>
      </c>
      <c r="C51" s="100">
        <v>1</v>
      </c>
      <c r="D51" s="1191" t="s">
        <v>631</v>
      </c>
      <c r="E51" s="1192"/>
      <c r="F51" s="849" t="s">
        <v>632</v>
      </c>
      <c r="G51" s="840"/>
      <c r="H51" s="651" t="s">
        <v>249</v>
      </c>
      <c r="I51" s="649" t="s">
        <v>622</v>
      </c>
    </row>
    <row r="52" spans="1:9" ht="35.1" customHeight="1" x14ac:dyDescent="0.25">
      <c r="A52" s="812" t="s">
        <v>267</v>
      </c>
      <c r="B52" s="102" t="s">
        <v>241</v>
      </c>
      <c r="C52" s="101" t="s">
        <v>242</v>
      </c>
      <c r="D52" s="814" t="s">
        <v>243</v>
      </c>
      <c r="E52" s="815"/>
      <c r="F52" s="814" t="s">
        <v>244</v>
      </c>
      <c r="G52" s="815"/>
      <c r="H52" s="103" t="s">
        <v>245</v>
      </c>
      <c r="I52" s="105" t="s">
        <v>246</v>
      </c>
    </row>
    <row r="53" spans="1:9" ht="343.5" customHeight="1" x14ac:dyDescent="0.25">
      <c r="A53" s="813"/>
      <c r="B53" s="736">
        <v>1</v>
      </c>
      <c r="C53" s="733">
        <v>1</v>
      </c>
      <c r="D53" s="1237" t="s">
        <v>633</v>
      </c>
      <c r="E53" s="1238"/>
      <c r="F53" s="849" t="s">
        <v>634</v>
      </c>
      <c r="G53" s="840"/>
      <c r="H53" s="651" t="s">
        <v>249</v>
      </c>
      <c r="I53" s="649" t="s">
        <v>622</v>
      </c>
    </row>
    <row r="54" spans="1:9" ht="35.1" customHeight="1" x14ac:dyDescent="0.25">
      <c r="A54" s="812" t="s">
        <v>270</v>
      </c>
      <c r="B54" s="102" t="s">
        <v>241</v>
      </c>
      <c r="C54" s="101" t="s">
        <v>242</v>
      </c>
      <c r="D54" s="814" t="s">
        <v>243</v>
      </c>
      <c r="E54" s="815"/>
      <c r="F54" s="814" t="s">
        <v>244</v>
      </c>
      <c r="G54" s="815"/>
      <c r="H54" s="103" t="s">
        <v>245</v>
      </c>
      <c r="I54" s="105" t="s">
        <v>246</v>
      </c>
    </row>
    <row r="55" spans="1:9" ht="188.25" customHeight="1" x14ac:dyDescent="0.25">
      <c r="A55" s="813"/>
      <c r="B55" s="99">
        <v>1</v>
      </c>
      <c r="C55" s="100"/>
      <c r="D55" s="825"/>
      <c r="E55" s="827"/>
      <c r="F55" s="825"/>
      <c r="G55" s="1215"/>
      <c r="H55" s="501"/>
      <c r="I55" s="494"/>
    </row>
    <row r="56" spans="1:9" ht="60" customHeight="1" x14ac:dyDescent="0.25">
      <c r="A56" s="812" t="s">
        <v>271</v>
      </c>
      <c r="B56" s="102" t="s">
        <v>241</v>
      </c>
      <c r="C56" s="101" t="s">
        <v>242</v>
      </c>
      <c r="D56" s="814" t="s">
        <v>243</v>
      </c>
      <c r="E56" s="815"/>
      <c r="F56" s="814" t="s">
        <v>244</v>
      </c>
      <c r="G56" s="815"/>
      <c r="H56" s="103" t="s">
        <v>245</v>
      </c>
      <c r="I56" s="105" t="s">
        <v>246</v>
      </c>
    </row>
    <row r="57" spans="1:9" ht="192" customHeight="1" x14ac:dyDescent="0.25">
      <c r="A57" s="813"/>
      <c r="B57" s="99">
        <v>1</v>
      </c>
      <c r="C57" s="100"/>
      <c r="D57" s="821"/>
      <c r="E57" s="822"/>
      <c r="F57" s="821"/>
      <c r="G57" s="1235"/>
      <c r="H57" s="96"/>
      <c r="I57" s="514"/>
    </row>
    <row r="58" spans="1:9" ht="35.1" customHeight="1" x14ac:dyDescent="0.25">
      <c r="A58" s="812" t="s">
        <v>272</v>
      </c>
      <c r="B58" s="102" t="s">
        <v>241</v>
      </c>
      <c r="C58" s="101" t="s">
        <v>242</v>
      </c>
      <c r="D58" s="814" t="s">
        <v>243</v>
      </c>
      <c r="E58" s="815"/>
      <c r="F58" s="814" t="s">
        <v>244</v>
      </c>
      <c r="G58" s="815"/>
      <c r="H58" s="103" t="s">
        <v>245</v>
      </c>
      <c r="I58" s="105" t="s">
        <v>246</v>
      </c>
    </row>
    <row r="59" spans="1:9" ht="189.75" customHeight="1" x14ac:dyDescent="0.25">
      <c r="A59" s="813"/>
      <c r="B59" s="99">
        <v>1</v>
      </c>
      <c r="C59" s="100"/>
      <c r="D59" s="821"/>
      <c r="E59" s="822"/>
      <c r="F59" s="821"/>
      <c r="G59" s="1235"/>
      <c r="H59" s="96"/>
      <c r="I59" s="464"/>
    </row>
    <row r="60" spans="1:9" ht="35.1" customHeight="1" x14ac:dyDescent="0.25">
      <c r="A60" s="812" t="s">
        <v>273</v>
      </c>
      <c r="B60" s="102" t="s">
        <v>241</v>
      </c>
      <c r="C60" s="101" t="s">
        <v>242</v>
      </c>
      <c r="D60" s="814" t="s">
        <v>243</v>
      </c>
      <c r="E60" s="815"/>
      <c r="F60" s="814" t="s">
        <v>244</v>
      </c>
      <c r="G60" s="815"/>
      <c r="H60" s="103" t="s">
        <v>245</v>
      </c>
      <c r="I60" s="105" t="s">
        <v>246</v>
      </c>
    </row>
    <row r="61" spans="1:9" ht="225.75" customHeight="1" x14ac:dyDescent="0.25">
      <c r="A61" s="813"/>
      <c r="B61" s="99">
        <v>1</v>
      </c>
      <c r="C61" s="100"/>
      <c r="D61" s="1160"/>
      <c r="E61" s="1195"/>
      <c r="F61" s="1185"/>
      <c r="G61" s="1236"/>
      <c r="H61" s="96"/>
      <c r="I61" s="398"/>
    </row>
    <row r="62" spans="1:9" ht="35.1" customHeight="1" x14ac:dyDescent="0.25">
      <c r="A62" s="812" t="s">
        <v>274</v>
      </c>
      <c r="B62" s="102" t="s">
        <v>241</v>
      </c>
      <c r="C62" s="101" t="s">
        <v>242</v>
      </c>
      <c r="D62" s="814" t="s">
        <v>243</v>
      </c>
      <c r="E62" s="815"/>
      <c r="F62" s="814" t="s">
        <v>244</v>
      </c>
      <c r="G62" s="815"/>
      <c r="H62" s="103" t="s">
        <v>245</v>
      </c>
      <c r="I62" s="105" t="s">
        <v>246</v>
      </c>
    </row>
    <row r="63" spans="1:9" ht="120.75" customHeight="1" thickBot="1" x14ac:dyDescent="0.3">
      <c r="A63" s="813"/>
      <c r="B63" s="99">
        <v>1</v>
      </c>
      <c r="C63" s="100"/>
      <c r="D63" s="816"/>
      <c r="E63" s="817"/>
      <c r="F63" s="816"/>
      <c r="G63" s="817"/>
      <c r="H63" s="96"/>
      <c r="I63" s="96"/>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41.25" customHeight="1" x14ac:dyDescent="0.25">
      <c r="A68" s="106" t="s">
        <v>276</v>
      </c>
      <c r="B68" s="986" t="s">
        <v>635</v>
      </c>
      <c r="C68" s="987"/>
      <c r="D68" s="986" t="s">
        <v>636</v>
      </c>
      <c r="E68" s="987"/>
      <c r="F68" s="805" t="s">
        <v>280</v>
      </c>
      <c r="G68" s="806"/>
      <c r="H68" s="805" t="s">
        <v>280</v>
      </c>
      <c r="I68" s="806"/>
    </row>
    <row r="69" spans="1:9" ht="40.5" customHeight="1" x14ac:dyDescent="0.25">
      <c r="A69" s="106" t="s">
        <v>281</v>
      </c>
      <c r="B69" s="807">
        <v>5.3999999999999999E-2</v>
      </c>
      <c r="C69" s="808"/>
      <c r="D69" s="807">
        <v>3.5999999999999997E-2</v>
      </c>
      <c r="E69" s="808"/>
      <c r="F69" s="809"/>
      <c r="G69" s="810"/>
      <c r="H69" s="811"/>
      <c r="I69" s="810"/>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108">
        <v>0.05</v>
      </c>
      <c r="C71" s="108">
        <v>0.05</v>
      </c>
      <c r="D71" s="354">
        <v>0.05</v>
      </c>
      <c r="E71" s="354">
        <v>0.05</v>
      </c>
      <c r="F71" s="114"/>
      <c r="G71" s="109"/>
      <c r="H71" s="114"/>
      <c r="I71" s="109"/>
    </row>
    <row r="72" spans="1:9" ht="167.25" customHeight="1" x14ac:dyDescent="0.25">
      <c r="A72" s="106" t="s">
        <v>282</v>
      </c>
      <c r="B72" s="1075" t="s">
        <v>637</v>
      </c>
      <c r="C72" s="1076"/>
      <c r="D72" s="797" t="s">
        <v>638</v>
      </c>
      <c r="E72" s="798"/>
      <c r="F72" s="784"/>
      <c r="G72" s="775"/>
      <c r="H72" s="784"/>
      <c r="I72" s="801"/>
    </row>
    <row r="73" spans="1:9" ht="80.25" customHeight="1" x14ac:dyDescent="0.25">
      <c r="A73" s="106" t="s">
        <v>286</v>
      </c>
      <c r="B73" s="749" t="s">
        <v>639</v>
      </c>
      <c r="C73" s="750"/>
      <c r="D73" s="749" t="s">
        <v>640</v>
      </c>
      <c r="E73" s="750"/>
      <c r="F73" s="776"/>
      <c r="G73" s="777"/>
      <c r="H73" s="776"/>
      <c r="I73" s="777"/>
    </row>
    <row r="74" spans="1:9" ht="30.75" customHeight="1" x14ac:dyDescent="0.25">
      <c r="A74" s="741" t="s">
        <v>195</v>
      </c>
      <c r="B74" s="153" t="s">
        <v>99</v>
      </c>
      <c r="C74" s="153" t="s">
        <v>242</v>
      </c>
      <c r="D74" s="153" t="s">
        <v>99</v>
      </c>
      <c r="E74" s="153" t="s">
        <v>242</v>
      </c>
      <c r="F74" s="153" t="s">
        <v>99</v>
      </c>
      <c r="G74" s="153" t="s">
        <v>242</v>
      </c>
      <c r="H74" s="153" t="s">
        <v>99</v>
      </c>
      <c r="I74" s="153" t="s">
        <v>242</v>
      </c>
    </row>
    <row r="75" spans="1:9" ht="30.75" customHeight="1" x14ac:dyDescent="0.25">
      <c r="A75" s="742"/>
      <c r="B75" s="108">
        <v>0.05</v>
      </c>
      <c r="C75" s="399">
        <v>0.05</v>
      </c>
      <c r="D75" s="354">
        <v>0.05</v>
      </c>
      <c r="E75" s="354">
        <v>0.05</v>
      </c>
      <c r="F75" s="114"/>
      <c r="G75" s="110"/>
      <c r="H75" s="114"/>
      <c r="I75" s="110"/>
    </row>
    <row r="76" spans="1:9" ht="366.75" customHeight="1" x14ac:dyDescent="0.25">
      <c r="A76" s="106" t="s">
        <v>282</v>
      </c>
      <c r="B76" s="1012" t="s">
        <v>641</v>
      </c>
      <c r="C76" s="1013"/>
      <c r="D76" s="1233" t="s">
        <v>642</v>
      </c>
      <c r="E76" s="1234"/>
      <c r="F76" s="784"/>
      <c r="G76" s="775"/>
      <c r="H76" s="998"/>
      <c r="I76" s="999"/>
    </row>
    <row r="77" spans="1:9" ht="120" customHeight="1" x14ac:dyDescent="0.25">
      <c r="A77" s="106" t="s">
        <v>286</v>
      </c>
      <c r="B77" s="749" t="s">
        <v>643</v>
      </c>
      <c r="C77" s="750"/>
      <c r="D77" s="749" t="s">
        <v>644</v>
      </c>
      <c r="E77" s="750"/>
      <c r="F77" s="776"/>
      <c r="G77" s="777"/>
      <c r="H77" s="776"/>
      <c r="I77" s="777"/>
    </row>
    <row r="78" spans="1:9" ht="30.75"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108">
        <v>0.1</v>
      </c>
      <c r="C79" s="108">
        <v>0.1</v>
      </c>
      <c r="D79" s="677">
        <v>0.1</v>
      </c>
      <c r="E79" s="108">
        <v>0.1</v>
      </c>
      <c r="F79" s="114"/>
      <c r="G79" s="110"/>
      <c r="H79" s="114"/>
      <c r="I79" s="110"/>
    </row>
    <row r="80" spans="1:9" ht="257.25" customHeight="1" x14ac:dyDescent="0.25">
      <c r="A80" s="106" t="s">
        <v>282</v>
      </c>
      <c r="B80" s="1230" t="s">
        <v>645</v>
      </c>
      <c r="C80" s="1231"/>
      <c r="D80" s="1228" t="s">
        <v>646</v>
      </c>
      <c r="E80" s="1229"/>
      <c r="F80" s="784"/>
      <c r="G80" s="775"/>
      <c r="H80" s="776"/>
      <c r="I80" s="777"/>
    </row>
    <row r="81" spans="1:9" ht="105" customHeight="1" x14ac:dyDescent="0.25">
      <c r="A81" s="106" t="s">
        <v>286</v>
      </c>
      <c r="B81" s="749" t="s">
        <v>647</v>
      </c>
      <c r="C81" s="750"/>
      <c r="D81" s="1232" t="s">
        <v>648</v>
      </c>
      <c r="E81" s="750"/>
      <c r="F81" s="776"/>
      <c r="G81" s="777"/>
      <c r="H81" s="776"/>
      <c r="I81" s="777"/>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108">
        <v>0.1</v>
      </c>
      <c r="C83" s="108">
        <v>0.1</v>
      </c>
      <c r="D83" s="354">
        <v>0.1</v>
      </c>
      <c r="E83" s="354">
        <v>0.1</v>
      </c>
      <c r="F83" s="114"/>
      <c r="G83" s="110"/>
      <c r="H83" s="114"/>
      <c r="I83" s="110"/>
    </row>
    <row r="84" spans="1:9" ht="226.5" customHeight="1" x14ac:dyDescent="0.25">
      <c r="A84" s="106" t="s">
        <v>282</v>
      </c>
      <c r="B84" s="1130" t="s">
        <v>649</v>
      </c>
      <c r="C84" s="1131"/>
      <c r="D84" s="1228" t="s">
        <v>650</v>
      </c>
      <c r="E84" s="1229"/>
      <c r="F84" s="784"/>
      <c r="G84" s="775"/>
      <c r="H84" s="776"/>
      <c r="I84" s="777"/>
    </row>
    <row r="85" spans="1:9" ht="226.5" customHeight="1" x14ac:dyDescent="0.25">
      <c r="A85" s="106" t="s">
        <v>286</v>
      </c>
      <c r="B85" s="749" t="s">
        <v>651</v>
      </c>
      <c r="C85" s="750"/>
      <c r="D85" s="749" t="s">
        <v>652</v>
      </c>
      <c r="E85" s="750"/>
      <c r="F85" s="776"/>
      <c r="G85" s="777"/>
      <c r="H85" s="776"/>
      <c r="I85" s="777"/>
    </row>
    <row r="86" spans="1:9" ht="63"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108">
        <v>0.1</v>
      </c>
      <c r="C87" s="108">
        <v>0.1</v>
      </c>
      <c r="D87" s="108">
        <v>0.1</v>
      </c>
      <c r="E87" s="108">
        <v>0.1</v>
      </c>
      <c r="F87" s="114"/>
      <c r="G87" s="110"/>
      <c r="H87" s="114"/>
      <c r="I87" s="110"/>
    </row>
    <row r="88" spans="1:9" ht="223.5" customHeight="1" x14ac:dyDescent="0.25">
      <c r="A88" s="106" t="s">
        <v>282</v>
      </c>
      <c r="B88" s="768" t="s">
        <v>653</v>
      </c>
      <c r="C88" s="768"/>
      <c r="D88" s="768" t="s">
        <v>654</v>
      </c>
      <c r="E88" s="768"/>
      <c r="F88" s="769"/>
      <c r="G88" s="769"/>
      <c r="H88" s="769"/>
      <c r="I88" s="769"/>
    </row>
    <row r="89" spans="1:9" ht="108" customHeight="1" x14ac:dyDescent="0.25">
      <c r="A89" s="106" t="s">
        <v>286</v>
      </c>
      <c r="B89" s="749" t="s">
        <v>655</v>
      </c>
      <c r="C89" s="750"/>
      <c r="D89" s="749" t="s">
        <v>656</v>
      </c>
      <c r="E89" s="750"/>
      <c r="F89" s="744"/>
      <c r="G89" s="745"/>
      <c r="H89" s="744"/>
      <c r="I89" s="745"/>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108">
        <v>0.1</v>
      </c>
      <c r="C91" s="108">
        <v>0.1</v>
      </c>
      <c r="D91" s="354">
        <v>0.1</v>
      </c>
      <c r="E91" s="108">
        <v>0.1</v>
      </c>
      <c r="F91" s="114"/>
      <c r="G91" s="110"/>
      <c r="H91" s="114"/>
      <c r="I91" s="110"/>
    </row>
    <row r="92" spans="1:9" ht="244.5" customHeight="1" x14ac:dyDescent="0.25">
      <c r="A92" s="106" t="s">
        <v>282</v>
      </c>
      <c r="B92" s="1171" t="s">
        <v>657</v>
      </c>
      <c r="C92" s="1171"/>
      <c r="D92" s="1225" t="s">
        <v>658</v>
      </c>
      <c r="E92" s="1225"/>
      <c r="F92" s="748"/>
      <c r="G92" s="748"/>
      <c r="H92" s="748"/>
      <c r="I92" s="748"/>
    </row>
    <row r="93" spans="1:9" ht="126" customHeight="1" x14ac:dyDescent="0.25">
      <c r="A93" s="106" t="s">
        <v>286</v>
      </c>
      <c r="B93" s="749" t="s">
        <v>659</v>
      </c>
      <c r="C93" s="750"/>
      <c r="D93" s="1226" t="s">
        <v>660</v>
      </c>
      <c r="E93" s="1227"/>
      <c r="F93" s="744"/>
      <c r="G93" s="745"/>
      <c r="H93" s="744"/>
      <c r="I93" s="745"/>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108">
        <v>0.1</v>
      </c>
      <c r="C95" s="108">
        <v>0.1</v>
      </c>
      <c r="D95" s="354">
        <v>0.1</v>
      </c>
      <c r="E95" s="108">
        <v>0.1</v>
      </c>
      <c r="F95" s="114"/>
      <c r="G95" s="110"/>
      <c r="H95" s="114"/>
      <c r="I95" s="110"/>
    </row>
    <row r="96" spans="1:9" ht="251.25" customHeight="1" x14ac:dyDescent="0.25">
      <c r="A96" s="106" t="s">
        <v>282</v>
      </c>
      <c r="B96" s="1060" t="s">
        <v>661</v>
      </c>
      <c r="C96" s="1060"/>
      <c r="D96" s="1201" t="s">
        <v>662</v>
      </c>
      <c r="E96" s="1201"/>
      <c r="F96" s="748"/>
      <c r="G96" s="748"/>
      <c r="H96" s="748"/>
      <c r="I96" s="748"/>
    </row>
    <row r="97" spans="1:9" ht="123" customHeight="1" x14ac:dyDescent="0.25">
      <c r="A97" s="106" t="s">
        <v>286</v>
      </c>
      <c r="B97" s="749" t="s">
        <v>663</v>
      </c>
      <c r="C97" s="750"/>
      <c r="D97" s="749" t="s">
        <v>664</v>
      </c>
      <c r="E97" s="750"/>
      <c r="F97" s="744"/>
      <c r="G97" s="745"/>
      <c r="H97" s="744"/>
      <c r="I97" s="745"/>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108">
        <v>0.1</v>
      </c>
      <c r="C99" s="111"/>
      <c r="D99" s="354">
        <v>0.1</v>
      </c>
      <c r="E99" s="109"/>
      <c r="F99" s="114"/>
      <c r="G99" s="110"/>
      <c r="H99" s="114"/>
      <c r="I99" s="110"/>
    </row>
    <row r="100" spans="1:9" ht="147" customHeight="1" x14ac:dyDescent="0.25">
      <c r="A100" s="106" t="s">
        <v>282</v>
      </c>
      <c r="B100" s="754"/>
      <c r="C100" s="754"/>
      <c r="D100" s="754"/>
      <c r="E100" s="754"/>
      <c r="F100" s="748"/>
      <c r="G100" s="748"/>
      <c r="H100" s="748"/>
      <c r="I100" s="748"/>
    </row>
    <row r="101" spans="1:9" ht="108" customHeight="1" x14ac:dyDescent="0.25">
      <c r="A101" s="106" t="s">
        <v>286</v>
      </c>
      <c r="B101" s="749"/>
      <c r="C101" s="750"/>
      <c r="D101" s="749"/>
      <c r="E101" s="750"/>
      <c r="F101" s="744"/>
      <c r="G101" s="745"/>
      <c r="H101" s="744"/>
      <c r="I101" s="745"/>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108">
        <v>0.1</v>
      </c>
      <c r="C103" s="108"/>
      <c r="D103" s="354">
        <v>0.1</v>
      </c>
      <c r="E103" s="108"/>
      <c r="F103" s="114"/>
      <c r="G103" s="110"/>
      <c r="H103" s="114"/>
      <c r="I103" s="110"/>
    </row>
    <row r="104" spans="1:9" ht="150.75" customHeight="1" x14ac:dyDescent="0.25">
      <c r="A104" s="106" t="s">
        <v>282</v>
      </c>
      <c r="B104" s="753"/>
      <c r="C104" s="753"/>
      <c r="D104" s="753"/>
      <c r="E104" s="753"/>
      <c r="F104" s="748"/>
      <c r="G104" s="748"/>
      <c r="H104" s="748"/>
      <c r="I104" s="748"/>
    </row>
    <row r="105" spans="1:9" ht="80.25" customHeight="1" x14ac:dyDescent="0.25">
      <c r="A105" s="106" t="s">
        <v>286</v>
      </c>
      <c r="B105" s="749"/>
      <c r="C105" s="750"/>
      <c r="D105" s="749"/>
      <c r="E105" s="750"/>
      <c r="F105" s="744"/>
      <c r="G105" s="745"/>
      <c r="H105" s="744"/>
      <c r="I105" s="745"/>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108">
        <v>0.1</v>
      </c>
      <c r="C107" s="108"/>
      <c r="D107" s="354">
        <v>0.1</v>
      </c>
      <c r="E107" s="108"/>
      <c r="F107" s="114"/>
      <c r="G107" s="110"/>
      <c r="H107" s="114"/>
      <c r="I107" s="110"/>
    </row>
    <row r="108" spans="1:9" ht="174.75" customHeight="1" x14ac:dyDescent="0.25">
      <c r="A108" s="106" t="s">
        <v>282</v>
      </c>
      <c r="B108" s="747"/>
      <c r="C108" s="747"/>
      <c r="D108" s="747"/>
      <c r="E108" s="747"/>
      <c r="F108" s="748"/>
      <c r="G108" s="748"/>
      <c r="H108" s="748"/>
      <c r="I108" s="748"/>
    </row>
    <row r="109" spans="1:9" ht="80.25" customHeight="1" x14ac:dyDescent="0.25">
      <c r="A109" s="106" t="s">
        <v>286</v>
      </c>
      <c r="B109" s="749"/>
      <c r="C109" s="750"/>
      <c r="D109" s="749"/>
      <c r="E109" s="750"/>
      <c r="F109" s="744"/>
      <c r="G109" s="745"/>
      <c r="H109" s="744"/>
      <c r="I109" s="745"/>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108">
        <v>0.05</v>
      </c>
      <c r="C111" s="108"/>
      <c r="D111" s="354">
        <v>0.05</v>
      </c>
      <c r="E111" s="108"/>
      <c r="F111" s="114"/>
      <c r="G111" s="110"/>
      <c r="H111" s="114"/>
      <c r="I111" s="110"/>
    </row>
    <row r="112" spans="1:9" ht="156.75" customHeight="1" x14ac:dyDescent="0.25">
      <c r="A112" s="106" t="s">
        <v>282</v>
      </c>
      <c r="B112" s="746"/>
      <c r="C112" s="746"/>
      <c r="D112" s="746"/>
      <c r="E112" s="746"/>
      <c r="F112" s="748"/>
      <c r="G112" s="748"/>
      <c r="H112" s="748"/>
      <c r="I112" s="748"/>
    </row>
    <row r="113" spans="1:9" ht="90.75" customHeight="1" x14ac:dyDescent="0.25">
      <c r="A113" s="106" t="s">
        <v>286</v>
      </c>
      <c r="B113" s="749"/>
      <c r="C113" s="750"/>
      <c r="D113" s="749"/>
      <c r="E113" s="750"/>
      <c r="F113" s="744"/>
      <c r="G113" s="745"/>
      <c r="H113" s="744"/>
      <c r="I113" s="745"/>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353">
        <v>0.05</v>
      </c>
      <c r="C115" s="272"/>
      <c r="D115" s="354">
        <v>0.05</v>
      </c>
      <c r="E115" s="272"/>
      <c r="F115" s="272"/>
      <c r="G115" s="273"/>
      <c r="H115" s="272"/>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112">
        <f t="shared" ref="B118:I118" si="1">(B71+B75+B79+B83+B87+B91+B95+B99+B103+B107+B111+B115)</f>
        <v>1</v>
      </c>
      <c r="C118" s="112">
        <f t="shared" si="1"/>
        <v>0.6</v>
      </c>
      <c r="D118" s="112">
        <f t="shared" si="1"/>
        <v>1</v>
      </c>
      <c r="E118" s="112">
        <f t="shared" si="1"/>
        <v>0.6</v>
      </c>
      <c r="F118" s="112">
        <f t="shared" si="1"/>
        <v>0</v>
      </c>
      <c r="G118" s="112">
        <f t="shared" si="1"/>
        <v>0</v>
      </c>
      <c r="H118" s="112">
        <f t="shared" si="1"/>
        <v>0</v>
      </c>
      <c r="I118" s="112">
        <f t="shared" si="1"/>
        <v>0</v>
      </c>
    </row>
    <row r="121" spans="1:9" ht="28.5" x14ac:dyDescent="0.25">
      <c r="A121" s="352" t="s">
        <v>313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 ref="B77:C77" r:id="rId3" display="https://secretariadistritald-my.sharepoint.com/:w:/g/personal/territorializacion2021_sdmujer_gov_co/IQARKzmYsLZYTLg2ACzMN9JOAa-RGIolZebpCWEg4tC2_9s?e=xeCaj6" xr:uid="{274DE95E-DEFC-4BD1-A579-808FC6F25126}"/>
    <hyperlink ref="B81:C81" r:id="rId4" display="https://secretariadistritald-my.sharepoint.com/:w:/g/personal/territorializacion2021_sdmujer_gov_co/IQCcMs4rblwpT51i29SG50_QAak8ZzevXWuNCQTzD7H0ax4?e=2HvIEd" xr:uid="{4D1D7EB6-F992-4420-BB75-773AA7220AA3}"/>
    <hyperlink ref="D81:E81" r:id="rId5" display="https://secretariadistritald-my.sharepoint.com/:w:/g/personal/territorializacion2021_sdmujer_gov_co/IQCF5gbDuxmGQJZxpddY9UrsAY6w83u3orIYMnNh8nVvfFE?e=jXyrDI" xr:uid="{D4DC60C1-FCEE-463B-B921-C3B95566C2EF}"/>
    <hyperlink ref="B85:C85" r:id="rId6" display="https://secretariadistritald-my.sharepoint.com/:w:/g/personal/territorializacion2021_sdmujer_gov_co/IQDMsiBNsdGtQawVjy5RfNzvAUILRfRAoUx0XNhLO9Lo0P0?e=ia3W2R" xr:uid="{810F4760-D16A-46DF-9967-480109A08F0E}"/>
    <hyperlink ref="B89:C89" r:id="rId7" display="https://secretariadistritald-my.sharepoint.com/:w:/g/personal/territorializacion2021_sdmujer_gov_co/IQB6COamDnJYSZxcJ5F-_uPeARma-oXHg_Qi3SANMQjtViI?e=XCKqN0" xr:uid="{D3A573BD-3B0B-4BDB-9264-4DEEC40DD0D4}"/>
    <hyperlink ref="B93:C93" r:id="rId8" display="https://secretariadistritald-my.sharepoint.com/:w:/g/personal/territorializacion2021_sdmujer_gov_co/IQBhmVnZ6RlqRqDtB_KjuXLPASSomr4s1p_e7VLEcpjAqbw?e=w7nZg3" xr:uid="{4153FEAF-682B-4E5A-BBF6-4AF842833BA8}"/>
    <hyperlink ref="B97:C97" r:id="rId9" display="https://secretariadistritald-my.sharepoint.com/:w:/g/personal/territorializacion2021_sdmujer_gov_co/IQCFarxJpCdvT4pxoR5qwrsDAbkaGSPyWmLbX3sPSlyrbnQ?e=vHsKBT" xr:uid="{A861C89E-85BD-4992-9360-304B8FFD6D73}"/>
  </hyperlinks>
  <pageMargins left="0.25" right="0.25" top="0.75" bottom="0.75" header="0.3" footer="0.3"/>
  <pageSetup scale="10" orientation="landscape" r:id="rId10"/>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106"/>
      <c r="B1" s="1107"/>
      <c r="C1" s="1107"/>
      <c r="D1" s="1107"/>
      <c r="E1" s="1108"/>
      <c r="F1" s="1052" t="s">
        <v>314</v>
      </c>
      <c r="G1" s="1053"/>
      <c r="H1" s="1053"/>
      <c r="I1" s="1053"/>
      <c r="J1" s="1053"/>
      <c r="K1" s="1053"/>
      <c r="L1" s="261"/>
    </row>
    <row r="2" spans="1:12" x14ac:dyDescent="0.25">
      <c r="A2" s="1109"/>
      <c r="B2" s="1110"/>
      <c r="C2" s="1110"/>
      <c r="D2" s="1110"/>
      <c r="E2" s="1111"/>
      <c r="F2" s="1054"/>
      <c r="G2" s="1055"/>
      <c r="H2" s="1055"/>
      <c r="I2" s="1055"/>
      <c r="J2" s="1055"/>
      <c r="K2" s="1055"/>
      <c r="L2" s="261"/>
    </row>
    <row r="3" spans="1:12" x14ac:dyDescent="0.25">
      <c r="A3" s="1109"/>
      <c r="B3" s="1110"/>
      <c r="C3" s="1110"/>
      <c r="D3" s="1110"/>
      <c r="E3" s="1111"/>
      <c r="F3" s="1052" t="s">
        <v>315</v>
      </c>
      <c r="G3" s="1053"/>
      <c r="H3" s="1053"/>
      <c r="I3" s="1053"/>
      <c r="J3" s="1053"/>
      <c r="K3" s="1053"/>
      <c r="L3" s="261"/>
    </row>
    <row r="4" spans="1:12" x14ac:dyDescent="0.25">
      <c r="A4" s="1112"/>
      <c r="B4" s="1113"/>
      <c r="C4" s="1113"/>
      <c r="D4" s="1113"/>
      <c r="E4" s="1114"/>
      <c r="F4" s="1054"/>
      <c r="G4" s="1055"/>
      <c r="H4" s="1055"/>
      <c r="I4" s="1055"/>
      <c r="J4" s="1055"/>
      <c r="K4" s="1055"/>
      <c r="L4" s="261"/>
    </row>
    <row r="5" spans="1:12" x14ac:dyDescent="0.25">
      <c r="A5" s="1023" t="s">
        <v>316</v>
      </c>
      <c r="B5" s="1024"/>
      <c r="C5" s="1024"/>
      <c r="D5" s="1024"/>
      <c r="E5" s="1024"/>
      <c r="F5" s="1024"/>
      <c r="G5" s="1024"/>
      <c r="H5" s="1024"/>
      <c r="I5" s="1024"/>
      <c r="J5" s="1024"/>
      <c r="K5" s="1024"/>
      <c r="L5" s="1036"/>
    </row>
    <row r="6" spans="1:12" x14ac:dyDescent="0.25">
      <c r="A6" s="1023" t="s">
        <v>317</v>
      </c>
      <c r="B6" s="1024"/>
      <c r="C6" s="1025"/>
      <c r="D6" s="1026" t="s">
        <v>12</v>
      </c>
      <c r="E6" s="1027"/>
      <c r="F6" s="1027"/>
      <c r="G6" s="1027"/>
      <c r="H6" s="1028"/>
      <c r="I6" s="1023" t="s">
        <v>318</v>
      </c>
      <c r="J6" s="1025"/>
      <c r="K6" s="1026" t="s">
        <v>37</v>
      </c>
      <c r="L6" s="1028"/>
    </row>
    <row r="7" spans="1:12" x14ac:dyDescent="0.25">
      <c r="A7" s="1023" t="s">
        <v>319</v>
      </c>
      <c r="B7" s="1024"/>
      <c r="C7" s="1025"/>
      <c r="D7" s="1026" t="s">
        <v>26</v>
      </c>
      <c r="E7" s="1027"/>
      <c r="F7" s="1027"/>
      <c r="G7" s="1027"/>
      <c r="H7" s="1028"/>
      <c r="I7" s="1023" t="s">
        <v>98</v>
      </c>
      <c r="J7" s="1025"/>
      <c r="K7" s="1026" t="s">
        <v>15</v>
      </c>
      <c r="L7" s="1028"/>
    </row>
    <row r="8" spans="1:12" ht="63" customHeight="1" x14ac:dyDescent="0.25">
      <c r="A8" s="1023" t="s">
        <v>320</v>
      </c>
      <c r="B8" s="1024"/>
      <c r="C8" s="1025"/>
      <c r="D8" s="1026" t="s">
        <v>74</v>
      </c>
      <c r="E8" s="1027"/>
      <c r="F8" s="1027"/>
      <c r="G8" s="1027"/>
      <c r="H8" s="1028"/>
      <c r="I8" s="1023" t="s">
        <v>321</v>
      </c>
      <c r="J8" s="1025"/>
      <c r="K8" s="1026" t="s">
        <v>75</v>
      </c>
      <c r="L8" s="1028"/>
    </row>
    <row r="9" spans="1:12" x14ac:dyDescent="0.25">
      <c r="A9" s="1043" t="s">
        <v>322</v>
      </c>
      <c r="B9" s="1044"/>
      <c r="C9" s="1044"/>
      <c r="D9" s="1044"/>
      <c r="E9" s="1024"/>
      <c r="F9" s="1024"/>
      <c r="G9" s="1024"/>
      <c r="H9" s="1024"/>
      <c r="I9" s="1024"/>
      <c r="J9" s="1024"/>
      <c r="K9" s="1024"/>
      <c r="L9" s="1036"/>
    </row>
    <row r="10" spans="1:12" ht="36.75" customHeight="1" x14ac:dyDescent="0.25">
      <c r="A10" s="1021" t="s">
        <v>323</v>
      </c>
      <c r="B10" s="1021"/>
      <c r="C10" s="1021"/>
      <c r="D10" s="1021"/>
      <c r="E10" s="1022" t="str">
        <f>+ACTIVIDAD_7!B13</f>
        <v>Realizar el 100% de las actividades operativas y contractuales necesarias para brindar los servicios del Modelo Casa de Igualdad de Oportunidades (CIOM) en las 20 localidades de Bogotá</v>
      </c>
      <c r="F10" s="1022"/>
      <c r="G10" s="1022"/>
      <c r="H10" s="1022"/>
      <c r="I10" s="1022"/>
      <c r="J10" s="1022"/>
      <c r="K10" s="1022"/>
      <c r="L10" s="1022"/>
    </row>
    <row r="11" spans="1:12" ht="51.75" customHeight="1" x14ac:dyDescent="0.25">
      <c r="A11" s="1034" t="s">
        <v>324</v>
      </c>
      <c r="B11" s="1035"/>
      <c r="C11" s="1035"/>
      <c r="D11" s="1036"/>
      <c r="E11" s="1045" t="str">
        <f>+ACTIVIDAD_7!I17</f>
        <v>Porcentaje de localidades con actividades operativas y contractuales necesarias para brindar los servicios del Modelo Casa de Igualdad de Oportunidades (CIOM)  realizadas</v>
      </c>
      <c r="F11" s="1046"/>
      <c r="G11" s="1046"/>
      <c r="H11" s="1046"/>
      <c r="I11" s="1046"/>
      <c r="J11" s="1046"/>
      <c r="K11" s="1046"/>
      <c r="L11" s="1047"/>
    </row>
    <row r="12" spans="1:12" ht="44.25" customHeight="1" x14ac:dyDescent="0.25">
      <c r="A12" s="1023" t="s">
        <v>325</v>
      </c>
      <c r="B12" s="1024"/>
      <c r="C12" s="1024"/>
      <c r="D12" s="1025"/>
      <c r="E12" s="1045" t="s">
        <v>665</v>
      </c>
      <c r="F12" s="1046"/>
      <c r="G12" s="1046"/>
      <c r="H12" s="1046"/>
      <c r="I12" s="1046"/>
      <c r="J12" s="1046"/>
      <c r="K12" s="1046"/>
      <c r="L12" s="1047"/>
    </row>
    <row r="13" spans="1:12" ht="20.25" customHeight="1" x14ac:dyDescent="0.25">
      <c r="A13" s="1023" t="s">
        <v>327</v>
      </c>
      <c r="B13" s="1024"/>
      <c r="C13" s="1025"/>
      <c r="D13" s="1026"/>
      <c r="E13" s="1027"/>
      <c r="F13" s="1027"/>
      <c r="G13" s="1027"/>
      <c r="H13" s="1028"/>
      <c r="I13" s="1023" t="s">
        <v>328</v>
      </c>
      <c r="J13" s="1025"/>
      <c r="K13" s="1026" t="s">
        <v>49</v>
      </c>
      <c r="L13" s="1028"/>
    </row>
    <row r="14" spans="1:12" x14ac:dyDescent="0.25">
      <c r="A14" s="1023" t="s">
        <v>329</v>
      </c>
      <c r="B14" s="1024"/>
      <c r="C14" s="1024"/>
      <c r="D14" s="1024"/>
      <c r="E14" s="1024"/>
      <c r="F14" s="1024"/>
      <c r="G14" s="1024"/>
      <c r="H14" s="1024"/>
      <c r="I14" s="1024"/>
      <c r="J14" s="1024"/>
      <c r="K14" s="1024"/>
      <c r="L14" s="1036"/>
    </row>
    <row r="15" spans="1:12" ht="28.5" customHeight="1" x14ac:dyDescent="0.25">
      <c r="A15" s="1023" t="s">
        <v>330</v>
      </c>
      <c r="B15" s="1024"/>
      <c r="C15" s="1025"/>
      <c r="D15" s="1026" t="s">
        <v>19</v>
      </c>
      <c r="E15" s="1027"/>
      <c r="F15" s="1027"/>
      <c r="G15" s="1027"/>
      <c r="H15" s="1028"/>
      <c r="I15" s="1023" t="s">
        <v>331</v>
      </c>
      <c r="J15" s="1025"/>
      <c r="K15" s="1026" t="s">
        <v>20</v>
      </c>
      <c r="L15" s="1028"/>
    </row>
    <row r="16" spans="1:12" ht="27" customHeight="1" x14ac:dyDescent="0.25">
      <c r="A16" s="1023" t="s">
        <v>332</v>
      </c>
      <c r="B16" s="1024"/>
      <c r="C16" s="1025"/>
      <c r="D16" s="1115">
        <v>1</v>
      </c>
      <c r="E16" s="1116"/>
      <c r="F16" s="1116"/>
      <c r="G16" s="1116"/>
      <c r="H16" s="1117"/>
      <c r="I16" s="1023" t="s">
        <v>237</v>
      </c>
      <c r="J16" s="1025"/>
      <c r="K16" s="1026" t="s">
        <v>23</v>
      </c>
      <c r="L16" s="1028"/>
    </row>
    <row r="17" spans="1:12" x14ac:dyDescent="0.25">
      <c r="A17" s="1023" t="s">
        <v>333</v>
      </c>
      <c r="B17" s="1024"/>
      <c r="C17" s="1025"/>
      <c r="D17" s="1026"/>
      <c r="E17" s="1027"/>
      <c r="F17" s="1027"/>
      <c r="G17" s="1027"/>
      <c r="H17" s="1028"/>
      <c r="I17" s="1031"/>
      <c r="J17" s="1032"/>
      <c r="K17" s="1032"/>
      <c r="L17" s="1033"/>
    </row>
    <row r="18" spans="1:12" x14ac:dyDescent="0.25">
      <c r="A18" s="268" t="s">
        <v>334</v>
      </c>
      <c r="B18" s="268" t="s">
        <v>335</v>
      </c>
      <c r="C18" s="1023" t="s">
        <v>336</v>
      </c>
      <c r="D18" s="1024"/>
      <c r="E18" s="1024"/>
      <c r="F18" s="1024"/>
      <c r="G18" s="1025"/>
      <c r="H18" s="1023" t="s">
        <v>337</v>
      </c>
      <c r="I18" s="1025"/>
      <c r="J18" s="1023" t="s">
        <v>338</v>
      </c>
      <c r="K18" s="1025"/>
      <c r="L18" s="268" t="s">
        <v>339</v>
      </c>
    </row>
    <row r="19" spans="1:12" ht="135.75" customHeight="1" x14ac:dyDescent="0.25">
      <c r="A19" s="263">
        <v>1</v>
      </c>
      <c r="B19" s="264" t="s">
        <v>280</v>
      </c>
      <c r="C19" s="1222" t="s">
        <v>666</v>
      </c>
      <c r="D19" s="1223"/>
      <c r="E19" s="1223"/>
      <c r="F19" s="1223"/>
      <c r="G19" s="1224"/>
      <c r="H19" s="1222" t="s">
        <v>667</v>
      </c>
      <c r="I19" s="1224"/>
      <c r="J19" s="1026" t="s">
        <v>22</v>
      </c>
      <c r="K19" s="1028"/>
      <c r="L19" s="264" t="s">
        <v>668</v>
      </c>
    </row>
    <row r="20" spans="1:12" ht="36.75" customHeight="1" x14ac:dyDescent="0.25">
      <c r="A20" s="263">
        <v>2</v>
      </c>
      <c r="B20" s="264" t="s">
        <v>280</v>
      </c>
      <c r="C20" s="1026" t="s">
        <v>669</v>
      </c>
      <c r="D20" s="1027"/>
      <c r="E20" s="1027"/>
      <c r="F20" s="1027"/>
      <c r="G20" s="1028"/>
      <c r="H20" s="1026" t="s">
        <v>670</v>
      </c>
      <c r="I20" s="1028"/>
      <c r="J20" s="1026" t="s">
        <v>22</v>
      </c>
      <c r="K20" s="1028"/>
      <c r="L20" s="264" t="s">
        <v>671</v>
      </c>
    </row>
    <row r="21" spans="1:12" x14ac:dyDescent="0.25">
      <c r="A21" s="263"/>
      <c r="B21" s="264"/>
      <c r="C21" s="1026"/>
      <c r="D21" s="1027"/>
      <c r="E21" s="1027"/>
      <c r="F21" s="1027"/>
      <c r="G21" s="1028"/>
      <c r="H21" s="1026"/>
      <c r="I21" s="1028"/>
      <c r="J21" s="1031"/>
      <c r="K21" s="1033"/>
      <c r="L21" s="264"/>
    </row>
    <row r="22" spans="1:12" ht="51" x14ac:dyDescent="0.25">
      <c r="A22" s="268" t="s">
        <v>334</v>
      </c>
      <c r="B22" s="1023" t="s">
        <v>347</v>
      </c>
      <c r="C22" s="1024"/>
      <c r="D22" s="1024"/>
      <c r="E22" s="1024"/>
      <c r="F22" s="1024"/>
      <c r="G22" s="1024"/>
      <c r="H22" s="1024"/>
      <c r="I22" s="1024"/>
      <c r="J22" s="1024"/>
      <c r="K22" s="1025"/>
      <c r="L22" s="268" t="s">
        <v>348</v>
      </c>
    </row>
    <row r="23" spans="1:12" ht="39.75" customHeight="1" x14ac:dyDescent="0.25">
      <c r="A23" s="263">
        <v>1</v>
      </c>
      <c r="B23" s="1222" t="s">
        <v>672</v>
      </c>
      <c r="C23" s="1223"/>
      <c r="D23" s="1223"/>
      <c r="E23" s="1223"/>
      <c r="F23" s="1223"/>
      <c r="G23" s="1223"/>
      <c r="H23" s="1223"/>
      <c r="I23" s="1223"/>
      <c r="J23" s="1223"/>
      <c r="K23" s="1224"/>
      <c r="L23" s="264" t="s">
        <v>34</v>
      </c>
    </row>
    <row r="24" spans="1:12" x14ac:dyDescent="0.25">
      <c r="A24" s="1023" t="s">
        <v>350</v>
      </c>
      <c r="B24" s="1024"/>
      <c r="C24" s="1024"/>
      <c r="D24" s="1024"/>
      <c r="E24" s="1024"/>
      <c r="F24" s="1044"/>
      <c r="G24" s="1044"/>
      <c r="H24" s="1024"/>
      <c r="I24" s="1044"/>
      <c r="J24" s="1044"/>
      <c r="K24" s="1024"/>
      <c r="L24" s="1120"/>
    </row>
    <row r="25" spans="1:12" ht="38.25" x14ac:dyDescent="0.25">
      <c r="A25" s="1023" t="s">
        <v>351</v>
      </c>
      <c r="B25" s="1024"/>
      <c r="C25" s="1025"/>
      <c r="D25" s="1240">
        <v>1</v>
      </c>
      <c r="E25" s="1027"/>
      <c r="F25" s="1021" t="s">
        <v>352</v>
      </c>
      <c r="G25" s="1021"/>
      <c r="H25" s="275">
        <v>2024</v>
      </c>
      <c r="I25" s="1021" t="s">
        <v>353</v>
      </c>
      <c r="J25" s="1021"/>
      <c r="K25" s="262"/>
      <c r="L25" s="274" t="s">
        <v>668</v>
      </c>
    </row>
    <row r="26" spans="1:12" x14ac:dyDescent="0.25">
      <c r="A26" s="1023" t="s">
        <v>355</v>
      </c>
      <c r="B26" s="1024"/>
      <c r="C26" s="1025"/>
      <c r="D26" s="1026" t="s">
        <v>673</v>
      </c>
      <c r="E26" s="1027"/>
      <c r="F26" s="1020"/>
      <c r="G26" s="1020"/>
      <c r="H26" s="1027"/>
      <c r="I26" s="1020"/>
      <c r="J26" s="1020"/>
      <c r="K26" s="1027"/>
      <c r="L26" s="1037"/>
    </row>
    <row r="27" spans="1:12" x14ac:dyDescent="0.25">
      <c r="A27" s="1023" t="s">
        <v>357</v>
      </c>
      <c r="B27" s="1024"/>
      <c r="C27" s="1025"/>
      <c r="D27" s="1031"/>
      <c r="E27" s="1032"/>
      <c r="F27" s="1032"/>
      <c r="G27" s="1032"/>
      <c r="H27" s="1032"/>
      <c r="I27" s="1032"/>
      <c r="J27" s="1032"/>
      <c r="K27" s="1032"/>
      <c r="L27" s="1033"/>
    </row>
    <row r="28" spans="1:12" x14ac:dyDescent="0.25">
      <c r="A28" s="1023" t="s">
        <v>358</v>
      </c>
      <c r="B28" s="1024"/>
      <c r="C28" s="1025"/>
      <c r="D28" s="1026"/>
      <c r="E28" s="1027"/>
      <c r="F28" s="1027"/>
      <c r="G28" s="1027"/>
      <c r="H28" s="1027"/>
      <c r="I28" s="1027"/>
      <c r="J28" s="1027"/>
      <c r="K28" s="1027"/>
      <c r="L28" s="102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106"/>
      <c r="B1" s="1107"/>
      <c r="C1" s="1107"/>
      <c r="D1" s="1107"/>
      <c r="E1" s="1108"/>
      <c r="F1" s="1052" t="s">
        <v>314</v>
      </c>
      <c r="G1" s="1053"/>
      <c r="H1" s="1053"/>
      <c r="I1" s="1053"/>
      <c r="J1" s="1053"/>
      <c r="K1" s="1053"/>
      <c r="L1" s="261"/>
    </row>
    <row r="2" spans="1:12" x14ac:dyDescent="0.25">
      <c r="A2" s="1109"/>
      <c r="B2" s="1110"/>
      <c r="C2" s="1110"/>
      <c r="D2" s="1110"/>
      <c r="E2" s="1111"/>
      <c r="F2" s="1054"/>
      <c r="G2" s="1055"/>
      <c r="H2" s="1055"/>
      <c r="I2" s="1055"/>
      <c r="J2" s="1055"/>
      <c r="K2" s="1055"/>
      <c r="L2" s="261"/>
    </row>
    <row r="3" spans="1:12" x14ac:dyDescent="0.25">
      <c r="A3" s="1109"/>
      <c r="B3" s="1110"/>
      <c r="C3" s="1110"/>
      <c r="D3" s="1110"/>
      <c r="E3" s="1111"/>
      <c r="F3" s="1052" t="s">
        <v>315</v>
      </c>
      <c r="G3" s="1053"/>
      <c r="H3" s="1053"/>
      <c r="I3" s="1053"/>
      <c r="J3" s="1053"/>
      <c r="K3" s="1053"/>
      <c r="L3" s="261"/>
    </row>
    <row r="4" spans="1:12" x14ac:dyDescent="0.25">
      <c r="A4" s="1112"/>
      <c r="B4" s="1113"/>
      <c r="C4" s="1113"/>
      <c r="D4" s="1113"/>
      <c r="E4" s="1114"/>
      <c r="F4" s="1054"/>
      <c r="G4" s="1055"/>
      <c r="H4" s="1055"/>
      <c r="I4" s="1055"/>
      <c r="J4" s="1055"/>
      <c r="K4" s="1055"/>
      <c r="L4" s="261"/>
    </row>
    <row r="5" spans="1:12" x14ac:dyDescent="0.25">
      <c r="A5" s="1023" t="s">
        <v>316</v>
      </c>
      <c r="B5" s="1024"/>
      <c r="C5" s="1024"/>
      <c r="D5" s="1024"/>
      <c r="E5" s="1024"/>
      <c r="F5" s="1024"/>
      <c r="G5" s="1024"/>
      <c r="H5" s="1024"/>
      <c r="I5" s="1024"/>
      <c r="J5" s="1024"/>
      <c r="K5" s="1024"/>
      <c r="L5" s="1036"/>
    </row>
    <row r="6" spans="1:12" x14ac:dyDescent="0.25">
      <c r="A6" s="1023" t="s">
        <v>317</v>
      </c>
      <c r="B6" s="1024"/>
      <c r="C6" s="1025"/>
      <c r="D6" s="1026" t="s">
        <v>12</v>
      </c>
      <c r="E6" s="1027"/>
      <c r="F6" s="1027"/>
      <c r="G6" s="1027"/>
      <c r="H6" s="1028"/>
      <c r="I6" s="1023" t="s">
        <v>318</v>
      </c>
      <c r="J6" s="1025"/>
      <c r="K6" s="1026" t="s">
        <v>37</v>
      </c>
      <c r="L6" s="1028"/>
    </row>
    <row r="7" spans="1:12" x14ac:dyDescent="0.25">
      <c r="A7" s="1023" t="s">
        <v>319</v>
      </c>
      <c r="B7" s="1024"/>
      <c r="C7" s="1025"/>
      <c r="D7" s="1026" t="s">
        <v>26</v>
      </c>
      <c r="E7" s="1027"/>
      <c r="F7" s="1027"/>
      <c r="G7" s="1027"/>
      <c r="H7" s="1028"/>
      <c r="I7" s="1023" t="s">
        <v>98</v>
      </c>
      <c r="J7" s="1025"/>
      <c r="K7" s="1026" t="s">
        <v>15</v>
      </c>
      <c r="L7" s="1028"/>
    </row>
    <row r="8" spans="1:12" ht="47.25" customHeight="1" x14ac:dyDescent="0.25">
      <c r="A8" s="1023" t="s">
        <v>320</v>
      </c>
      <c r="B8" s="1024"/>
      <c r="C8" s="1025"/>
      <c r="D8" s="1026" t="s">
        <v>74</v>
      </c>
      <c r="E8" s="1027"/>
      <c r="F8" s="1027"/>
      <c r="G8" s="1027"/>
      <c r="H8" s="1028"/>
      <c r="I8" s="1023" t="s">
        <v>321</v>
      </c>
      <c r="J8" s="1025"/>
      <c r="K8" s="1026" t="s">
        <v>75</v>
      </c>
      <c r="L8" s="1028"/>
    </row>
    <row r="9" spans="1:12" x14ac:dyDescent="0.25">
      <c r="A9" s="1043" t="s">
        <v>322</v>
      </c>
      <c r="B9" s="1044"/>
      <c r="C9" s="1044"/>
      <c r="D9" s="1044"/>
      <c r="E9" s="1024"/>
      <c r="F9" s="1024"/>
      <c r="G9" s="1024"/>
      <c r="H9" s="1024"/>
      <c r="I9" s="1024"/>
      <c r="J9" s="1024"/>
      <c r="K9" s="1024"/>
      <c r="L9" s="1036"/>
    </row>
    <row r="10" spans="1:12" ht="27.75" customHeight="1" x14ac:dyDescent="0.25">
      <c r="A10" s="1021" t="s">
        <v>323</v>
      </c>
      <c r="B10" s="1021"/>
      <c r="C10" s="1021"/>
      <c r="D10" s="1021"/>
      <c r="E10" s="1022" t="str">
        <f>+ACTIVIDAD_8!B13</f>
        <v>Implementar 1 estrategia asociada al Modelo CIOM para la ruralidad Bogotana</v>
      </c>
      <c r="F10" s="1022"/>
      <c r="G10" s="1022"/>
      <c r="H10" s="1022"/>
      <c r="I10" s="1022"/>
      <c r="J10" s="1022"/>
      <c r="K10" s="1022"/>
      <c r="L10" s="1022"/>
    </row>
    <row r="11" spans="1:12" ht="29.25" customHeight="1" x14ac:dyDescent="0.25">
      <c r="A11" s="1034" t="s">
        <v>324</v>
      </c>
      <c r="B11" s="1035"/>
      <c r="C11" s="1035"/>
      <c r="D11" s="1036"/>
      <c r="E11" s="1029" t="str">
        <f>+ACTIVIDAD_8!I17</f>
        <v>Estrategia asociada al Modelo CIOM para la ruralidad Bogotana implementada</v>
      </c>
      <c r="F11" s="1022"/>
      <c r="G11" s="1022"/>
      <c r="H11" s="1022"/>
      <c r="I11" s="1022"/>
      <c r="J11" s="1022"/>
      <c r="K11" s="1022"/>
      <c r="L11" s="1030"/>
    </row>
    <row r="12" spans="1:12" ht="42.75" customHeight="1" x14ac:dyDescent="0.25">
      <c r="A12" s="1023" t="s">
        <v>325</v>
      </c>
      <c r="B12" s="1024"/>
      <c r="C12" s="1024"/>
      <c r="D12" s="1025"/>
      <c r="E12" s="1045" t="s">
        <v>674</v>
      </c>
      <c r="F12" s="1046"/>
      <c r="G12" s="1046"/>
      <c r="H12" s="1046"/>
      <c r="I12" s="1046"/>
      <c r="J12" s="1046"/>
      <c r="K12" s="1046"/>
      <c r="L12" s="1047"/>
    </row>
    <row r="13" spans="1:12" ht="30" customHeight="1" x14ac:dyDescent="0.25">
      <c r="A13" s="1023" t="s">
        <v>327</v>
      </c>
      <c r="B13" s="1024"/>
      <c r="C13" s="1025"/>
      <c r="D13" s="1026"/>
      <c r="E13" s="1027"/>
      <c r="F13" s="1027"/>
      <c r="G13" s="1027"/>
      <c r="H13" s="1028"/>
      <c r="I13" s="1023" t="s">
        <v>328</v>
      </c>
      <c r="J13" s="1025"/>
      <c r="K13" s="1026" t="s">
        <v>49</v>
      </c>
      <c r="L13" s="1028"/>
    </row>
    <row r="14" spans="1:12" x14ac:dyDescent="0.25">
      <c r="A14" s="1023" t="s">
        <v>329</v>
      </c>
      <c r="B14" s="1024"/>
      <c r="C14" s="1024"/>
      <c r="D14" s="1024"/>
      <c r="E14" s="1024"/>
      <c r="F14" s="1024"/>
      <c r="G14" s="1024"/>
      <c r="H14" s="1024"/>
      <c r="I14" s="1024"/>
      <c r="J14" s="1024"/>
      <c r="K14" s="1024"/>
      <c r="L14" s="1036"/>
    </row>
    <row r="15" spans="1:12" ht="26.25" customHeight="1" x14ac:dyDescent="0.25">
      <c r="A15" s="1023" t="s">
        <v>330</v>
      </c>
      <c r="B15" s="1024"/>
      <c r="C15" s="1025"/>
      <c r="D15" s="1026" t="s">
        <v>19</v>
      </c>
      <c r="E15" s="1027"/>
      <c r="F15" s="1027"/>
      <c r="G15" s="1027"/>
      <c r="H15" s="1028"/>
      <c r="I15" s="1023" t="s">
        <v>331</v>
      </c>
      <c r="J15" s="1025"/>
      <c r="K15" s="1026" t="s">
        <v>20</v>
      </c>
      <c r="L15" s="1028"/>
    </row>
    <row r="16" spans="1:12" ht="30.75" customHeight="1" x14ac:dyDescent="0.25">
      <c r="A16" s="1023" t="s">
        <v>332</v>
      </c>
      <c r="B16" s="1024"/>
      <c r="C16" s="1025"/>
      <c r="D16" s="1242">
        <v>1</v>
      </c>
      <c r="E16" s="1243"/>
      <c r="F16" s="1243"/>
      <c r="G16" s="1243"/>
      <c r="H16" s="1244"/>
      <c r="I16" s="1023" t="s">
        <v>237</v>
      </c>
      <c r="J16" s="1025"/>
      <c r="K16" s="1026" t="s">
        <v>23</v>
      </c>
      <c r="L16" s="1028"/>
    </row>
    <row r="17" spans="1:13" x14ac:dyDescent="0.25">
      <c r="A17" s="1023" t="s">
        <v>333</v>
      </c>
      <c r="B17" s="1024"/>
      <c r="C17" s="1025"/>
      <c r="D17" s="1026"/>
      <c r="E17" s="1027"/>
      <c r="F17" s="1027"/>
      <c r="G17" s="1027"/>
      <c r="H17" s="1028"/>
      <c r="I17" s="1031"/>
      <c r="J17" s="1032"/>
      <c r="K17" s="1032"/>
      <c r="L17" s="1033"/>
    </row>
    <row r="18" spans="1:13" x14ac:dyDescent="0.25">
      <c r="A18" s="268" t="s">
        <v>334</v>
      </c>
      <c r="B18" s="268" t="s">
        <v>335</v>
      </c>
      <c r="C18" s="1023" t="s">
        <v>336</v>
      </c>
      <c r="D18" s="1024"/>
      <c r="E18" s="1024"/>
      <c r="F18" s="1024"/>
      <c r="G18" s="1025"/>
      <c r="H18" s="1023" t="s">
        <v>337</v>
      </c>
      <c r="I18" s="1025"/>
      <c r="J18" s="1023" t="s">
        <v>338</v>
      </c>
      <c r="K18" s="1025"/>
      <c r="L18" s="268" t="s">
        <v>339</v>
      </c>
    </row>
    <row r="19" spans="1:13" ht="71.25" customHeight="1" x14ac:dyDescent="0.25">
      <c r="A19" s="263">
        <v>1</v>
      </c>
      <c r="B19" s="264" t="s">
        <v>280</v>
      </c>
      <c r="C19" s="1026" t="s">
        <v>675</v>
      </c>
      <c r="D19" s="1027"/>
      <c r="E19" s="1027"/>
      <c r="F19" s="1027"/>
      <c r="G19" s="1028"/>
      <c r="H19" s="1026" t="s">
        <v>676</v>
      </c>
      <c r="I19" s="1028"/>
      <c r="J19" s="1031" t="s">
        <v>22</v>
      </c>
      <c r="K19" s="1033"/>
      <c r="L19" s="264" t="s">
        <v>677</v>
      </c>
    </row>
    <row r="20" spans="1:13" ht="61.5" customHeight="1" x14ac:dyDescent="0.25">
      <c r="A20" s="263">
        <v>2</v>
      </c>
      <c r="B20" s="264" t="s">
        <v>280</v>
      </c>
      <c r="C20" s="1026" t="s">
        <v>678</v>
      </c>
      <c r="D20" s="1027"/>
      <c r="E20" s="1027"/>
      <c r="F20" s="1027"/>
      <c r="G20" s="1028"/>
      <c r="H20" s="1026" t="s">
        <v>679</v>
      </c>
      <c r="I20" s="1028"/>
      <c r="J20" s="1031" t="s">
        <v>22</v>
      </c>
      <c r="K20" s="1033"/>
      <c r="L20" s="264" t="s">
        <v>677</v>
      </c>
    </row>
    <row r="21" spans="1:13" x14ac:dyDescent="0.25">
      <c r="A21" s="263"/>
      <c r="B21" s="264"/>
      <c r="C21" s="1026"/>
      <c r="D21" s="1027"/>
      <c r="E21" s="1027"/>
      <c r="F21" s="1027"/>
      <c r="G21" s="1028"/>
      <c r="H21" s="1026"/>
      <c r="I21" s="1028"/>
      <c r="J21" s="1031"/>
      <c r="K21" s="1033"/>
      <c r="L21" s="264"/>
    </row>
    <row r="22" spans="1:13" ht="51" x14ac:dyDescent="0.25">
      <c r="A22" s="268" t="s">
        <v>334</v>
      </c>
      <c r="B22" s="1023" t="s">
        <v>347</v>
      </c>
      <c r="C22" s="1024"/>
      <c r="D22" s="1024"/>
      <c r="E22" s="1024"/>
      <c r="F22" s="1024"/>
      <c r="G22" s="1024"/>
      <c r="H22" s="1024"/>
      <c r="I22" s="1024"/>
      <c r="J22" s="1024"/>
      <c r="K22" s="1025"/>
      <c r="L22" s="268" t="s">
        <v>348</v>
      </c>
    </row>
    <row r="23" spans="1:13" ht="43.5" customHeight="1" x14ac:dyDescent="0.25">
      <c r="A23" s="263">
        <v>1</v>
      </c>
      <c r="B23" s="1222" t="s">
        <v>680</v>
      </c>
      <c r="C23" s="1223"/>
      <c r="D23" s="1223"/>
      <c r="E23" s="1223"/>
      <c r="F23" s="1223"/>
      <c r="G23" s="1223"/>
      <c r="H23" s="1223"/>
      <c r="I23" s="1223"/>
      <c r="J23" s="1223"/>
      <c r="K23" s="1224"/>
      <c r="L23" s="264" t="s">
        <v>22</v>
      </c>
    </row>
    <row r="24" spans="1:13" x14ac:dyDescent="0.25">
      <c r="A24" s="1023" t="s">
        <v>350</v>
      </c>
      <c r="B24" s="1024"/>
      <c r="C24" s="1024"/>
      <c r="D24" s="1024"/>
      <c r="E24" s="1024"/>
      <c r="F24" s="1044"/>
      <c r="G24" s="1044"/>
      <c r="H24" s="1024"/>
      <c r="I24" s="1044"/>
      <c r="J24" s="1044"/>
      <c r="K24" s="1024"/>
      <c r="L24" s="1120"/>
    </row>
    <row r="25" spans="1:13" ht="25.5" x14ac:dyDescent="0.25">
      <c r="A25" s="1023" t="s">
        <v>351</v>
      </c>
      <c r="B25" s="1024"/>
      <c r="C25" s="1025"/>
      <c r="D25" s="1026">
        <v>1</v>
      </c>
      <c r="E25" s="1027"/>
      <c r="F25" s="1021" t="s">
        <v>352</v>
      </c>
      <c r="G25" s="1021"/>
      <c r="H25" s="275">
        <v>2024</v>
      </c>
      <c r="I25" s="1021" t="s">
        <v>353</v>
      </c>
      <c r="J25" s="1021"/>
      <c r="K25" s="262"/>
      <c r="L25" s="274" t="s">
        <v>413</v>
      </c>
    </row>
    <row r="26" spans="1:13" x14ac:dyDescent="0.25">
      <c r="A26" s="1023" t="s">
        <v>355</v>
      </c>
      <c r="B26" s="1024"/>
      <c r="C26" s="1025"/>
      <c r="D26" s="1026" t="s">
        <v>681</v>
      </c>
      <c r="E26" s="1027"/>
      <c r="F26" s="1020"/>
      <c r="G26" s="1020"/>
      <c r="H26" s="1027"/>
      <c r="I26" s="1020"/>
      <c r="J26" s="1020"/>
      <c r="K26" s="1027"/>
      <c r="L26" s="1037"/>
    </row>
    <row r="27" spans="1:13" x14ac:dyDescent="0.25">
      <c r="A27" s="1023" t="s">
        <v>357</v>
      </c>
      <c r="B27" s="1024"/>
      <c r="C27" s="1025"/>
      <c r="D27" s="1106"/>
      <c r="E27" s="1107"/>
      <c r="F27" s="1107"/>
      <c r="G27" s="1107"/>
      <c r="H27" s="1107"/>
      <c r="I27" s="1107"/>
      <c r="J27" s="1107"/>
      <c r="K27" s="1107"/>
      <c r="L27" s="1108"/>
    </row>
    <row r="28" spans="1:13" x14ac:dyDescent="0.25">
      <c r="A28" s="1023" t="s">
        <v>358</v>
      </c>
      <c r="B28" s="1024"/>
      <c r="C28" s="1024"/>
      <c r="D28" s="1241"/>
      <c r="E28" s="1241"/>
      <c r="F28" s="1241"/>
      <c r="G28" s="1241"/>
      <c r="H28" s="1241"/>
      <c r="I28" s="1241"/>
      <c r="J28" s="1241"/>
      <c r="K28" s="1241"/>
      <c r="L28" s="1241"/>
      <c r="M28" s="356"/>
    </row>
    <row r="29" spans="1:13" x14ac:dyDescent="0.25">
      <c r="D29" s="356"/>
      <c r="E29" s="356"/>
      <c r="F29" s="356"/>
      <c r="G29" s="356"/>
      <c r="H29" s="356"/>
      <c r="I29" s="356"/>
      <c r="J29" s="356"/>
      <c r="K29" s="356"/>
      <c r="L29" s="356"/>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94" zoomScale="80" zoomScaleNormal="80" workbookViewId="0">
      <selection activeCell="D96" sqref="D96:E96"/>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6" width="42.42578125" style="66" customWidth="1"/>
    <col min="7" max="7" width="33.28515625" style="66" customWidth="1"/>
    <col min="8" max="8" width="35.7109375" style="66" customWidth="1"/>
    <col min="9" max="9" width="41.5703125" style="66" customWidth="1"/>
    <col min="10" max="10" width="27.85546875" style="66" customWidth="1"/>
    <col min="11" max="11" width="35.7109375" style="66" customWidth="1"/>
    <col min="12" max="12" width="30.5703125" style="66" customWidth="1"/>
    <col min="13"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682</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69" t="s">
        <v>683</v>
      </c>
      <c r="C17" s="869"/>
      <c r="D17" s="869"/>
      <c r="E17" s="869"/>
      <c r="F17" s="869"/>
      <c r="G17" s="870" t="s">
        <v>215</v>
      </c>
      <c r="H17" s="870"/>
      <c r="I17" s="871" t="s">
        <v>684</v>
      </c>
      <c r="J17" s="871"/>
      <c r="K17" s="871"/>
      <c r="L17" s="871"/>
      <c r="M17" s="871"/>
      <c r="N17" s="871"/>
      <c r="O17" s="871"/>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72" t="s">
        <v>218</v>
      </c>
      <c r="C19" s="869"/>
      <c r="D19" s="869"/>
      <c r="E19" s="869"/>
      <c r="F19" s="116" t="s">
        <v>219</v>
      </c>
      <c r="G19" s="873" t="s">
        <v>619</v>
      </c>
      <c r="H19" s="873"/>
      <c r="I19" s="873"/>
      <c r="J19" s="116" t="s">
        <v>221</v>
      </c>
      <c r="K19" s="869" t="s">
        <v>222</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619">
        <v>9119900083</v>
      </c>
      <c r="C26" s="86">
        <v>12837083</v>
      </c>
      <c r="D26" s="86">
        <v>444228083</v>
      </c>
      <c r="E26" s="86">
        <v>362665083</v>
      </c>
      <c r="F26" s="86">
        <v>97543087</v>
      </c>
      <c r="G26" s="86"/>
      <c r="H26" s="435">
        <v>47217202</v>
      </c>
      <c r="I26" s="86"/>
      <c r="J26" s="86"/>
      <c r="K26" s="83"/>
      <c r="L26" s="86"/>
      <c r="M26" s="86"/>
      <c r="N26" s="435">
        <f>SUM(B26:M26)</f>
        <v>10084390621</v>
      </c>
      <c r="O26" s="84"/>
    </row>
    <row r="27" spans="1:15" ht="32.1" customHeight="1" x14ac:dyDescent="0.25">
      <c r="A27" s="85" t="s">
        <v>228</v>
      </c>
      <c r="B27" s="86">
        <v>3690658537</v>
      </c>
      <c r="C27" s="86">
        <v>1842573742</v>
      </c>
      <c r="D27" s="86">
        <v>33234915</v>
      </c>
      <c r="E27" s="86">
        <v>2836285506</v>
      </c>
      <c r="F27" s="435">
        <v>81863668</v>
      </c>
      <c r="G27" s="86">
        <v>225464433</v>
      </c>
      <c r="H27" s="667">
        <v>79149032</v>
      </c>
      <c r="I27" s="86"/>
      <c r="J27" s="86"/>
      <c r="K27" s="86"/>
      <c r="L27" s="86"/>
      <c r="M27" s="86"/>
      <c r="N27" s="435">
        <f t="shared" ref="N27:N30" si="0">SUM(B27:M27)</f>
        <v>8789229833</v>
      </c>
      <c r="O27" s="115">
        <f>+(B27+C27+D27+E27+F27+G27+H27+I27+J27+K27+L27+M27)/N26</f>
        <v>0.87156776877494979</v>
      </c>
    </row>
    <row r="28" spans="1:15" ht="32.1" customHeight="1" x14ac:dyDescent="0.25">
      <c r="A28" s="85" t="s">
        <v>229</v>
      </c>
      <c r="B28" s="86">
        <v>125241186</v>
      </c>
      <c r="C28" s="86">
        <v>299829251</v>
      </c>
      <c r="D28" s="86">
        <v>489331191</v>
      </c>
      <c r="E28" s="86">
        <v>789692621</v>
      </c>
      <c r="F28" s="435">
        <v>860274390</v>
      </c>
      <c r="G28" s="599">
        <v>1233000661</v>
      </c>
      <c r="H28" s="327">
        <v>863217906</v>
      </c>
      <c r="I28" s="666"/>
      <c r="J28" s="86"/>
      <c r="K28" s="86"/>
      <c r="L28" s="86"/>
      <c r="M28" s="86"/>
      <c r="N28" s="435">
        <f t="shared" si="0"/>
        <v>4660587206</v>
      </c>
      <c r="O28" s="115"/>
    </row>
    <row r="29" spans="1:15" ht="32.1" customHeight="1" x14ac:dyDescent="0.25">
      <c r="A29" s="85" t="s">
        <v>230</v>
      </c>
      <c r="B29" s="86">
        <v>697000000</v>
      </c>
      <c r="C29" s="86">
        <v>530000000</v>
      </c>
      <c r="D29" s="86">
        <v>340000000</v>
      </c>
      <c r="E29" s="86">
        <v>34000000</v>
      </c>
      <c r="F29" s="86">
        <v>25000000</v>
      </c>
      <c r="G29" s="86">
        <v>12000000</v>
      </c>
      <c r="H29" s="187">
        <v>18013638</v>
      </c>
      <c r="I29" s="86"/>
      <c r="J29" s="86"/>
      <c r="K29" s="86"/>
      <c r="L29" s="86"/>
      <c r="M29" s="86"/>
      <c r="N29" s="435">
        <f>SUM(B29:M29)</f>
        <v>1656013638</v>
      </c>
      <c r="O29" s="87"/>
    </row>
    <row r="30" spans="1:15" ht="32.1" customHeight="1" x14ac:dyDescent="0.25">
      <c r="A30" s="85" t="s">
        <v>231</v>
      </c>
      <c r="B30" s="86"/>
      <c r="C30" s="86">
        <v>2933333</v>
      </c>
      <c r="D30" s="86"/>
      <c r="E30" s="86">
        <v>1</v>
      </c>
      <c r="F30" s="435">
        <v>2852007</v>
      </c>
      <c r="G30" s="86">
        <v>18541182</v>
      </c>
      <c r="H30" s="86"/>
      <c r="I30" s="86"/>
      <c r="J30" s="86"/>
      <c r="K30" s="86"/>
      <c r="L30" s="86"/>
      <c r="M30" s="86"/>
      <c r="N30" s="435">
        <f t="shared" si="0"/>
        <v>24326523</v>
      </c>
      <c r="O30" s="87"/>
    </row>
    <row r="31" spans="1:15" ht="32.1" customHeight="1" thickBot="1" x14ac:dyDescent="0.3">
      <c r="A31" s="88" t="s">
        <v>232</v>
      </c>
      <c r="B31" s="89">
        <v>494451427</v>
      </c>
      <c r="C31" s="89">
        <v>536440897</v>
      </c>
      <c r="D31" s="89">
        <v>388449819</v>
      </c>
      <c r="E31" s="89">
        <v>44661398</v>
      </c>
      <c r="F31" s="442">
        <v>8569246</v>
      </c>
      <c r="G31" s="89">
        <v>104889159</v>
      </c>
      <c r="H31" s="89">
        <v>13492276</v>
      </c>
      <c r="I31" s="89"/>
      <c r="J31" s="89"/>
      <c r="K31" s="89"/>
      <c r="L31" s="89"/>
      <c r="M31" s="89"/>
      <c r="N31" s="442">
        <f>SUM(B31:M31)</f>
        <v>1590954222</v>
      </c>
      <c r="O31" s="489">
        <f>+N31/(N29-N30)</f>
        <v>0.97503633348235397</v>
      </c>
    </row>
    <row r="32" spans="1:15" s="90" customFormat="1" ht="16.5" customHeight="1" x14ac:dyDescent="0.2"/>
    <row r="33" spans="1:14" s="90" customFormat="1" ht="17.25" customHeight="1" x14ac:dyDescent="0.2">
      <c r="F33" s="676"/>
      <c r="M33" s="676"/>
      <c r="N33" s="676"/>
    </row>
    <row r="34" spans="1:14" ht="5.25" customHeight="1" thickBot="1" x14ac:dyDescent="0.3"/>
    <row r="35" spans="1:14" ht="48" customHeight="1" thickBot="1" x14ac:dyDescent="0.3">
      <c r="A35" s="861" t="s">
        <v>233</v>
      </c>
      <c r="B35" s="862"/>
      <c r="C35" s="862"/>
      <c r="D35" s="862"/>
      <c r="E35" s="862"/>
      <c r="F35" s="862"/>
      <c r="G35" s="862"/>
      <c r="H35" s="862"/>
      <c r="I35" s="863"/>
      <c r="J35" s="95"/>
      <c r="N35" s="633"/>
    </row>
    <row r="36" spans="1:14" ht="50.25" customHeight="1" thickBot="1" x14ac:dyDescent="0.3">
      <c r="A36" s="101" t="s">
        <v>234</v>
      </c>
      <c r="B36" s="864" t="str">
        <f>+B13</f>
        <v>Realizar el 100% de las actividades operativas y contractuales necesarias para brindar los servicios del Modelo Casa de Igualdad de Oportunidades (CIOM) en las 20 localidades de Bogotá</v>
      </c>
      <c r="C36" s="865"/>
      <c r="D36" s="865"/>
      <c r="E36" s="865"/>
      <c r="F36" s="865"/>
      <c r="G36" s="865"/>
      <c r="H36" s="865"/>
      <c r="I36" s="866"/>
      <c r="J36" s="93"/>
      <c r="N36" s="633"/>
    </row>
    <row r="37" spans="1:14" ht="18.75" customHeight="1" thickBot="1" x14ac:dyDescent="0.3">
      <c r="A37" s="812" t="s">
        <v>235</v>
      </c>
      <c r="B37" s="145">
        <v>2024</v>
      </c>
      <c r="C37" s="145">
        <v>2025</v>
      </c>
      <c r="D37" s="145">
        <v>2026</v>
      </c>
      <c r="E37" s="145">
        <v>2027</v>
      </c>
      <c r="F37" s="145" t="s">
        <v>236</v>
      </c>
      <c r="G37" s="867" t="s">
        <v>237</v>
      </c>
      <c r="H37" s="868" t="s">
        <v>23</v>
      </c>
      <c r="I37" s="868"/>
      <c r="J37" s="93"/>
      <c r="N37" s="633"/>
    </row>
    <row r="38" spans="1:14" ht="50.25" customHeight="1" thickBot="1" x14ac:dyDescent="0.3">
      <c r="A38" s="813"/>
      <c r="B38" s="147">
        <v>1</v>
      </c>
      <c r="C38" s="147">
        <v>1</v>
      </c>
      <c r="D38" s="147">
        <v>1</v>
      </c>
      <c r="E38" s="147">
        <v>1</v>
      </c>
      <c r="F38" s="146">
        <v>1</v>
      </c>
      <c r="G38" s="867"/>
      <c r="H38" s="868"/>
      <c r="I38" s="868"/>
      <c r="J38" s="93"/>
      <c r="N38" s="633"/>
    </row>
    <row r="39" spans="1:14" ht="52.5" customHeight="1" thickBot="1" x14ac:dyDescent="0.3">
      <c r="A39" s="102" t="s">
        <v>238</v>
      </c>
      <c r="B39" s="850">
        <v>0.3</v>
      </c>
      <c r="C39" s="851"/>
      <c r="D39" s="852" t="s">
        <v>239</v>
      </c>
      <c r="E39" s="853"/>
      <c r="F39" s="853"/>
      <c r="G39" s="853"/>
      <c r="H39" s="853"/>
      <c r="I39" s="854"/>
    </row>
    <row r="40" spans="1:14" s="94" customFormat="1" ht="48" customHeight="1" thickBot="1" x14ac:dyDescent="0.3">
      <c r="A40" s="812" t="s">
        <v>240</v>
      </c>
      <c r="B40" s="102" t="s">
        <v>241</v>
      </c>
      <c r="C40" s="101" t="s">
        <v>242</v>
      </c>
      <c r="D40" s="814" t="s">
        <v>243</v>
      </c>
      <c r="E40" s="815"/>
      <c r="F40" s="814" t="s">
        <v>244</v>
      </c>
      <c r="G40" s="815"/>
      <c r="H40" s="103" t="s">
        <v>245</v>
      </c>
      <c r="I40" s="105" t="s">
        <v>246</v>
      </c>
    </row>
    <row r="41" spans="1:14" ht="264" customHeight="1" thickBot="1" x14ac:dyDescent="0.3">
      <c r="A41" s="813"/>
      <c r="B41" s="386">
        <v>1</v>
      </c>
      <c r="C41" s="386">
        <v>1</v>
      </c>
      <c r="D41" s="855" t="s">
        <v>685</v>
      </c>
      <c r="E41" s="856"/>
      <c r="F41" s="855" t="s">
        <v>686</v>
      </c>
      <c r="G41" s="856"/>
      <c r="H41" s="651" t="s">
        <v>249</v>
      </c>
      <c r="I41" s="395" t="s">
        <v>687</v>
      </c>
    </row>
    <row r="42" spans="1:14" s="94" customFormat="1" ht="54" customHeight="1" x14ac:dyDescent="0.25">
      <c r="A42" s="812" t="s">
        <v>251</v>
      </c>
      <c r="B42" s="104" t="s">
        <v>241</v>
      </c>
      <c r="C42" s="103" t="s">
        <v>242</v>
      </c>
      <c r="D42" s="814" t="s">
        <v>243</v>
      </c>
      <c r="E42" s="815"/>
      <c r="F42" s="814" t="s">
        <v>244</v>
      </c>
      <c r="G42" s="815"/>
      <c r="H42" s="103" t="s">
        <v>245</v>
      </c>
      <c r="I42" s="105" t="s">
        <v>246</v>
      </c>
    </row>
    <row r="43" spans="1:14" ht="382.5" customHeight="1" x14ac:dyDescent="0.25">
      <c r="A43" s="813"/>
      <c r="B43" s="373">
        <v>1</v>
      </c>
      <c r="C43" s="403">
        <v>1</v>
      </c>
      <c r="D43" s="847" t="s">
        <v>688</v>
      </c>
      <c r="E43" s="848"/>
      <c r="F43" s="849" t="s">
        <v>689</v>
      </c>
      <c r="G43" s="840"/>
      <c r="H43" s="651" t="s">
        <v>249</v>
      </c>
      <c r="I43" s="396" t="s">
        <v>687</v>
      </c>
    </row>
    <row r="44" spans="1:14" s="94" customFormat="1" ht="35.1" customHeight="1" x14ac:dyDescent="0.25">
      <c r="A44" s="812" t="s">
        <v>255</v>
      </c>
      <c r="B44" s="104" t="s">
        <v>241</v>
      </c>
      <c r="C44" s="103" t="s">
        <v>242</v>
      </c>
      <c r="D44" s="814" t="s">
        <v>243</v>
      </c>
      <c r="E44" s="815"/>
      <c r="F44" s="814" t="s">
        <v>244</v>
      </c>
      <c r="G44" s="815"/>
      <c r="H44" s="103" t="s">
        <v>245</v>
      </c>
      <c r="I44" s="105" t="s">
        <v>246</v>
      </c>
    </row>
    <row r="45" spans="1:14" ht="294" customHeight="1" thickBot="1" x14ac:dyDescent="0.3">
      <c r="A45" s="813"/>
      <c r="B45" s="438">
        <v>1</v>
      </c>
      <c r="C45" s="438">
        <v>1</v>
      </c>
      <c r="D45" s="842" t="s">
        <v>690</v>
      </c>
      <c r="E45" s="843"/>
      <c r="F45" s="842" t="s">
        <v>691</v>
      </c>
      <c r="G45" s="843"/>
      <c r="H45" s="651" t="s">
        <v>249</v>
      </c>
      <c r="I45" s="396" t="s">
        <v>687</v>
      </c>
    </row>
    <row r="46" spans="1:14" s="94" customFormat="1" ht="35.1" customHeight="1" x14ac:dyDescent="0.25">
      <c r="A46" s="812" t="s">
        <v>258</v>
      </c>
      <c r="B46" s="104" t="s">
        <v>241</v>
      </c>
      <c r="C46" s="104" t="s">
        <v>242</v>
      </c>
      <c r="D46" s="814" t="s">
        <v>243</v>
      </c>
      <c r="E46" s="815"/>
      <c r="F46" s="814" t="s">
        <v>244</v>
      </c>
      <c r="G46" s="815"/>
      <c r="H46" s="103" t="s">
        <v>245</v>
      </c>
      <c r="I46" s="103" t="s">
        <v>246</v>
      </c>
    </row>
    <row r="47" spans="1:14" ht="302.25" customHeight="1" x14ac:dyDescent="0.25">
      <c r="A47" s="813"/>
      <c r="B47" s="373">
        <v>1</v>
      </c>
      <c r="C47" s="373">
        <v>1</v>
      </c>
      <c r="D47" s="841" t="s">
        <v>692</v>
      </c>
      <c r="E47" s="834"/>
      <c r="F47" s="842" t="s">
        <v>693</v>
      </c>
      <c r="G47" s="843"/>
      <c r="H47" s="651" t="s">
        <v>249</v>
      </c>
      <c r="I47" s="396" t="s">
        <v>687</v>
      </c>
    </row>
    <row r="48" spans="1:14" s="94" customFormat="1" ht="92.25" customHeight="1" x14ac:dyDescent="0.25">
      <c r="A48" s="812" t="s">
        <v>261</v>
      </c>
      <c r="B48" s="104" t="s">
        <v>241</v>
      </c>
      <c r="C48" s="103" t="s">
        <v>242</v>
      </c>
      <c r="D48" s="814" t="s">
        <v>243</v>
      </c>
      <c r="E48" s="815"/>
      <c r="F48" s="814" t="s">
        <v>244</v>
      </c>
      <c r="G48" s="815"/>
      <c r="H48" s="103" t="s">
        <v>245</v>
      </c>
      <c r="I48" s="105" t="s">
        <v>246</v>
      </c>
    </row>
    <row r="49" spans="1:9" ht="281.25" customHeight="1" x14ac:dyDescent="0.25">
      <c r="A49" s="813"/>
      <c r="B49" s="373">
        <v>1</v>
      </c>
      <c r="C49" s="403">
        <v>1</v>
      </c>
      <c r="D49" s="844" t="s">
        <v>694</v>
      </c>
      <c r="E49" s="845"/>
      <c r="F49" s="842" t="s">
        <v>695</v>
      </c>
      <c r="G49" s="846"/>
      <c r="H49" s="113"/>
      <c r="I49" s="396" t="s">
        <v>687</v>
      </c>
    </row>
    <row r="50" spans="1:9" s="94" customFormat="1" ht="35.1" customHeight="1" thickBot="1" x14ac:dyDescent="0.3">
      <c r="A50" s="812" t="s">
        <v>264</v>
      </c>
      <c r="B50" s="104" t="s">
        <v>241</v>
      </c>
      <c r="C50" s="704" t="s">
        <v>242</v>
      </c>
      <c r="D50" s="828" t="s">
        <v>243</v>
      </c>
      <c r="E50" s="829"/>
      <c r="F50" s="830" t="s">
        <v>244</v>
      </c>
      <c r="G50" s="815"/>
      <c r="H50" s="103" t="s">
        <v>245</v>
      </c>
      <c r="I50" s="105" t="s">
        <v>246</v>
      </c>
    </row>
    <row r="51" spans="1:9" ht="253.5" customHeight="1" thickBot="1" x14ac:dyDescent="0.3">
      <c r="A51" s="813"/>
      <c r="B51" s="380">
        <v>1</v>
      </c>
      <c r="C51" s="737">
        <v>1</v>
      </c>
      <c r="D51" s="831" t="s">
        <v>696</v>
      </c>
      <c r="E51" s="832"/>
      <c r="F51" s="833" t="s">
        <v>697</v>
      </c>
      <c r="G51" s="834"/>
      <c r="H51" s="651" t="s">
        <v>249</v>
      </c>
      <c r="I51" s="396" t="s">
        <v>687</v>
      </c>
    </row>
    <row r="52" spans="1:9" ht="35.1" customHeight="1" thickBot="1" x14ac:dyDescent="0.3">
      <c r="A52" s="812" t="s">
        <v>267</v>
      </c>
      <c r="B52" s="102" t="s">
        <v>241</v>
      </c>
      <c r="C52" s="101" t="s">
        <v>242</v>
      </c>
      <c r="D52" s="835" t="s">
        <v>243</v>
      </c>
      <c r="E52" s="836"/>
      <c r="F52" s="814" t="s">
        <v>244</v>
      </c>
      <c r="G52" s="815"/>
      <c r="H52" s="103" t="s">
        <v>245</v>
      </c>
      <c r="I52" s="105" t="s">
        <v>246</v>
      </c>
    </row>
    <row r="53" spans="1:9" ht="295.5" customHeight="1" x14ac:dyDescent="0.25">
      <c r="A53" s="813"/>
      <c r="B53" s="380">
        <v>1</v>
      </c>
      <c r="C53" s="380">
        <v>1</v>
      </c>
      <c r="D53" s="837" t="s">
        <v>698</v>
      </c>
      <c r="E53" s="838"/>
      <c r="F53" s="839" t="s">
        <v>699</v>
      </c>
      <c r="G53" s="840"/>
      <c r="H53" s="651" t="s">
        <v>249</v>
      </c>
      <c r="I53" s="649" t="s">
        <v>687</v>
      </c>
    </row>
    <row r="54" spans="1:9" ht="35.1" customHeight="1" x14ac:dyDescent="0.25">
      <c r="A54" s="812" t="s">
        <v>270</v>
      </c>
      <c r="B54" s="102" t="s">
        <v>241</v>
      </c>
      <c r="C54" s="101" t="s">
        <v>242</v>
      </c>
      <c r="D54" s="823" t="s">
        <v>243</v>
      </c>
      <c r="E54" s="824"/>
      <c r="F54" s="814" t="s">
        <v>244</v>
      </c>
      <c r="G54" s="815"/>
      <c r="H54" s="472" t="s">
        <v>245</v>
      </c>
      <c r="I54" s="105" t="s">
        <v>246</v>
      </c>
    </row>
    <row r="55" spans="1:9" ht="143.25" customHeight="1" x14ac:dyDescent="0.25">
      <c r="A55" s="813"/>
      <c r="B55" s="380">
        <v>1</v>
      </c>
      <c r="C55" s="380"/>
      <c r="D55" s="825"/>
      <c r="E55" s="826"/>
      <c r="F55" s="825"/>
      <c r="G55" s="827"/>
      <c r="H55" s="506"/>
      <c r="I55" s="496"/>
    </row>
    <row r="56" spans="1:9" ht="35.1" customHeight="1" x14ac:dyDescent="0.25">
      <c r="A56" s="812" t="s">
        <v>271</v>
      </c>
      <c r="B56" s="102" t="s">
        <v>241</v>
      </c>
      <c r="C56" s="101" t="s">
        <v>242</v>
      </c>
      <c r="D56" s="814" t="s">
        <v>243</v>
      </c>
      <c r="E56" s="815"/>
      <c r="F56" s="814" t="s">
        <v>244</v>
      </c>
      <c r="G56" s="815"/>
      <c r="H56" s="101" t="s">
        <v>245</v>
      </c>
      <c r="I56" s="105" t="s">
        <v>246</v>
      </c>
    </row>
    <row r="57" spans="1:9" ht="132.75" customHeight="1" x14ac:dyDescent="0.25">
      <c r="A57" s="813"/>
      <c r="B57" s="380">
        <v>1</v>
      </c>
      <c r="C57" s="510"/>
      <c r="D57" s="819"/>
      <c r="E57" s="820"/>
      <c r="F57" s="821"/>
      <c r="G57" s="822"/>
      <c r="H57" s="96"/>
      <c r="I57" s="513"/>
    </row>
    <row r="58" spans="1:9" ht="35.1" customHeight="1" x14ac:dyDescent="0.25">
      <c r="A58" s="812" t="s">
        <v>272</v>
      </c>
      <c r="B58" s="102" t="s">
        <v>241</v>
      </c>
      <c r="C58" s="101" t="s">
        <v>242</v>
      </c>
      <c r="D58" s="814" t="s">
        <v>243</v>
      </c>
      <c r="E58" s="815"/>
      <c r="F58" s="814" t="s">
        <v>244</v>
      </c>
      <c r="G58" s="815"/>
      <c r="H58" s="103" t="s">
        <v>245</v>
      </c>
      <c r="I58" s="105" t="s">
        <v>246</v>
      </c>
    </row>
    <row r="59" spans="1:9" ht="122.25" customHeight="1" x14ac:dyDescent="0.25">
      <c r="A59" s="813"/>
      <c r="B59" s="380">
        <v>1</v>
      </c>
      <c r="C59" s="380"/>
      <c r="D59" s="819"/>
      <c r="E59" s="820"/>
      <c r="F59" s="821"/>
      <c r="G59" s="822"/>
      <c r="H59" s="96"/>
      <c r="I59" s="496"/>
    </row>
    <row r="60" spans="1:9" ht="35.1" customHeight="1" x14ac:dyDescent="0.25">
      <c r="A60" s="812" t="s">
        <v>273</v>
      </c>
      <c r="B60" s="102" t="s">
        <v>241</v>
      </c>
      <c r="C60" s="101" t="s">
        <v>242</v>
      </c>
      <c r="D60" s="814" t="s">
        <v>243</v>
      </c>
      <c r="E60" s="815"/>
      <c r="F60" s="814" t="s">
        <v>244</v>
      </c>
      <c r="G60" s="815"/>
      <c r="H60" s="103" t="s">
        <v>245</v>
      </c>
      <c r="I60" s="105" t="s">
        <v>246</v>
      </c>
    </row>
    <row r="61" spans="1:9" ht="135.75" customHeight="1" x14ac:dyDescent="0.25">
      <c r="A61" s="813"/>
      <c r="B61" s="380">
        <v>1</v>
      </c>
      <c r="C61" s="380"/>
      <c r="D61" s="819"/>
      <c r="E61" s="820"/>
      <c r="F61" s="821"/>
      <c r="G61" s="822"/>
      <c r="H61" s="96"/>
      <c r="I61" s="496"/>
    </row>
    <row r="62" spans="1:9" ht="35.1" customHeight="1" x14ac:dyDescent="0.25">
      <c r="A62" s="812" t="s">
        <v>274</v>
      </c>
      <c r="B62" s="102" t="s">
        <v>241</v>
      </c>
      <c r="C62" s="101" t="s">
        <v>242</v>
      </c>
      <c r="D62" s="814" t="s">
        <v>243</v>
      </c>
      <c r="E62" s="815"/>
      <c r="F62" s="814" t="s">
        <v>244</v>
      </c>
      <c r="G62" s="815"/>
      <c r="H62" s="103" t="s">
        <v>245</v>
      </c>
      <c r="I62" s="105" t="s">
        <v>246</v>
      </c>
    </row>
    <row r="63" spans="1:9" ht="120.75" customHeight="1" thickBot="1" x14ac:dyDescent="0.3">
      <c r="A63" s="813"/>
      <c r="B63" s="380">
        <v>1</v>
      </c>
      <c r="C63" s="100"/>
      <c r="D63" s="816"/>
      <c r="E63" s="817"/>
      <c r="F63" s="816"/>
      <c r="G63" s="817"/>
      <c r="H63" s="96"/>
      <c r="I63" s="96"/>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41.25" customHeight="1" x14ac:dyDescent="0.25">
      <c r="A68" s="106" t="s">
        <v>276</v>
      </c>
      <c r="B68" s="803" t="s">
        <v>700</v>
      </c>
      <c r="C68" s="804"/>
      <c r="D68" s="803" t="s">
        <v>701</v>
      </c>
      <c r="E68" s="804"/>
      <c r="F68" s="805" t="s">
        <v>280</v>
      </c>
      <c r="G68" s="806"/>
      <c r="H68" s="805" t="s">
        <v>280</v>
      </c>
      <c r="I68" s="806"/>
    </row>
    <row r="69" spans="1:9" ht="40.5" customHeight="1" x14ac:dyDescent="0.25">
      <c r="A69" s="106" t="s">
        <v>281</v>
      </c>
      <c r="B69" s="807">
        <v>0.15</v>
      </c>
      <c r="C69" s="808"/>
      <c r="D69" s="807">
        <v>0.15</v>
      </c>
      <c r="E69" s="808"/>
      <c r="F69" s="809"/>
      <c r="G69" s="810"/>
      <c r="H69" s="811"/>
      <c r="I69" s="810"/>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354">
        <v>8.3299999999999999E-2</v>
      </c>
      <c r="C71" s="354">
        <v>8.3299999999999999E-2</v>
      </c>
      <c r="D71" s="108">
        <v>8.3299999999999999E-2</v>
      </c>
      <c r="E71" s="354">
        <v>8.3299999999999999E-2</v>
      </c>
      <c r="F71" s="114"/>
      <c r="G71" s="109"/>
      <c r="H71" s="114"/>
      <c r="I71" s="109"/>
    </row>
    <row r="72" spans="1:9" ht="231" customHeight="1" x14ac:dyDescent="0.25">
      <c r="A72" s="106" t="s">
        <v>282</v>
      </c>
      <c r="B72" s="797" t="s">
        <v>702</v>
      </c>
      <c r="C72" s="798"/>
      <c r="D72" s="799" t="s">
        <v>703</v>
      </c>
      <c r="E72" s="800"/>
      <c r="F72" s="784"/>
      <c r="G72" s="775"/>
      <c r="H72" s="784"/>
      <c r="I72" s="801"/>
    </row>
    <row r="73" spans="1:9" ht="102.75" customHeight="1" x14ac:dyDescent="0.25">
      <c r="A73" s="106" t="s">
        <v>286</v>
      </c>
      <c r="B73" s="802" t="s">
        <v>704</v>
      </c>
      <c r="C73" s="750"/>
      <c r="D73" s="749" t="s">
        <v>705</v>
      </c>
      <c r="E73" s="750"/>
      <c r="F73" s="776"/>
      <c r="G73" s="777"/>
      <c r="H73" s="776"/>
      <c r="I73" s="777"/>
    </row>
    <row r="74" spans="1:9" ht="30.75" customHeight="1" x14ac:dyDescent="0.25">
      <c r="A74" s="741" t="s">
        <v>195</v>
      </c>
      <c r="B74" s="153" t="s">
        <v>99</v>
      </c>
      <c r="C74" s="153" t="s">
        <v>242</v>
      </c>
      <c r="D74" s="153" t="s">
        <v>99</v>
      </c>
      <c r="E74" s="153" t="s">
        <v>242</v>
      </c>
      <c r="F74" s="153" t="s">
        <v>99</v>
      </c>
      <c r="G74" s="153" t="s">
        <v>242</v>
      </c>
      <c r="H74" s="153" t="s">
        <v>99</v>
      </c>
      <c r="I74" s="153" t="s">
        <v>242</v>
      </c>
    </row>
    <row r="75" spans="1:9" ht="30.75" customHeight="1" x14ac:dyDescent="0.25">
      <c r="A75" s="742"/>
      <c r="B75" s="354">
        <v>8.3299999999999999E-2</v>
      </c>
      <c r="C75" s="354">
        <v>8.3299999999999999E-2</v>
      </c>
      <c r="D75" s="108">
        <v>8.3299999999999999E-2</v>
      </c>
      <c r="E75" s="108">
        <v>8.3299999999999999E-2</v>
      </c>
      <c r="F75" s="114"/>
      <c r="G75" s="110"/>
      <c r="H75" s="114"/>
      <c r="I75" s="110"/>
    </row>
    <row r="76" spans="1:9" s="402" customFormat="1" ht="229.5" customHeight="1" x14ac:dyDescent="0.25">
      <c r="A76" s="401" t="s">
        <v>282</v>
      </c>
      <c r="B76" s="787" t="s">
        <v>706</v>
      </c>
      <c r="C76" s="788"/>
      <c r="D76" s="789" t="s">
        <v>707</v>
      </c>
      <c r="E76" s="790"/>
      <c r="F76" s="791"/>
      <c r="G76" s="792"/>
      <c r="H76" s="793"/>
      <c r="I76" s="794"/>
    </row>
    <row r="77" spans="1:9" ht="152.25" customHeight="1" x14ac:dyDescent="0.25">
      <c r="A77" s="106" t="s">
        <v>286</v>
      </c>
      <c r="B77" s="749" t="s">
        <v>708</v>
      </c>
      <c r="C77" s="750"/>
      <c r="D77" s="795" t="s">
        <v>709</v>
      </c>
      <c r="E77" s="796"/>
      <c r="F77" s="776"/>
      <c r="G77" s="777"/>
      <c r="H77" s="776"/>
      <c r="I77" s="777"/>
    </row>
    <row r="78" spans="1:9" ht="30.75"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354">
        <v>8.3299999999999999E-2</v>
      </c>
      <c r="C79" s="354">
        <v>8.3299999999999999E-2</v>
      </c>
      <c r="D79" s="108">
        <v>8.3299999999999999E-2</v>
      </c>
      <c r="E79" s="354">
        <v>8.3299999999999999E-2</v>
      </c>
      <c r="F79" s="114"/>
      <c r="G79" s="110"/>
      <c r="H79" s="114"/>
      <c r="I79" s="110"/>
    </row>
    <row r="80" spans="1:9" ht="267.75" customHeight="1" x14ac:dyDescent="0.25">
      <c r="A80" s="106" t="s">
        <v>282</v>
      </c>
      <c r="B80" s="782" t="s">
        <v>710</v>
      </c>
      <c r="C80" s="783"/>
      <c r="D80" s="782" t="s">
        <v>711</v>
      </c>
      <c r="E80" s="783"/>
      <c r="F80" s="784"/>
      <c r="G80" s="775"/>
      <c r="H80" s="776"/>
      <c r="I80" s="777"/>
    </row>
    <row r="81" spans="1:9" ht="135" customHeight="1" x14ac:dyDescent="0.25">
      <c r="A81" s="106" t="s">
        <v>286</v>
      </c>
      <c r="B81" s="749" t="s">
        <v>712</v>
      </c>
      <c r="C81" s="750"/>
      <c r="D81" s="785" t="s">
        <v>713</v>
      </c>
      <c r="E81" s="786"/>
      <c r="F81" s="776"/>
      <c r="G81" s="777"/>
      <c r="H81" s="776"/>
      <c r="I81" s="777"/>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695">
        <v>8.3299999999999999E-2</v>
      </c>
      <c r="C83" s="695">
        <v>8.3299999999999999E-2</v>
      </c>
      <c r="D83" s="483">
        <v>8.3299999999999999E-2</v>
      </c>
      <c r="E83" s="695">
        <v>8.3299999999999999E-2</v>
      </c>
      <c r="F83" s="114"/>
      <c r="G83" s="110"/>
      <c r="H83" s="114"/>
      <c r="I83" s="110"/>
    </row>
    <row r="84" spans="1:9" ht="234.75" customHeight="1" x14ac:dyDescent="0.25">
      <c r="A84" s="481" t="s">
        <v>282</v>
      </c>
      <c r="B84" s="772" t="s">
        <v>714</v>
      </c>
      <c r="C84" s="772"/>
      <c r="D84" s="773" t="s">
        <v>715</v>
      </c>
      <c r="E84" s="773"/>
      <c r="F84" s="774"/>
      <c r="G84" s="775"/>
      <c r="H84" s="776"/>
      <c r="I84" s="777"/>
    </row>
    <row r="85" spans="1:9" ht="116.25" customHeight="1" x14ac:dyDescent="0.25">
      <c r="A85" s="106" t="s">
        <v>286</v>
      </c>
      <c r="B85" s="778" t="s">
        <v>716</v>
      </c>
      <c r="C85" s="779"/>
      <c r="D85" s="780" t="s">
        <v>717</v>
      </c>
      <c r="E85" s="781"/>
      <c r="F85" s="776"/>
      <c r="G85" s="777"/>
      <c r="H85" s="776"/>
      <c r="I85" s="777"/>
    </row>
    <row r="86" spans="1:9" ht="30"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354">
        <v>8.3299999999999999E-2</v>
      </c>
      <c r="C87" s="354">
        <v>8.3299999999999999E-2</v>
      </c>
      <c r="D87" s="108">
        <v>8.3299999999999999E-2</v>
      </c>
      <c r="E87" s="354">
        <v>8.3299999999999999E-2</v>
      </c>
      <c r="F87" s="114"/>
      <c r="G87" s="110"/>
      <c r="H87" s="114"/>
      <c r="I87" s="110"/>
    </row>
    <row r="88" spans="1:9" ht="191.25" customHeight="1" x14ac:dyDescent="0.25">
      <c r="A88" s="106" t="s">
        <v>282</v>
      </c>
      <c r="B88" s="766" t="s">
        <v>718</v>
      </c>
      <c r="C88" s="766"/>
      <c r="D88" s="767" t="s">
        <v>719</v>
      </c>
      <c r="E88" s="768"/>
      <c r="F88" s="769"/>
      <c r="G88" s="769"/>
      <c r="H88" s="769"/>
      <c r="I88" s="769"/>
    </row>
    <row r="89" spans="1:9" ht="101.25" customHeight="1" x14ac:dyDescent="0.25">
      <c r="A89" s="106" t="s">
        <v>286</v>
      </c>
      <c r="B89" s="756" t="s">
        <v>720</v>
      </c>
      <c r="C89" s="757"/>
      <c r="D89" s="770" t="s">
        <v>721</v>
      </c>
      <c r="E89" s="771"/>
      <c r="F89" s="744"/>
      <c r="G89" s="745"/>
      <c r="H89" s="744"/>
      <c r="I89" s="745"/>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354">
        <v>8.3299999999999999E-2</v>
      </c>
      <c r="C91" s="354">
        <v>8.3299999999999999E-2</v>
      </c>
      <c r="D91" s="108">
        <v>8.3299999999999999E-2</v>
      </c>
      <c r="E91" s="354">
        <v>8.3299999999999999E-2</v>
      </c>
      <c r="F91" s="114"/>
      <c r="G91" s="110"/>
      <c r="H91" s="114"/>
      <c r="I91" s="110"/>
    </row>
    <row r="92" spans="1:9" ht="183.75" customHeight="1" x14ac:dyDescent="0.25">
      <c r="A92" s="106" t="s">
        <v>282</v>
      </c>
      <c r="B92" s="747" t="s">
        <v>722</v>
      </c>
      <c r="C92" s="747"/>
      <c r="D92" s="761" t="s">
        <v>723</v>
      </c>
      <c r="E92" s="761"/>
      <c r="F92" s="748"/>
      <c r="G92" s="748"/>
      <c r="H92" s="748"/>
      <c r="I92" s="748"/>
    </row>
    <row r="93" spans="1:9" ht="98.25" customHeight="1" x14ac:dyDescent="0.25">
      <c r="A93" s="106" t="s">
        <v>286</v>
      </c>
      <c r="B93" s="762" t="s">
        <v>724</v>
      </c>
      <c r="C93" s="763"/>
      <c r="D93" s="764" t="s">
        <v>725</v>
      </c>
      <c r="E93" s="765"/>
      <c r="F93" s="744"/>
      <c r="G93" s="745"/>
      <c r="H93" s="744"/>
      <c r="I93" s="745"/>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354">
        <v>8.3299999999999999E-2</v>
      </c>
      <c r="C95" s="354">
        <v>8.3299999999999999E-2</v>
      </c>
      <c r="D95" s="108">
        <v>8.3299999999999999E-2</v>
      </c>
      <c r="E95" s="354">
        <v>8.3299999999999999E-2</v>
      </c>
      <c r="F95" s="114"/>
      <c r="G95" s="110"/>
      <c r="H95" s="114"/>
      <c r="I95" s="110"/>
    </row>
    <row r="96" spans="1:9" ht="157.5" customHeight="1" x14ac:dyDescent="0.25">
      <c r="A96" s="106" t="s">
        <v>282</v>
      </c>
      <c r="B96" s="758" t="s">
        <v>726</v>
      </c>
      <c r="C96" s="758"/>
      <c r="D96" s="759" t="s">
        <v>1265</v>
      </c>
      <c r="E96" s="760"/>
      <c r="F96" s="748"/>
      <c r="G96" s="748"/>
      <c r="H96" s="748"/>
      <c r="I96" s="748"/>
    </row>
    <row r="97" spans="1:9" ht="146.25" customHeight="1" x14ac:dyDescent="0.25">
      <c r="A97" s="106" t="s">
        <v>286</v>
      </c>
      <c r="B97" s="749" t="s">
        <v>727</v>
      </c>
      <c r="C97" s="750"/>
      <c r="D97" s="749" t="s">
        <v>728</v>
      </c>
      <c r="E97" s="750"/>
      <c r="F97" s="744"/>
      <c r="G97" s="745"/>
      <c r="H97" s="744"/>
      <c r="I97" s="745"/>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354">
        <v>8.3299999999999999E-2</v>
      </c>
      <c r="C99" s="354"/>
      <c r="D99" s="108">
        <v>8.3299999999999999E-2</v>
      </c>
      <c r="E99" s="354"/>
      <c r="F99" s="114"/>
      <c r="G99" s="110"/>
      <c r="H99" s="114"/>
      <c r="I99" s="110"/>
    </row>
    <row r="100" spans="1:9" ht="172.5" customHeight="1" x14ac:dyDescent="0.25">
      <c r="A100" s="106" t="s">
        <v>282</v>
      </c>
      <c r="B100" s="754"/>
      <c r="C100" s="754"/>
      <c r="D100" s="754"/>
      <c r="E100" s="755"/>
      <c r="F100" s="748"/>
      <c r="G100" s="748"/>
      <c r="H100" s="748"/>
      <c r="I100" s="748"/>
    </row>
    <row r="101" spans="1:9" ht="120" customHeight="1" x14ac:dyDescent="0.25">
      <c r="A101" s="106" t="s">
        <v>286</v>
      </c>
      <c r="B101" s="756"/>
      <c r="C101" s="757"/>
      <c r="D101" s="749"/>
      <c r="E101" s="750"/>
      <c r="F101" s="744"/>
      <c r="G101" s="745"/>
      <c r="H101" s="744"/>
      <c r="I101" s="745"/>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354">
        <v>8.3299999999999999E-2</v>
      </c>
      <c r="C103" s="354"/>
      <c r="D103" s="108">
        <v>8.3299999999999999E-2</v>
      </c>
      <c r="E103" s="354"/>
      <c r="F103" s="114"/>
      <c r="G103" s="110"/>
      <c r="H103" s="114"/>
      <c r="I103" s="110"/>
    </row>
    <row r="104" spans="1:9" ht="146.25" customHeight="1" x14ac:dyDescent="0.25">
      <c r="A104" s="106" t="s">
        <v>282</v>
      </c>
      <c r="B104" s="753"/>
      <c r="C104" s="753"/>
      <c r="D104" s="753"/>
      <c r="E104" s="753"/>
      <c r="F104" s="748"/>
      <c r="G104" s="748"/>
      <c r="H104" s="748"/>
      <c r="I104" s="748"/>
    </row>
    <row r="105" spans="1:9" ht="80.25" customHeight="1" x14ac:dyDescent="0.25">
      <c r="A105" s="106" t="s">
        <v>286</v>
      </c>
      <c r="B105" s="749"/>
      <c r="C105" s="750"/>
      <c r="D105" s="749"/>
      <c r="E105" s="750"/>
      <c r="F105" s="744"/>
      <c r="G105" s="745"/>
      <c r="H105" s="744"/>
      <c r="I105" s="745"/>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354">
        <v>8.3299999999999999E-2</v>
      </c>
      <c r="C107" s="354"/>
      <c r="D107" s="108">
        <v>8.3299999999999999E-2</v>
      </c>
      <c r="E107" s="108"/>
      <c r="F107" s="114"/>
      <c r="G107" s="110"/>
      <c r="H107" s="114"/>
      <c r="I107" s="110"/>
    </row>
    <row r="108" spans="1:9" ht="181.5" customHeight="1" x14ac:dyDescent="0.25">
      <c r="A108" s="106" t="s">
        <v>282</v>
      </c>
      <c r="B108" s="746"/>
      <c r="C108" s="746"/>
      <c r="D108" s="751"/>
      <c r="E108" s="752"/>
      <c r="F108" s="748"/>
      <c r="G108" s="748"/>
      <c r="H108" s="748"/>
      <c r="I108" s="748"/>
    </row>
    <row r="109" spans="1:9" ht="80.25" customHeight="1" x14ac:dyDescent="0.25">
      <c r="A109" s="106" t="s">
        <v>286</v>
      </c>
      <c r="B109" s="749"/>
      <c r="C109" s="750"/>
      <c r="D109" s="749"/>
      <c r="E109" s="750"/>
      <c r="F109" s="744"/>
      <c r="G109" s="745"/>
      <c r="H109" s="744"/>
      <c r="I109" s="745"/>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354">
        <v>8.3299999999999999E-2</v>
      </c>
      <c r="C111" s="354"/>
      <c r="D111" s="108">
        <v>8.3299999999999999E-2</v>
      </c>
      <c r="E111" s="354"/>
      <c r="F111" s="114"/>
      <c r="G111" s="110"/>
      <c r="H111" s="114"/>
      <c r="I111" s="110"/>
    </row>
    <row r="112" spans="1:9" ht="138" customHeight="1" x14ac:dyDescent="0.25">
      <c r="A112" s="106" t="s">
        <v>282</v>
      </c>
      <c r="B112" s="746"/>
      <c r="C112" s="746"/>
      <c r="D112" s="747"/>
      <c r="E112" s="747"/>
      <c r="F112" s="748"/>
      <c r="G112" s="748"/>
      <c r="H112" s="748"/>
      <c r="I112" s="748"/>
    </row>
    <row r="113" spans="1:9" ht="129.75" customHeight="1" x14ac:dyDescent="0.25">
      <c r="A113" s="106" t="s">
        <v>286</v>
      </c>
      <c r="B113" s="749"/>
      <c r="C113" s="750"/>
      <c r="D113" s="749"/>
      <c r="E113" s="750"/>
      <c r="F113" s="744"/>
      <c r="G113" s="745"/>
      <c r="H113" s="744"/>
      <c r="I113" s="745"/>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354">
        <v>8.3699999999999997E-2</v>
      </c>
      <c r="C115" s="109"/>
      <c r="D115" s="354">
        <v>8.3699999999999997E-2</v>
      </c>
      <c r="E115" s="272"/>
      <c r="F115" s="353"/>
      <c r="G115" s="273"/>
      <c r="H115" s="272"/>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112">
        <f t="shared" ref="B118:I118" si="1">(B71+B75+B79+B83+B87+B91+B95+B99+B103+B107+B111+B115)</f>
        <v>1</v>
      </c>
      <c r="C118" s="112">
        <f t="shared" si="1"/>
        <v>0.58309999999999995</v>
      </c>
      <c r="D118" s="112">
        <f t="shared" si="1"/>
        <v>1</v>
      </c>
      <c r="E118" s="112">
        <f t="shared" si="1"/>
        <v>0.58309999999999995</v>
      </c>
      <c r="F118" s="112">
        <f t="shared" si="1"/>
        <v>0</v>
      </c>
      <c r="G118" s="112">
        <f t="shared" si="1"/>
        <v>0</v>
      </c>
      <c r="H118" s="112">
        <f t="shared" si="1"/>
        <v>0</v>
      </c>
      <c r="I118" s="112">
        <f t="shared" si="1"/>
        <v>0</v>
      </c>
    </row>
    <row r="120" spans="1:9" ht="28.5" x14ac:dyDescent="0.25">
      <c r="A120" s="352" t="s">
        <v>313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 ref="B77:C77" r:id="rId4" display="https://secretariadistritald-my.sharepoint.com/:b:/g/personal/territorializacion2021_sdmujer_gov_co/IQAFuDqOyr9qRoJ8-bzUbTxUAc5sbTjJAhoHzUD5TWWTd40?e=QLFkzu" xr:uid="{F3989D88-0EF1-448A-B1EA-0A099279645D}"/>
    <hyperlink ref="D77:E77" r:id="rId5" display="https://secretariadistritald-my.sharepoint.com/:w:/g/personal/territorializacion2021_sdmujer_gov_co/IQBYQ7tbCuHIQLR9nPwbJl30ASIGii8jLHG5p_8ZIK-V8UA?e=Um28iz" xr:uid="{15B798E1-A5BA-497D-89BC-7F5D3124BED7}"/>
    <hyperlink ref="D81:E81" r:id="rId6" display="https://secretariadistritald-my.sharepoint.com/:w:/g/personal/territorializacion2021_sdmujer_gov_co/IQDXPD6nBFcmSpoLgemHjHZ7AVKhWyTyvrpWfMFtCrGrw0s?e=ckj6qm" xr:uid="{90BF4A02-D298-4A50-8918-DE9D866EE42E}"/>
    <hyperlink ref="B81:C81" r:id="rId7" display="https://secretariadistritald-my.sharepoint.com/:b:/g/personal/territorializacion2021_sdmujer_gov_co/IQAh4SIz4oABSpwA46z26YA_AcQEHUiGUjakC_SxA30RyUA?e=kVC5Ab" xr:uid="{09A961F1-539D-4956-8163-0500752CC20D}"/>
    <hyperlink ref="B85:C85" r:id="rId8" display="https://secretariadistritald-my.sharepoint.com/:b:/g/personal/territorializacion2021_sdmujer_gov_co/IQAXvUYDKOKfQaLSM7E2qFJuAZkW4aEhWJ52__Mr6qvPtuQ?e=9gJ7pL" xr:uid="{9C4E0D5C-E724-46C3-B40F-D7F8889EF2D2}"/>
    <hyperlink ref="B89:C89" r:id="rId9" display="https://secretariadistritald-my.sharepoint.com/:b:/g/personal/territorializacion2021_sdmujer_gov_co/IQD91fl79vr0Spp0DDBOJEDZAfXQC-asxpfw0tZeTF2HPtY?e=PCxZCZ" xr:uid="{5D5E3A61-2319-4D7D-86AF-554218FBB105}"/>
    <hyperlink ref="B93:C93" r:id="rId10" display="https://secretariadistritald-my.sharepoint.com/:b:/g/personal/territorializacion2021_sdmujer_gov_co/IQCSDNnDhbsBSpn4Fng-nRvFAay8vY5x6bplHWWTX1XHIVY?e=qJndXT" xr:uid="{B3E0E122-53EF-4B6C-82BC-3B9D4EEE99FC}"/>
    <hyperlink ref="B97:C97" r:id="rId11" display="https://secretariadistritald-my.sharepoint.com/:b:/g/personal/territorializacion2021_sdmujer_gov_co/IQA7YGyXw3aVQr70pQZccSMEAU-cGqd1p1DeaaOOunB2A8o?e=sZbyZu" xr:uid="{AFBE6C48-0C4C-40F7-891D-1F417CFD146F}"/>
    <hyperlink ref="D97:E97" r:id="rId12" display="https://secretariadistritald-my.sharepoint.com/:w:/g/personal/territorializacion2021_sdmujer_gov_co/IQAmLNPQ_h7USp72mGs-MkZEAflqrUciTm_pMyGa9IKejsg?e=N9YV1o" xr:uid="{39A7953F-4563-43A6-BD2D-7E832B839F62}"/>
  </hyperlinks>
  <pageMargins left="0.25" right="0.25" top="0.75" bottom="0.75" header="0.3" footer="0.3"/>
  <pageSetup scale="10" orientation="landscape" r:id="rId13"/>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93" zoomScale="70" zoomScaleNormal="70" workbookViewId="0">
      <selection activeCell="D100" sqref="D100:E100"/>
    </sheetView>
  </sheetViews>
  <sheetFormatPr baseColWidth="10" defaultColWidth="10.85546875" defaultRowHeight="14.25" x14ac:dyDescent="0.25"/>
  <cols>
    <col min="1" max="1" width="49.7109375" style="66" customWidth="1"/>
    <col min="2" max="3" width="35.7109375" style="66" customWidth="1"/>
    <col min="4" max="4" width="41" style="66" customWidth="1"/>
    <col min="5" max="5" width="40.855468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t="s">
        <v>203</v>
      </c>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729</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69" t="s">
        <v>683</v>
      </c>
      <c r="C17" s="869"/>
      <c r="D17" s="869"/>
      <c r="E17" s="869"/>
      <c r="F17" s="869"/>
      <c r="G17" s="870" t="s">
        <v>215</v>
      </c>
      <c r="H17" s="870"/>
      <c r="I17" s="871" t="s">
        <v>730</v>
      </c>
      <c r="J17" s="871"/>
      <c r="K17" s="871"/>
      <c r="L17" s="871"/>
      <c r="M17" s="871"/>
      <c r="N17" s="871"/>
      <c r="O17" s="871"/>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72" t="s">
        <v>218</v>
      </c>
      <c r="C19" s="869"/>
      <c r="D19" s="869"/>
      <c r="E19" s="869"/>
      <c r="F19" s="116" t="s">
        <v>219</v>
      </c>
      <c r="G19" s="873" t="s">
        <v>619</v>
      </c>
      <c r="H19" s="873"/>
      <c r="I19" s="873"/>
      <c r="J19" s="116" t="s">
        <v>221</v>
      </c>
      <c r="K19" s="869" t="s">
        <v>222</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v>-3525000</v>
      </c>
      <c r="I26" s="83"/>
      <c r="J26" s="83"/>
      <c r="K26" s="83"/>
      <c r="L26" s="83"/>
      <c r="M26" s="83"/>
      <c r="N26" s="507">
        <f t="shared" ref="N26:N31" si="0">SUM(B26:M26)</f>
        <v>213825000</v>
      </c>
      <c r="O26" s="84"/>
    </row>
    <row r="27" spans="1:15" ht="32.1" customHeight="1" x14ac:dyDescent="0.25">
      <c r="A27" s="85" t="s">
        <v>228</v>
      </c>
      <c r="B27" s="86">
        <v>182100000</v>
      </c>
      <c r="C27" s="86"/>
      <c r="D27" s="86"/>
      <c r="E27" s="86"/>
      <c r="F27" s="435">
        <v>0</v>
      </c>
      <c r="G27" s="86"/>
      <c r="H27" s="667">
        <v>31725000</v>
      </c>
      <c r="I27" s="86"/>
      <c r="J27" s="86"/>
      <c r="K27" s="86"/>
      <c r="L27" s="86"/>
      <c r="M27" s="86"/>
      <c r="N27" s="86">
        <f t="shared" si="0"/>
        <v>213825000</v>
      </c>
      <c r="O27" s="115">
        <f>+(B27+C27+D27+E27+F27+G27+H27+I27+J27+K27+L27+M27)/N26</f>
        <v>1</v>
      </c>
    </row>
    <row r="28" spans="1:15" ht="32.1" customHeight="1" x14ac:dyDescent="0.25">
      <c r="A28" s="85" t="s">
        <v>229</v>
      </c>
      <c r="B28" s="86"/>
      <c r="C28" s="86">
        <v>6500000</v>
      </c>
      <c r="D28" s="86">
        <v>19601000</v>
      </c>
      <c r="E28" s="86">
        <v>18210000</v>
      </c>
      <c r="F28" s="435">
        <v>18210000</v>
      </c>
      <c r="G28" s="599">
        <v>18210000</v>
      </c>
      <c r="H28" s="327">
        <v>18210000</v>
      </c>
      <c r="I28" s="666"/>
      <c r="J28" s="86"/>
      <c r="K28" s="86"/>
      <c r="L28" s="86"/>
      <c r="M28" s="86"/>
      <c r="N28" s="86">
        <f t="shared" si="0"/>
        <v>98941000</v>
      </c>
      <c r="O28" s="115"/>
    </row>
    <row r="29" spans="1:15" ht="32.1" customHeight="1" x14ac:dyDescent="0.25">
      <c r="A29" s="85" t="s">
        <v>230</v>
      </c>
      <c r="B29" s="86">
        <v>7050000</v>
      </c>
      <c r="C29" s="86">
        <v>7050000</v>
      </c>
      <c r="D29" s="86">
        <v>7050000</v>
      </c>
      <c r="E29" s="86">
        <v>7050000</v>
      </c>
      <c r="F29" s="86">
        <v>7050000</v>
      </c>
      <c r="G29" s="86">
        <v>7050000</v>
      </c>
      <c r="H29" s="187">
        <v>3525000</v>
      </c>
      <c r="I29" s="86"/>
      <c r="J29" s="86"/>
      <c r="K29" s="86"/>
      <c r="L29" s="86"/>
      <c r="M29" s="86"/>
      <c r="N29" s="86">
        <f t="shared" si="0"/>
        <v>45825000</v>
      </c>
      <c r="O29" s="87"/>
    </row>
    <row r="30" spans="1:15" ht="32.1" customHeight="1" x14ac:dyDescent="0.25">
      <c r="A30" s="85" t="s">
        <v>231</v>
      </c>
      <c r="B30" s="86"/>
      <c r="C30" s="86"/>
      <c r="D30" s="86"/>
      <c r="E30" s="86"/>
      <c r="F30" s="86">
        <v>0</v>
      </c>
      <c r="G30" s="86"/>
      <c r="H30" s="86"/>
      <c r="I30" s="86"/>
      <c r="J30" s="86"/>
      <c r="K30" s="86"/>
      <c r="L30" s="86"/>
      <c r="M30" s="86"/>
      <c r="N30" s="86">
        <f t="shared" si="0"/>
        <v>0</v>
      </c>
      <c r="O30" s="87"/>
    </row>
    <row r="31" spans="1:15" ht="32.1" customHeight="1" x14ac:dyDescent="0.25">
      <c r="A31" s="88" t="s">
        <v>232</v>
      </c>
      <c r="B31" s="89"/>
      <c r="C31" s="89">
        <v>7520000</v>
      </c>
      <c r="D31" s="89">
        <v>7050000</v>
      </c>
      <c r="E31" s="89">
        <v>7050000</v>
      </c>
      <c r="F31" s="89">
        <v>7050000</v>
      </c>
      <c r="G31" s="89">
        <v>7050000</v>
      </c>
      <c r="H31" s="89">
        <v>7050000</v>
      </c>
      <c r="I31" s="89"/>
      <c r="J31" s="89"/>
      <c r="K31" s="89"/>
      <c r="L31" s="89"/>
      <c r="M31" s="89"/>
      <c r="N31" s="89">
        <f t="shared" si="0"/>
        <v>42770000</v>
      </c>
      <c r="O31" s="489">
        <f>+N31/(N29-N30)</f>
        <v>0.93333333333333335</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61" t="s">
        <v>233</v>
      </c>
      <c r="B35" s="862"/>
      <c r="C35" s="862"/>
      <c r="D35" s="862"/>
      <c r="E35" s="862"/>
      <c r="F35" s="862"/>
      <c r="G35" s="862"/>
      <c r="H35" s="862"/>
      <c r="I35" s="863"/>
      <c r="J35" s="95"/>
    </row>
    <row r="36" spans="1:10" ht="50.25" customHeight="1" x14ac:dyDescent="0.25">
      <c r="A36" s="101" t="s">
        <v>234</v>
      </c>
      <c r="B36" s="864" t="str">
        <f>+B13</f>
        <v>Implementar 1 estrategia asociada al Modelo CIOM para la ruralidad Bogotana</v>
      </c>
      <c r="C36" s="865"/>
      <c r="D36" s="865"/>
      <c r="E36" s="865"/>
      <c r="F36" s="865"/>
      <c r="G36" s="865"/>
      <c r="H36" s="865"/>
      <c r="I36" s="866"/>
      <c r="J36" s="93"/>
    </row>
    <row r="37" spans="1:10" ht="18.75" customHeight="1" x14ac:dyDescent="0.25">
      <c r="A37" s="812" t="s">
        <v>235</v>
      </c>
      <c r="B37" s="102">
        <v>2024</v>
      </c>
      <c r="C37" s="102">
        <v>2025</v>
      </c>
      <c r="D37" s="102">
        <v>2026</v>
      </c>
      <c r="E37" s="102">
        <v>2027</v>
      </c>
      <c r="F37" s="102" t="s">
        <v>236</v>
      </c>
      <c r="G37" s="812" t="s">
        <v>237</v>
      </c>
      <c r="H37" s="1261" t="s">
        <v>23</v>
      </c>
      <c r="I37" s="1261"/>
      <c r="J37" s="93"/>
    </row>
    <row r="38" spans="1:10" ht="50.25" customHeight="1" thickBot="1" x14ac:dyDescent="0.3">
      <c r="A38" s="813"/>
      <c r="B38" s="613">
        <v>1</v>
      </c>
      <c r="C38" s="613">
        <v>1</v>
      </c>
      <c r="D38" s="613">
        <v>1</v>
      </c>
      <c r="E38" s="613">
        <v>1</v>
      </c>
      <c r="F38" s="614">
        <v>1</v>
      </c>
      <c r="G38" s="813"/>
      <c r="H38" s="1261"/>
      <c r="I38" s="1261"/>
      <c r="J38" s="93"/>
    </row>
    <row r="39" spans="1:10" ht="52.5" customHeight="1" thickBot="1" x14ac:dyDescent="0.3">
      <c r="A39" s="102" t="s">
        <v>238</v>
      </c>
      <c r="B39" s="850">
        <v>0.09</v>
      </c>
      <c r="C39" s="851"/>
      <c r="D39" s="1258" t="s">
        <v>239</v>
      </c>
      <c r="E39" s="1259"/>
      <c r="F39" s="1259"/>
      <c r="G39" s="1259"/>
      <c r="H39" s="1259"/>
      <c r="I39" s="1260"/>
    </row>
    <row r="40" spans="1:10" s="94" customFormat="1" ht="48" customHeight="1" thickBot="1" x14ac:dyDescent="0.3">
      <c r="A40" s="812" t="s">
        <v>240</v>
      </c>
      <c r="B40" s="102" t="s">
        <v>241</v>
      </c>
      <c r="C40" s="101" t="s">
        <v>242</v>
      </c>
      <c r="D40" s="814" t="s">
        <v>243</v>
      </c>
      <c r="E40" s="815"/>
      <c r="F40" s="814" t="s">
        <v>244</v>
      </c>
      <c r="G40" s="815"/>
      <c r="H40" s="103" t="s">
        <v>245</v>
      </c>
      <c r="I40" s="105" t="s">
        <v>246</v>
      </c>
    </row>
    <row r="41" spans="1:10" ht="318" customHeight="1" thickBot="1" x14ac:dyDescent="0.3">
      <c r="A41" s="813"/>
      <c r="B41" s="97">
        <v>1</v>
      </c>
      <c r="C41" s="98">
        <v>1</v>
      </c>
      <c r="D41" s="1002" t="s">
        <v>731</v>
      </c>
      <c r="E41" s="1003"/>
      <c r="F41" s="1006" t="s">
        <v>732</v>
      </c>
      <c r="G41" s="1003"/>
      <c r="H41" s="651" t="s">
        <v>249</v>
      </c>
      <c r="I41" s="238" t="s">
        <v>733</v>
      </c>
    </row>
    <row r="42" spans="1:10" s="94" customFormat="1" ht="54" customHeight="1" x14ac:dyDescent="0.25">
      <c r="A42" s="812" t="s">
        <v>251</v>
      </c>
      <c r="B42" s="104" t="s">
        <v>241</v>
      </c>
      <c r="C42" s="103" t="s">
        <v>242</v>
      </c>
      <c r="D42" s="814" t="s">
        <v>243</v>
      </c>
      <c r="E42" s="815"/>
      <c r="F42" s="814" t="s">
        <v>244</v>
      </c>
      <c r="G42" s="815"/>
      <c r="H42" s="103" t="s">
        <v>245</v>
      </c>
      <c r="I42" s="105" t="s">
        <v>246</v>
      </c>
    </row>
    <row r="43" spans="1:10" ht="230.25" customHeight="1" x14ac:dyDescent="0.25">
      <c r="A43" s="813"/>
      <c r="B43" s="97">
        <v>1</v>
      </c>
      <c r="C43" s="98">
        <v>1</v>
      </c>
      <c r="D43" s="1004" t="s">
        <v>734</v>
      </c>
      <c r="E43" s="1005"/>
      <c r="F43" s="1004" t="s">
        <v>735</v>
      </c>
      <c r="G43" s="1005"/>
      <c r="H43" s="651" t="s">
        <v>249</v>
      </c>
      <c r="I43" s="662" t="s">
        <v>736</v>
      </c>
    </row>
    <row r="44" spans="1:10" s="94" customFormat="1" ht="35.1" customHeight="1" x14ac:dyDescent="0.25">
      <c r="A44" s="812" t="s">
        <v>255</v>
      </c>
      <c r="B44" s="104" t="s">
        <v>241</v>
      </c>
      <c r="C44" s="103" t="s">
        <v>242</v>
      </c>
      <c r="D44" s="814" t="s">
        <v>243</v>
      </c>
      <c r="E44" s="815"/>
      <c r="F44" s="814" t="s">
        <v>244</v>
      </c>
      <c r="G44" s="815"/>
      <c r="H44" s="103" t="s">
        <v>245</v>
      </c>
      <c r="I44" s="105" t="s">
        <v>246</v>
      </c>
    </row>
    <row r="45" spans="1:10" ht="249" customHeight="1" x14ac:dyDescent="0.25">
      <c r="A45" s="813"/>
      <c r="B45" s="97">
        <v>1</v>
      </c>
      <c r="C45" s="98">
        <v>1</v>
      </c>
      <c r="D45" s="849" t="s">
        <v>737</v>
      </c>
      <c r="E45" s="840"/>
      <c r="F45" s="1004" t="s">
        <v>738</v>
      </c>
      <c r="G45" s="1005"/>
      <c r="H45" s="651" t="s">
        <v>249</v>
      </c>
      <c r="I45" s="662" t="s">
        <v>736</v>
      </c>
    </row>
    <row r="46" spans="1:10" s="94" customFormat="1" ht="35.1" customHeight="1" x14ac:dyDescent="0.25">
      <c r="A46" s="812" t="s">
        <v>258</v>
      </c>
      <c r="B46" s="104" t="s">
        <v>241</v>
      </c>
      <c r="C46" s="104" t="s">
        <v>242</v>
      </c>
      <c r="D46" s="814" t="s">
        <v>243</v>
      </c>
      <c r="E46" s="815"/>
      <c r="F46" s="814" t="s">
        <v>244</v>
      </c>
      <c r="G46" s="815"/>
      <c r="H46" s="103" t="s">
        <v>245</v>
      </c>
      <c r="I46" s="103" t="s">
        <v>246</v>
      </c>
    </row>
    <row r="47" spans="1:10" ht="206.25" customHeight="1" x14ac:dyDescent="0.25">
      <c r="A47" s="813"/>
      <c r="B47" s="97">
        <v>1</v>
      </c>
      <c r="C47" s="98">
        <v>1</v>
      </c>
      <c r="D47" s="855" t="s">
        <v>739</v>
      </c>
      <c r="E47" s="856"/>
      <c r="F47" s="1004" t="s">
        <v>740</v>
      </c>
      <c r="G47" s="1005"/>
      <c r="H47" s="651" t="s">
        <v>249</v>
      </c>
      <c r="I47" s="662" t="s">
        <v>736</v>
      </c>
    </row>
    <row r="48" spans="1:10" s="94" customFormat="1" ht="35.1" customHeight="1" x14ac:dyDescent="0.25">
      <c r="A48" s="812" t="s">
        <v>261</v>
      </c>
      <c r="B48" s="104" t="s">
        <v>241</v>
      </c>
      <c r="C48" s="103" t="s">
        <v>242</v>
      </c>
      <c r="D48" s="814" t="s">
        <v>243</v>
      </c>
      <c r="E48" s="815"/>
      <c r="F48" s="814" t="s">
        <v>244</v>
      </c>
      <c r="G48" s="815"/>
      <c r="H48" s="103" t="s">
        <v>245</v>
      </c>
      <c r="I48" s="105" t="s">
        <v>246</v>
      </c>
    </row>
    <row r="49" spans="1:9" ht="180" customHeight="1" x14ac:dyDescent="0.25">
      <c r="A49" s="813"/>
      <c r="B49" s="97">
        <v>1</v>
      </c>
      <c r="C49" s="98">
        <v>1</v>
      </c>
      <c r="D49" s="855" t="s">
        <v>741</v>
      </c>
      <c r="E49" s="856"/>
      <c r="F49" s="1004" t="s">
        <v>742</v>
      </c>
      <c r="G49" s="1005"/>
      <c r="H49" s="651" t="s">
        <v>249</v>
      </c>
      <c r="I49" s="662" t="s">
        <v>736</v>
      </c>
    </row>
    <row r="50" spans="1:9" s="94" customFormat="1" ht="35.1" customHeight="1" x14ac:dyDescent="0.25">
      <c r="A50" s="812" t="s">
        <v>264</v>
      </c>
      <c r="B50" s="104" t="s">
        <v>241</v>
      </c>
      <c r="C50" s="103" t="s">
        <v>242</v>
      </c>
      <c r="D50" s="814" t="s">
        <v>243</v>
      </c>
      <c r="E50" s="815"/>
      <c r="F50" s="814" t="s">
        <v>244</v>
      </c>
      <c r="G50" s="815"/>
      <c r="H50" s="103" t="s">
        <v>245</v>
      </c>
      <c r="I50" s="105" t="s">
        <v>246</v>
      </c>
    </row>
    <row r="51" spans="1:9" ht="227.25" customHeight="1" x14ac:dyDescent="0.25">
      <c r="A51" s="813"/>
      <c r="B51" s="99">
        <v>1</v>
      </c>
      <c r="C51" s="100">
        <v>1</v>
      </c>
      <c r="D51" s="855" t="s">
        <v>743</v>
      </c>
      <c r="E51" s="856"/>
      <c r="F51" s="1004" t="s">
        <v>744</v>
      </c>
      <c r="G51" s="1005"/>
      <c r="H51" s="651" t="s">
        <v>249</v>
      </c>
      <c r="I51" s="662" t="s">
        <v>736</v>
      </c>
    </row>
    <row r="52" spans="1:9" ht="35.1" customHeight="1" x14ac:dyDescent="0.25">
      <c r="A52" s="812" t="s">
        <v>267</v>
      </c>
      <c r="B52" s="102" t="s">
        <v>241</v>
      </c>
      <c r="C52" s="101" t="s">
        <v>242</v>
      </c>
      <c r="D52" s="814" t="s">
        <v>243</v>
      </c>
      <c r="E52" s="815"/>
      <c r="F52" s="814" t="s">
        <v>244</v>
      </c>
      <c r="G52" s="815"/>
      <c r="H52" s="103" t="s">
        <v>245</v>
      </c>
      <c r="I52" s="105" t="s">
        <v>246</v>
      </c>
    </row>
    <row r="53" spans="1:9" ht="273" customHeight="1" x14ac:dyDescent="0.25">
      <c r="A53" s="813"/>
      <c r="B53" s="736">
        <v>1</v>
      </c>
      <c r="C53" s="733">
        <v>1</v>
      </c>
      <c r="D53" s="1237" t="s">
        <v>745</v>
      </c>
      <c r="E53" s="1257"/>
      <c r="F53" s="1004" t="s">
        <v>746</v>
      </c>
      <c r="G53" s="1005"/>
      <c r="H53" s="651" t="s">
        <v>249</v>
      </c>
      <c r="I53" s="662" t="s">
        <v>736</v>
      </c>
    </row>
    <row r="54" spans="1:9" ht="35.1" customHeight="1" x14ac:dyDescent="0.25">
      <c r="A54" s="812" t="s">
        <v>270</v>
      </c>
      <c r="B54" s="102" t="s">
        <v>241</v>
      </c>
      <c r="C54" s="101" t="s">
        <v>242</v>
      </c>
      <c r="D54" s="814" t="s">
        <v>243</v>
      </c>
      <c r="E54" s="815"/>
      <c r="F54" s="814" t="s">
        <v>244</v>
      </c>
      <c r="G54" s="815"/>
      <c r="H54" s="103" t="s">
        <v>245</v>
      </c>
      <c r="I54" s="105" t="s">
        <v>246</v>
      </c>
    </row>
    <row r="55" spans="1:9" ht="177.75" customHeight="1" x14ac:dyDescent="0.25">
      <c r="A55" s="813"/>
      <c r="B55" s="99">
        <v>1</v>
      </c>
      <c r="C55" s="100"/>
      <c r="D55" s="825"/>
      <c r="E55" s="826"/>
      <c r="F55" s="1252"/>
      <c r="G55" s="1253"/>
      <c r="H55" s="501"/>
      <c r="I55" s="494"/>
    </row>
    <row r="56" spans="1:9" ht="35.1" customHeight="1" x14ac:dyDescent="0.25">
      <c r="A56" s="812" t="s">
        <v>271</v>
      </c>
      <c r="B56" s="102" t="s">
        <v>241</v>
      </c>
      <c r="C56" s="101" t="s">
        <v>242</v>
      </c>
      <c r="D56" s="814" t="s">
        <v>243</v>
      </c>
      <c r="E56" s="815"/>
      <c r="F56" s="814" t="s">
        <v>244</v>
      </c>
      <c r="G56" s="815"/>
      <c r="H56" s="103" t="s">
        <v>245</v>
      </c>
      <c r="I56" s="105" t="s">
        <v>246</v>
      </c>
    </row>
    <row r="57" spans="1:9" ht="232.5" customHeight="1" x14ac:dyDescent="0.25">
      <c r="A57" s="813"/>
      <c r="B57" s="99">
        <v>1</v>
      </c>
      <c r="C57" s="100"/>
      <c r="D57" s="819"/>
      <c r="E57" s="820"/>
      <c r="F57" s="1200"/>
      <c r="G57" s="1256"/>
      <c r="H57" s="96"/>
      <c r="I57" s="513"/>
    </row>
    <row r="58" spans="1:9" ht="35.1" customHeight="1" x14ac:dyDescent="0.25">
      <c r="A58" s="812" t="s">
        <v>272</v>
      </c>
      <c r="B58" s="102" t="s">
        <v>241</v>
      </c>
      <c r="C58" s="101" t="s">
        <v>242</v>
      </c>
      <c r="D58" s="814" t="s">
        <v>243</v>
      </c>
      <c r="E58" s="815"/>
      <c r="F58" s="814" t="s">
        <v>244</v>
      </c>
      <c r="G58" s="815"/>
      <c r="H58" s="103" t="s">
        <v>245</v>
      </c>
      <c r="I58" s="105" t="s">
        <v>246</v>
      </c>
    </row>
    <row r="59" spans="1:9" ht="261.75" customHeight="1" x14ac:dyDescent="0.25">
      <c r="A59" s="813"/>
      <c r="B59" s="99">
        <v>1</v>
      </c>
      <c r="C59" s="100"/>
      <c r="D59" s="1002"/>
      <c r="E59" s="1003"/>
      <c r="F59" s="1252"/>
      <c r="G59" s="1253"/>
      <c r="H59" s="96"/>
      <c r="I59" s="494"/>
    </row>
    <row r="60" spans="1:9" ht="35.1" customHeight="1" x14ac:dyDescent="0.25">
      <c r="A60" s="812" t="s">
        <v>273</v>
      </c>
      <c r="B60" s="102" t="s">
        <v>241</v>
      </c>
      <c r="C60" s="101" t="s">
        <v>242</v>
      </c>
      <c r="D60" s="814" t="s">
        <v>243</v>
      </c>
      <c r="E60" s="815"/>
      <c r="F60" s="814" t="s">
        <v>244</v>
      </c>
      <c r="G60" s="815"/>
      <c r="H60" s="103" t="s">
        <v>245</v>
      </c>
      <c r="I60" s="105" t="s">
        <v>246</v>
      </c>
    </row>
    <row r="61" spans="1:9" ht="236.25" customHeight="1" x14ac:dyDescent="0.25">
      <c r="A61" s="813"/>
      <c r="B61" s="99">
        <v>1</v>
      </c>
      <c r="C61" s="100"/>
      <c r="D61" s="1002"/>
      <c r="E61" s="1081"/>
      <c r="F61" s="1254"/>
      <c r="G61" s="1255"/>
      <c r="H61" s="96"/>
      <c r="I61" s="398"/>
    </row>
    <row r="62" spans="1:9" ht="35.1" customHeight="1" x14ac:dyDescent="0.25">
      <c r="A62" s="812" t="s">
        <v>274</v>
      </c>
      <c r="B62" s="102" t="s">
        <v>241</v>
      </c>
      <c r="C62" s="101" t="s">
        <v>242</v>
      </c>
      <c r="D62" s="814" t="s">
        <v>243</v>
      </c>
      <c r="E62" s="815"/>
      <c r="F62" s="814" t="s">
        <v>244</v>
      </c>
      <c r="G62" s="815"/>
      <c r="H62" s="103" t="s">
        <v>245</v>
      </c>
      <c r="I62" s="105" t="s">
        <v>246</v>
      </c>
    </row>
    <row r="63" spans="1:9" ht="120.75" customHeight="1" thickBot="1" x14ac:dyDescent="0.3">
      <c r="A63" s="813"/>
      <c r="B63" s="99">
        <v>1</v>
      </c>
      <c r="C63" s="100"/>
      <c r="D63" s="816"/>
      <c r="E63" s="817"/>
      <c r="F63" s="816"/>
      <c r="G63" s="817"/>
      <c r="H63" s="96"/>
      <c r="I63" s="96"/>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41.25" customHeight="1" x14ac:dyDescent="0.25">
      <c r="A68" s="106" t="s">
        <v>276</v>
      </c>
      <c r="B68" s="805" t="s">
        <v>747</v>
      </c>
      <c r="C68" s="806"/>
      <c r="D68" s="805" t="s">
        <v>748</v>
      </c>
      <c r="E68" s="806"/>
      <c r="F68" s="805" t="s">
        <v>280</v>
      </c>
      <c r="G68" s="806"/>
      <c r="H68" s="805" t="s">
        <v>280</v>
      </c>
      <c r="I68" s="806"/>
    </row>
    <row r="69" spans="1:9" ht="40.5" customHeight="1" x14ac:dyDescent="0.25">
      <c r="A69" s="106" t="s">
        <v>281</v>
      </c>
      <c r="B69" s="807">
        <v>2.7E-2</v>
      </c>
      <c r="C69" s="808"/>
      <c r="D69" s="807">
        <v>6.3E-2</v>
      </c>
      <c r="E69" s="808"/>
      <c r="F69" s="809"/>
      <c r="G69" s="810"/>
      <c r="H69" s="811"/>
      <c r="I69" s="810"/>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108">
        <v>0.05</v>
      </c>
      <c r="C71" s="109">
        <v>0.05</v>
      </c>
      <c r="D71" s="108">
        <v>0.05</v>
      </c>
      <c r="E71" s="109">
        <v>0.05</v>
      </c>
      <c r="F71" s="114">
        <v>0</v>
      </c>
      <c r="G71" s="109"/>
      <c r="H71" s="114"/>
      <c r="I71" s="109"/>
    </row>
    <row r="72" spans="1:9" ht="186" customHeight="1" x14ac:dyDescent="0.25">
      <c r="A72" s="106" t="s">
        <v>282</v>
      </c>
      <c r="B72" s="797" t="s">
        <v>749</v>
      </c>
      <c r="C72" s="798"/>
      <c r="D72" s="797" t="s">
        <v>750</v>
      </c>
      <c r="E72" s="798"/>
      <c r="F72" s="784"/>
      <c r="G72" s="775"/>
      <c r="H72" s="784"/>
      <c r="I72" s="801"/>
    </row>
    <row r="73" spans="1:9" ht="80.25" customHeight="1" x14ac:dyDescent="0.25">
      <c r="A73" s="106" t="s">
        <v>286</v>
      </c>
      <c r="B73" s="749" t="s">
        <v>751</v>
      </c>
      <c r="C73" s="750"/>
      <c r="D73" s="749" t="s">
        <v>751</v>
      </c>
      <c r="E73" s="750"/>
      <c r="F73" s="776"/>
      <c r="G73" s="777"/>
      <c r="H73" s="776"/>
      <c r="I73" s="777"/>
    </row>
    <row r="74" spans="1:9" ht="30.75" customHeight="1" x14ac:dyDescent="0.25">
      <c r="A74" s="741" t="s">
        <v>195</v>
      </c>
      <c r="B74" s="153" t="s">
        <v>99</v>
      </c>
      <c r="C74" s="153" t="s">
        <v>242</v>
      </c>
      <c r="D74" s="153" t="s">
        <v>99</v>
      </c>
      <c r="E74" s="153" t="s">
        <v>242</v>
      </c>
      <c r="F74" s="153" t="s">
        <v>99</v>
      </c>
      <c r="G74" s="153" t="s">
        <v>242</v>
      </c>
      <c r="H74" s="153" t="s">
        <v>99</v>
      </c>
      <c r="I74" s="153" t="s">
        <v>242</v>
      </c>
    </row>
    <row r="75" spans="1:9" ht="30.75" customHeight="1" x14ac:dyDescent="0.25">
      <c r="A75" s="742"/>
      <c r="B75" s="108">
        <v>0.05</v>
      </c>
      <c r="C75" s="108">
        <v>0.05</v>
      </c>
      <c r="D75" s="108">
        <v>0.05</v>
      </c>
      <c r="E75" s="108">
        <v>0.05</v>
      </c>
      <c r="F75" s="114">
        <v>0</v>
      </c>
      <c r="G75" s="110"/>
      <c r="H75" s="114"/>
      <c r="I75" s="110"/>
    </row>
    <row r="76" spans="1:9" ht="165.75" customHeight="1" x14ac:dyDescent="0.25">
      <c r="A76" s="106" t="s">
        <v>282</v>
      </c>
      <c r="B76" s="1012" t="s">
        <v>752</v>
      </c>
      <c r="C76" s="1013"/>
      <c r="D76" s="1208" t="s">
        <v>753</v>
      </c>
      <c r="E76" s="1209"/>
      <c r="F76" s="784"/>
      <c r="G76" s="775"/>
      <c r="H76" s="998"/>
      <c r="I76" s="999"/>
    </row>
    <row r="77" spans="1:9" ht="80.25" customHeight="1" x14ac:dyDescent="0.25">
      <c r="A77" s="106" t="s">
        <v>286</v>
      </c>
      <c r="B77" s="749" t="s">
        <v>754</v>
      </c>
      <c r="C77" s="750"/>
      <c r="D77" s="749" t="s">
        <v>754</v>
      </c>
      <c r="E77" s="750"/>
      <c r="F77" s="776"/>
      <c r="G77" s="777"/>
      <c r="H77" s="776"/>
      <c r="I77" s="777"/>
    </row>
    <row r="78" spans="1:9" ht="30.75"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108">
        <v>0.1</v>
      </c>
      <c r="C79" s="108">
        <v>0.1</v>
      </c>
      <c r="D79" s="108">
        <v>0.1</v>
      </c>
      <c r="E79" s="108">
        <v>0.1</v>
      </c>
      <c r="F79" s="114">
        <v>0</v>
      </c>
      <c r="G79" s="110"/>
      <c r="H79" s="114"/>
      <c r="I79" s="110"/>
    </row>
    <row r="80" spans="1:9" ht="196.5" customHeight="1" x14ac:dyDescent="0.25">
      <c r="A80" s="106" t="s">
        <v>282</v>
      </c>
      <c r="B80" s="1130" t="s">
        <v>755</v>
      </c>
      <c r="C80" s="1131"/>
      <c r="D80" s="1230" t="s">
        <v>756</v>
      </c>
      <c r="E80" s="1231"/>
      <c r="F80" s="784"/>
      <c r="G80" s="775"/>
      <c r="H80" s="776"/>
      <c r="I80" s="777"/>
    </row>
    <row r="81" spans="1:9" ht="80.25" customHeight="1" x14ac:dyDescent="0.25">
      <c r="A81" s="106" t="s">
        <v>286</v>
      </c>
      <c r="B81" s="749" t="s">
        <v>757</v>
      </c>
      <c r="C81" s="750"/>
      <c r="D81" s="749" t="s">
        <v>757</v>
      </c>
      <c r="E81" s="750"/>
      <c r="F81" s="776"/>
      <c r="G81" s="777"/>
      <c r="H81" s="776"/>
      <c r="I81" s="777"/>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108">
        <v>0.1</v>
      </c>
      <c r="C83" s="108">
        <v>0.1</v>
      </c>
      <c r="D83" s="108">
        <v>0.1</v>
      </c>
      <c r="E83" s="108">
        <v>0.1</v>
      </c>
      <c r="F83" s="114">
        <v>0</v>
      </c>
      <c r="G83" s="110"/>
      <c r="H83" s="114"/>
      <c r="I83" s="110"/>
    </row>
    <row r="84" spans="1:9" ht="170.25" customHeight="1" x14ac:dyDescent="0.25">
      <c r="A84" s="106" t="s">
        <v>282</v>
      </c>
      <c r="B84" s="984" t="s">
        <v>758</v>
      </c>
      <c r="C84" s="1131"/>
      <c r="D84" s="797" t="s">
        <v>759</v>
      </c>
      <c r="E84" s="798"/>
      <c r="F84" s="784"/>
      <c r="G84" s="775"/>
      <c r="H84" s="776"/>
      <c r="I84" s="777"/>
    </row>
    <row r="85" spans="1:9" ht="80.25" customHeight="1" x14ac:dyDescent="0.25">
      <c r="A85" s="106" t="s">
        <v>286</v>
      </c>
      <c r="B85" s="749" t="s">
        <v>760</v>
      </c>
      <c r="C85" s="750"/>
      <c r="D85" s="749" t="s">
        <v>760</v>
      </c>
      <c r="E85" s="750"/>
      <c r="F85" s="776"/>
      <c r="G85" s="777"/>
      <c r="H85" s="776"/>
      <c r="I85" s="777"/>
    </row>
    <row r="86" spans="1:9" ht="30"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108">
        <v>0.1</v>
      </c>
      <c r="C87" s="108">
        <v>0.1</v>
      </c>
      <c r="D87" s="108">
        <v>0.1</v>
      </c>
      <c r="E87" s="108">
        <v>0.1</v>
      </c>
      <c r="F87" s="114">
        <v>0</v>
      </c>
      <c r="G87" s="110"/>
      <c r="H87" s="114"/>
      <c r="I87" s="110"/>
    </row>
    <row r="88" spans="1:9" ht="176.25" customHeight="1" x14ac:dyDescent="0.25">
      <c r="A88" s="106" t="s">
        <v>282</v>
      </c>
      <c r="B88" s="766" t="s">
        <v>761</v>
      </c>
      <c r="C88" s="766"/>
      <c r="D88" s="1251" t="s">
        <v>762</v>
      </c>
      <c r="E88" s="766"/>
      <c r="F88" s="769"/>
      <c r="G88" s="769"/>
      <c r="H88" s="769"/>
      <c r="I88" s="769"/>
    </row>
    <row r="89" spans="1:9" ht="80.25" customHeight="1" x14ac:dyDescent="0.25">
      <c r="A89" s="106" t="s">
        <v>286</v>
      </c>
      <c r="B89" s="749" t="s">
        <v>763</v>
      </c>
      <c r="C89" s="750"/>
      <c r="D89" s="749" t="s">
        <v>763</v>
      </c>
      <c r="E89" s="750"/>
      <c r="F89" s="749"/>
      <c r="G89" s="750"/>
      <c r="H89" s="744"/>
      <c r="I89" s="745"/>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108">
        <v>0.1</v>
      </c>
      <c r="C91" s="108">
        <v>0.1</v>
      </c>
      <c r="D91" s="108">
        <v>0.1</v>
      </c>
      <c r="E91" s="108">
        <v>0.1</v>
      </c>
      <c r="F91" s="114">
        <v>0</v>
      </c>
      <c r="G91" s="110"/>
      <c r="H91" s="114"/>
      <c r="I91" s="110"/>
    </row>
    <row r="92" spans="1:9" ht="141.75" customHeight="1" x14ac:dyDescent="0.25">
      <c r="A92" s="106" t="s">
        <v>282</v>
      </c>
      <c r="B92" s="766" t="s">
        <v>764</v>
      </c>
      <c r="C92" s="766"/>
      <c r="D92" s="1251" t="s">
        <v>765</v>
      </c>
      <c r="E92" s="766"/>
      <c r="F92" s="748"/>
      <c r="G92" s="748"/>
      <c r="H92" s="748"/>
      <c r="I92" s="748"/>
    </row>
    <row r="93" spans="1:9" ht="80.25" customHeight="1" x14ac:dyDescent="0.25">
      <c r="A93" s="106" t="s">
        <v>286</v>
      </c>
      <c r="B93" s="762" t="s">
        <v>766</v>
      </c>
      <c r="C93" s="763"/>
      <c r="D93" s="762" t="s">
        <v>766</v>
      </c>
      <c r="E93" s="763"/>
      <c r="F93" s="744"/>
      <c r="G93" s="745"/>
      <c r="H93" s="744"/>
      <c r="I93" s="745"/>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483">
        <v>0.1</v>
      </c>
      <c r="C95" s="483">
        <v>0.1</v>
      </c>
      <c r="D95" s="108">
        <v>0.1</v>
      </c>
      <c r="E95" s="483">
        <v>0.1</v>
      </c>
      <c r="F95" s="114">
        <v>0</v>
      </c>
      <c r="G95" s="110"/>
      <c r="H95" s="114"/>
      <c r="I95" s="110"/>
    </row>
    <row r="96" spans="1:9" ht="140.25" customHeight="1" x14ac:dyDescent="0.25">
      <c r="A96" s="481" t="s">
        <v>282</v>
      </c>
      <c r="B96" s="837" t="s">
        <v>767</v>
      </c>
      <c r="C96" s="838"/>
      <c r="D96" s="1245" t="s">
        <v>768</v>
      </c>
      <c r="E96" s="1246"/>
      <c r="F96" s="748"/>
      <c r="G96" s="748"/>
      <c r="H96" s="748"/>
      <c r="I96" s="748"/>
    </row>
    <row r="97" spans="1:9" ht="80.25" customHeight="1" x14ac:dyDescent="0.25">
      <c r="A97" s="106" t="s">
        <v>286</v>
      </c>
      <c r="B97" s="778" t="s">
        <v>769</v>
      </c>
      <c r="C97" s="779"/>
      <c r="D97" s="778" t="s">
        <v>769</v>
      </c>
      <c r="E97" s="779"/>
      <c r="F97" s="744"/>
      <c r="G97" s="745"/>
      <c r="H97" s="744"/>
      <c r="I97" s="745"/>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108">
        <v>0.1</v>
      </c>
      <c r="C99" s="108"/>
      <c r="D99" s="108">
        <v>0.1</v>
      </c>
      <c r="E99" s="108"/>
      <c r="F99" s="114">
        <v>0</v>
      </c>
      <c r="G99" s="110"/>
      <c r="H99" s="114"/>
      <c r="I99" s="110"/>
    </row>
    <row r="100" spans="1:9" ht="85.5" customHeight="1" x14ac:dyDescent="0.25">
      <c r="A100" s="106" t="s">
        <v>282</v>
      </c>
      <c r="B100" s="1249"/>
      <c r="C100" s="1250"/>
      <c r="D100" s="1249"/>
      <c r="E100" s="1250"/>
      <c r="F100" s="748"/>
      <c r="G100" s="748"/>
      <c r="H100" s="748"/>
      <c r="I100" s="748"/>
    </row>
    <row r="101" spans="1:9" ht="80.25" customHeight="1" x14ac:dyDescent="0.25">
      <c r="A101" s="106" t="s">
        <v>286</v>
      </c>
      <c r="B101" s="749"/>
      <c r="C101" s="750"/>
      <c r="D101" s="749"/>
      <c r="E101" s="750"/>
      <c r="F101" s="744"/>
      <c r="G101" s="745"/>
      <c r="H101" s="744"/>
      <c r="I101" s="745"/>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108">
        <v>0.1</v>
      </c>
      <c r="C103" s="109"/>
      <c r="D103" s="108">
        <v>0.1</v>
      </c>
      <c r="E103" s="109"/>
      <c r="F103" s="114">
        <v>0</v>
      </c>
      <c r="G103" s="110"/>
      <c r="H103" s="114"/>
      <c r="I103" s="110"/>
    </row>
    <row r="104" spans="1:9" ht="110.25" customHeight="1" x14ac:dyDescent="0.25">
      <c r="A104" s="106" t="s">
        <v>282</v>
      </c>
      <c r="B104" s="1171"/>
      <c r="C104" s="1171"/>
      <c r="D104" s="1247"/>
      <c r="E104" s="1248"/>
      <c r="F104" s="748"/>
      <c r="G104" s="748"/>
      <c r="H104" s="748"/>
      <c r="I104" s="748"/>
    </row>
    <row r="105" spans="1:9" ht="80.25" customHeight="1" x14ac:dyDescent="0.25">
      <c r="A105" s="106" t="s">
        <v>286</v>
      </c>
      <c r="B105" s="762"/>
      <c r="C105" s="763"/>
      <c r="D105" s="762"/>
      <c r="E105" s="763"/>
      <c r="F105" s="744"/>
      <c r="G105" s="745"/>
      <c r="H105" s="744"/>
      <c r="I105" s="745"/>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108">
        <v>0.1</v>
      </c>
      <c r="C107" s="108"/>
      <c r="D107" s="108">
        <v>0.1</v>
      </c>
      <c r="E107" s="108"/>
      <c r="F107" s="114">
        <v>0</v>
      </c>
      <c r="G107" s="110"/>
      <c r="H107" s="114"/>
      <c r="I107" s="110"/>
    </row>
    <row r="108" spans="1:9" ht="82.5" customHeight="1" x14ac:dyDescent="0.25">
      <c r="A108" s="106" t="s">
        <v>282</v>
      </c>
      <c r="B108" s="746"/>
      <c r="C108" s="746"/>
      <c r="D108" s="746"/>
      <c r="E108" s="746"/>
      <c r="F108" s="748"/>
      <c r="G108" s="748"/>
      <c r="H108" s="748"/>
      <c r="I108" s="748"/>
    </row>
    <row r="109" spans="1:9" ht="80.25" customHeight="1" x14ac:dyDescent="0.25">
      <c r="A109" s="106" t="s">
        <v>286</v>
      </c>
      <c r="B109" s="749"/>
      <c r="C109" s="750"/>
      <c r="D109" s="749"/>
      <c r="E109" s="750"/>
      <c r="F109" s="744"/>
      <c r="G109" s="745"/>
      <c r="H109" s="744"/>
      <c r="I109" s="745"/>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108">
        <v>0.05</v>
      </c>
      <c r="C111" s="108"/>
      <c r="D111" s="108">
        <v>0.05</v>
      </c>
      <c r="E111" s="108"/>
      <c r="F111" s="114">
        <v>0</v>
      </c>
      <c r="G111" s="110"/>
      <c r="H111" s="114"/>
      <c r="I111" s="110"/>
    </row>
    <row r="112" spans="1:9" ht="121.5" customHeight="1" x14ac:dyDescent="0.25">
      <c r="A112" s="106" t="s">
        <v>282</v>
      </c>
      <c r="B112" s="746"/>
      <c r="C112" s="746"/>
      <c r="D112" s="747"/>
      <c r="E112" s="1170"/>
      <c r="F112" s="748"/>
      <c r="G112" s="748"/>
      <c r="H112" s="748"/>
      <c r="I112" s="748"/>
    </row>
    <row r="113" spans="1:9" ht="80.25" customHeight="1" x14ac:dyDescent="0.25">
      <c r="A113" s="106" t="s">
        <v>286</v>
      </c>
      <c r="B113" s="749"/>
      <c r="C113" s="750"/>
      <c r="D113" s="749"/>
      <c r="E113" s="750"/>
      <c r="F113" s="744"/>
      <c r="G113" s="745"/>
      <c r="H113" s="744"/>
      <c r="I113" s="745"/>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353">
        <v>0.05</v>
      </c>
      <c r="C115" s="353"/>
      <c r="D115" s="353">
        <v>0.05</v>
      </c>
      <c r="E115" s="353"/>
      <c r="F115" s="353">
        <v>0</v>
      </c>
      <c r="G115" s="355"/>
      <c r="H115" s="272"/>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112">
        <f t="shared" ref="B118:I118" si="1">(B71+B75+B79+B83+B87+B91+B95+B99+B103+B107+B111+B115)</f>
        <v>1</v>
      </c>
      <c r="C118" s="112">
        <f t="shared" si="1"/>
        <v>0.6</v>
      </c>
      <c r="D118" s="112">
        <f t="shared" si="1"/>
        <v>1</v>
      </c>
      <c r="E118" s="112">
        <f t="shared" si="1"/>
        <v>0.6</v>
      </c>
      <c r="F118" s="112">
        <f t="shared" si="1"/>
        <v>0</v>
      </c>
      <c r="G118" s="112">
        <f t="shared" si="1"/>
        <v>0</v>
      </c>
      <c r="H118" s="112">
        <f t="shared" si="1"/>
        <v>0</v>
      </c>
      <c r="I118" s="112">
        <f t="shared" si="1"/>
        <v>0</v>
      </c>
    </row>
    <row r="121" spans="1:9" ht="28.5" x14ac:dyDescent="0.25">
      <c r="A121" s="352" t="s">
        <v>313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 ref="B77:C77" r:id="rId3" display="https://secretariadistritald-my.sharepoint.com/:w:/g/personal/territorializacion2021_sdmujer_gov_co/IQCT9NgPPB23RKi_OSgN-6OLAQcbJLE1CCf4Xnw-Cfm8K8c?e=exmWYf" xr:uid="{63EFD5BC-7731-4E07-8872-E861FDEF631F}"/>
    <hyperlink ref="D77:E77" r:id="rId4" display="https://secretariadistritald-my.sharepoint.com/:w:/g/personal/territorializacion2021_sdmujer_gov_co/IQCT9NgPPB23RKi_OSgN-6OLAQcbJLE1CCf4Xnw-Cfm8K8c?e=exmWYf" xr:uid="{4A4AF406-139C-4B4D-A7CB-575886329215}"/>
    <hyperlink ref="B81:C81" r:id="rId5" display="https://secretariadistritald-my.sharepoint.com/:w:/g/personal/territorializacion2021_sdmujer_gov_co/IQAQeV0-B_2vT4-Td9RDRmjlAf3_oUQHLUHRNtLtUfSFvZg?e=zbRo9w" xr:uid="{163B8729-AF07-494D-97F2-A492882B75EA}"/>
    <hyperlink ref="D81:E81" r:id="rId6" display="https://secretariadistritald-my.sharepoint.com/:w:/g/personal/territorializacion2021_sdmujer_gov_co/IQAQeV0-B_2vT4-Td9RDRmjlAf3_oUQHLUHRNtLtUfSFvZg?e=zbRo9w" xr:uid="{4F938065-3D45-44EC-A5CA-E97CFD5722D5}"/>
    <hyperlink ref="B85:C85" r:id="rId7" display="https://secretariadistritald-my.sharepoint.com/:w:/g/personal/territorializacion2021_sdmujer_gov_co/IQDO_bDq4Ap5Q6ocauqf09NzAbDjtjOaK2OqkyTPb9xvn-o?e=3SxjnB" xr:uid="{9F9D1A48-791E-4790-A2FC-A1F67CF9A80E}"/>
    <hyperlink ref="D85:E85" r:id="rId8" display="https://secretariadistritald-my.sharepoint.com/:w:/g/personal/territorializacion2021_sdmujer_gov_co/IQDO_bDq4Ap5Q6ocauqf09NzAbDjtjOaK2OqkyTPb9xvn-o?e=3SxjnB" xr:uid="{F80BF107-F285-4A8B-A55F-DC34C7FD9335}"/>
    <hyperlink ref="B89:C89" r:id="rId9" display="https://secretariadistritald-my.sharepoint.com/:w:/g/personal/territorializacion2021_sdmujer_gov_co/IQBJjL4FKFoAQqoDIsObrrUIAdsuHV6Vi3BIg_Ac3PBEA6Q?e=yx18Cx" xr:uid="{B79AA399-15B2-4232-87DB-CB09110759D4}"/>
    <hyperlink ref="D89:E89" r:id="rId10" display="https://secretariadistritald-my.sharepoint.com/:w:/g/personal/territorializacion2021_sdmujer_gov_co/IQBJjL4FKFoAQqoDIsObrrUIAdsuHV6Vi3BIg_Ac3PBEA6Q?e=yx18Cx" xr:uid="{CFB4AAE3-1294-44CC-B015-EF9D9535112F}"/>
    <hyperlink ref="B93:C93" r:id="rId11" display="https://secretariadistritald-my.sharepoint.com/:b:/g/personal/territorializacion2021_sdmujer_gov_co/IQBzm1CRWt2ZSISza8nHu_xnAUE4OQ39qDjwLr-RpjU4SNI?e=hrBOIK" xr:uid="{3341D55E-2331-481A-8BFF-380CF32E7307}"/>
    <hyperlink ref="D93:E93" r:id="rId12" display="https://secretariadistritald-my.sharepoint.com/:b:/g/personal/territorializacion2021_sdmujer_gov_co/IQBzm1CRWt2ZSISza8nHu_xnAUE4OQ39qDjwLr-RpjU4SNI?e=hrBOIK" xr:uid="{8A05B796-75A6-40E3-986A-C776D9463EA6}"/>
    <hyperlink ref="B97:C97" r:id="rId13" display="https://secretariadistritald-my.sharepoint.com/:w:/g/personal/territorializacion2021_sdmujer_gov_co/IQAOwWh-sfmQT5FW35K5nPVMAZfMPzxTOUj6aCm4_4tUGR4?e=raZsXv" xr:uid="{2160E408-E99F-4346-9BC3-CA7990844AD5}"/>
    <hyperlink ref="D97:E97" r:id="rId14" display="https://secretariadistritald-my.sharepoint.com/:w:/g/personal/territorializacion2021_sdmujer_gov_co/IQAOwWh-sfmQT5FW35K5nPVMAZfMPzxTOUj6aCm4_4tUGR4?e=raZsXv" xr:uid="{D6BBDE19-FAE8-472B-A38B-086D4B3B3BBD}"/>
  </hyperlinks>
  <pageMargins left="0.25" right="0.25" top="0.75" bottom="0.75" header="0.3" footer="0.3"/>
  <pageSetup scale="10" orientation="landscape" r:id="rId15"/>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918"/>
      <c r="B3" s="904"/>
      <c r="C3" s="904"/>
      <c r="D3" s="904"/>
      <c r="E3" s="904"/>
      <c r="F3" s="904"/>
      <c r="G3" s="904"/>
      <c r="H3" s="904"/>
      <c r="I3" s="904"/>
      <c r="J3" s="904"/>
      <c r="K3" s="904"/>
      <c r="L3" s="904"/>
      <c r="M3" s="904"/>
      <c r="N3" s="904"/>
      <c r="O3" s="904"/>
    </row>
    <row r="4" spans="1:15" ht="39.75" customHeight="1" x14ac:dyDescent="0.25">
      <c r="A4" s="919" t="s">
        <v>91</v>
      </c>
      <c r="B4" s="904"/>
      <c r="C4" s="904"/>
      <c r="D4" s="904"/>
      <c r="E4" s="904"/>
      <c r="F4" s="904"/>
      <c r="G4" s="904"/>
      <c r="H4" s="904"/>
      <c r="I4" s="904"/>
      <c r="J4" s="904"/>
      <c r="K4" s="904"/>
      <c r="L4" s="904"/>
      <c r="M4" s="904"/>
      <c r="N4" s="904"/>
      <c r="O4" s="904"/>
    </row>
    <row r="5" spans="1:15" ht="21" hidden="1" customHeight="1" x14ac:dyDescent="0.35">
      <c r="A5" s="918"/>
      <c r="B5" s="904"/>
      <c r="C5" s="904"/>
      <c r="D5" s="904"/>
      <c r="E5" s="904"/>
      <c r="F5" s="904"/>
      <c r="G5" s="904"/>
      <c r="H5" s="904"/>
      <c r="I5" s="904"/>
      <c r="J5" s="904"/>
      <c r="K5" s="904"/>
      <c r="L5" s="904"/>
      <c r="M5" s="904"/>
      <c r="N5" s="904"/>
      <c r="O5" s="904"/>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920" t="s">
        <v>92</v>
      </c>
      <c r="C7" s="904"/>
      <c r="D7" s="904"/>
      <c r="E7" s="1"/>
      <c r="F7" s="921">
        <v>2024</v>
      </c>
      <c r="G7" s="922"/>
      <c r="H7" s="52"/>
      <c r="I7" s="52"/>
      <c r="J7" s="2">
        <v>2025</v>
      </c>
      <c r="K7" s="2">
        <v>2026</v>
      </c>
      <c r="L7" s="2">
        <v>2027</v>
      </c>
      <c r="M7" s="2">
        <v>2028</v>
      </c>
      <c r="N7" s="2" t="s">
        <v>93</v>
      </c>
      <c r="O7" s="1"/>
    </row>
    <row r="8" spans="1:15" ht="15" hidden="1" customHeight="1" x14ac:dyDescent="0.25">
      <c r="A8" s="1"/>
      <c r="B8" s="904"/>
      <c r="C8" s="904"/>
      <c r="D8" s="904"/>
      <c r="E8" s="1"/>
      <c r="F8" s="923">
        <v>16263770000</v>
      </c>
      <c r="G8" s="922"/>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907" t="s">
        <v>94</v>
      </c>
      <c r="B11" s="904"/>
      <c r="C11" s="904"/>
      <c r="D11" s="904"/>
      <c r="E11" s="904"/>
      <c r="F11" s="904"/>
      <c r="G11" s="904"/>
      <c r="H11" s="904"/>
      <c r="I11" s="904"/>
      <c r="J11" s="904"/>
      <c r="K11" s="904"/>
      <c r="L11" s="904"/>
      <c r="M11" s="904"/>
      <c r="N11" s="904"/>
      <c r="O11" s="904"/>
    </row>
    <row r="12" spans="1:15" ht="9" customHeight="1" x14ac:dyDescent="0.25">
      <c r="A12" s="5"/>
      <c r="B12" s="5"/>
      <c r="C12" s="5"/>
      <c r="D12" s="5"/>
      <c r="E12" s="5"/>
      <c r="F12" s="5"/>
      <c r="G12" s="5"/>
      <c r="H12" s="5"/>
      <c r="I12" s="5"/>
      <c r="J12" s="5"/>
      <c r="K12" s="5"/>
      <c r="L12" s="5"/>
      <c r="M12" s="5"/>
      <c r="N12" s="5"/>
      <c r="O12" s="5"/>
    </row>
    <row r="13" spans="1:15" ht="21.75" customHeight="1" x14ac:dyDescent="0.25">
      <c r="A13" s="908" t="s">
        <v>95</v>
      </c>
      <c r="B13" s="909"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904"/>
      <c r="B14" s="910"/>
      <c r="C14" s="4"/>
      <c r="D14" s="905">
        <v>1</v>
      </c>
      <c r="E14" s="4"/>
      <c r="F14" s="905" t="s">
        <v>21</v>
      </c>
      <c r="G14" s="4"/>
      <c r="H14" s="905"/>
      <c r="I14" s="4"/>
      <c r="J14" s="9" t="s">
        <v>100</v>
      </c>
      <c r="K14" s="10">
        <v>15</v>
      </c>
      <c r="L14" s="11">
        <v>50</v>
      </c>
      <c r="M14" s="11">
        <v>85</v>
      </c>
      <c r="N14" s="12">
        <v>100</v>
      </c>
      <c r="O14" s="10">
        <v>100</v>
      </c>
    </row>
    <row r="15" spans="1:15" ht="21.75" customHeight="1" x14ac:dyDescent="0.25">
      <c r="A15" s="904"/>
      <c r="B15" s="906"/>
      <c r="C15" s="4"/>
      <c r="D15" s="906"/>
      <c r="E15" s="4"/>
      <c r="F15" s="906"/>
      <c r="G15" s="4"/>
      <c r="H15" s="906"/>
      <c r="I15" s="4"/>
      <c r="J15" s="9" t="s">
        <v>101</v>
      </c>
      <c r="K15" s="3"/>
      <c r="L15" s="3"/>
      <c r="M15" s="3"/>
      <c r="N15" s="3"/>
      <c r="O15" s="3">
        <f t="shared" ref="O15" si="0">SUM(K15:N15)</f>
        <v>0</v>
      </c>
    </row>
    <row r="17" spans="1:15" ht="15" customHeight="1" x14ac:dyDescent="0.25">
      <c r="A17" s="903" t="s">
        <v>102</v>
      </c>
      <c r="B17" s="904"/>
      <c r="C17" s="904"/>
      <c r="D17" s="904"/>
      <c r="E17" s="904"/>
      <c r="F17" s="904"/>
      <c r="G17" s="904"/>
      <c r="H17" s="904"/>
      <c r="I17" s="904"/>
      <c r="J17" s="904"/>
      <c r="K17" s="904"/>
      <c r="L17" s="904"/>
      <c r="M17" s="904"/>
      <c r="N17" s="904"/>
      <c r="O17" s="904"/>
    </row>
    <row r="18" spans="1:15" ht="26.25" customHeight="1" x14ac:dyDescent="0.25">
      <c r="A18" s="908" t="s">
        <v>103</v>
      </c>
      <c r="B18" s="917"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904"/>
      <c r="B19" s="910"/>
      <c r="C19" s="4"/>
      <c r="D19" s="905">
        <v>1</v>
      </c>
      <c r="E19" s="4"/>
      <c r="F19" s="905" t="s">
        <v>23</v>
      </c>
      <c r="G19" s="4"/>
      <c r="H19" s="905">
        <v>10</v>
      </c>
      <c r="I19" s="4"/>
      <c r="J19" s="9" t="s">
        <v>100</v>
      </c>
      <c r="K19" s="10">
        <v>1</v>
      </c>
      <c r="L19" s="11">
        <v>1</v>
      </c>
      <c r="M19" s="11">
        <v>1</v>
      </c>
      <c r="N19" s="11">
        <v>1</v>
      </c>
      <c r="O19" s="14">
        <v>1</v>
      </c>
    </row>
    <row r="20" spans="1:15" ht="15" customHeight="1" x14ac:dyDescent="0.25">
      <c r="A20" s="904"/>
      <c r="B20" s="906"/>
      <c r="C20" s="4"/>
      <c r="D20" s="906"/>
      <c r="E20" s="4"/>
      <c r="F20" s="906"/>
      <c r="G20" s="4"/>
      <c r="H20" s="906"/>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908" t="s">
        <v>103</v>
      </c>
      <c r="B22" s="927"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904"/>
      <c r="B23" s="910"/>
      <c r="C23" s="4"/>
      <c r="D23" s="905">
        <v>1</v>
      </c>
      <c r="E23" s="4"/>
      <c r="F23" s="905" t="s">
        <v>23</v>
      </c>
      <c r="G23" s="4"/>
      <c r="H23" s="905">
        <v>10</v>
      </c>
      <c r="I23" s="4"/>
      <c r="J23" s="9" t="s">
        <v>100</v>
      </c>
      <c r="K23" s="10">
        <v>1</v>
      </c>
      <c r="L23" s="11">
        <v>1</v>
      </c>
      <c r="M23" s="11">
        <v>1</v>
      </c>
      <c r="N23" s="11">
        <v>1</v>
      </c>
      <c r="O23" s="14">
        <v>1</v>
      </c>
    </row>
    <row r="24" spans="1:15" ht="15" customHeight="1" x14ac:dyDescent="0.25">
      <c r="A24" s="904"/>
      <c r="B24" s="906"/>
      <c r="C24" s="4"/>
      <c r="D24" s="906"/>
      <c r="E24" s="4"/>
      <c r="F24" s="906"/>
      <c r="G24" s="4"/>
      <c r="H24" s="906"/>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908" t="s">
        <v>103</v>
      </c>
      <c r="B26" s="924"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904"/>
      <c r="B27" s="925"/>
      <c r="C27" s="4"/>
      <c r="D27" s="905">
        <v>1</v>
      </c>
      <c r="E27" s="4"/>
      <c r="F27" s="905" t="s">
        <v>23</v>
      </c>
      <c r="G27" s="4"/>
      <c r="H27" s="905">
        <v>10</v>
      </c>
      <c r="I27" s="4"/>
      <c r="J27" s="9" t="s">
        <v>100</v>
      </c>
      <c r="K27" s="10">
        <v>1</v>
      </c>
      <c r="L27" s="11">
        <v>1</v>
      </c>
      <c r="M27" s="11">
        <v>1</v>
      </c>
      <c r="N27" s="11">
        <v>1</v>
      </c>
      <c r="O27" s="14">
        <v>1</v>
      </c>
    </row>
    <row r="28" spans="1:15" ht="15" customHeight="1" x14ac:dyDescent="0.25">
      <c r="A28" s="904"/>
      <c r="B28" s="926"/>
      <c r="C28" s="4"/>
      <c r="D28" s="906"/>
      <c r="E28" s="4"/>
      <c r="F28" s="906"/>
      <c r="G28" s="4"/>
      <c r="H28" s="906"/>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908" t="s">
        <v>103</v>
      </c>
      <c r="B30" s="916"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904"/>
      <c r="B31" s="910"/>
      <c r="C31" s="4"/>
      <c r="D31" s="905">
        <v>100</v>
      </c>
      <c r="E31" s="4"/>
      <c r="F31" s="905" t="s">
        <v>33</v>
      </c>
      <c r="G31" s="4"/>
      <c r="H31" s="905">
        <v>15</v>
      </c>
      <c r="I31" s="4"/>
      <c r="J31" s="9" t="s">
        <v>100</v>
      </c>
      <c r="K31" s="18">
        <v>0.15</v>
      </c>
      <c r="L31" s="18">
        <v>0.5</v>
      </c>
      <c r="M31" s="18">
        <v>0.85</v>
      </c>
      <c r="N31" s="18">
        <v>1</v>
      </c>
      <c r="O31" s="19">
        <v>100</v>
      </c>
    </row>
    <row r="32" spans="1:15" ht="15" customHeight="1" x14ac:dyDescent="0.25">
      <c r="A32" s="904"/>
      <c r="B32" s="906"/>
      <c r="C32" s="4"/>
      <c r="D32" s="906"/>
      <c r="E32" s="4"/>
      <c r="F32" s="906"/>
      <c r="G32" s="4"/>
      <c r="H32" s="906"/>
      <c r="I32" s="4"/>
      <c r="J32" s="9" t="s">
        <v>101</v>
      </c>
      <c r="K32" s="15">
        <v>265950000</v>
      </c>
      <c r="L32" s="15">
        <v>699000000</v>
      </c>
      <c r="M32" s="15">
        <v>808000000</v>
      </c>
      <c r="N32" s="15">
        <v>812000000</v>
      </c>
      <c r="O32" s="14">
        <f>+SUM(K32:N32)</f>
        <v>2584950000</v>
      </c>
    </row>
    <row r="34" spans="1:15" ht="15" customHeight="1" x14ac:dyDescent="0.25">
      <c r="A34" s="907" t="s">
        <v>110</v>
      </c>
      <c r="B34" s="904"/>
      <c r="C34" s="904"/>
      <c r="D34" s="904"/>
      <c r="E34" s="904"/>
      <c r="F34" s="904"/>
      <c r="G34" s="904"/>
      <c r="H34" s="904"/>
      <c r="I34" s="904"/>
      <c r="J34" s="904"/>
      <c r="K34" s="904"/>
      <c r="L34" s="904"/>
      <c r="M34" s="904"/>
      <c r="N34" s="904"/>
      <c r="O34" s="904"/>
    </row>
    <row r="35" spans="1:15" ht="9" customHeight="1" x14ac:dyDescent="0.25">
      <c r="A35" s="5"/>
      <c r="B35" s="5"/>
      <c r="C35" s="5"/>
      <c r="D35" s="5"/>
      <c r="E35" s="5"/>
      <c r="F35" s="5"/>
      <c r="G35" s="5"/>
      <c r="H35" s="5"/>
      <c r="I35" s="5"/>
      <c r="J35" s="5"/>
      <c r="K35" s="5"/>
      <c r="L35" s="5"/>
      <c r="M35" s="5"/>
      <c r="N35" s="5"/>
      <c r="O35" s="5"/>
    </row>
    <row r="36" spans="1:15" ht="21.75" customHeight="1" x14ac:dyDescent="0.25">
      <c r="A36" s="908" t="s">
        <v>95</v>
      </c>
      <c r="B36" s="909"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904"/>
      <c r="B37" s="910"/>
      <c r="C37" s="4"/>
      <c r="D37" s="905">
        <v>5</v>
      </c>
      <c r="E37" s="4"/>
      <c r="F37" s="905" t="s">
        <v>21</v>
      </c>
      <c r="G37" s="4"/>
      <c r="H37" s="905">
        <v>15</v>
      </c>
      <c r="I37" s="4"/>
      <c r="J37" s="9" t="s">
        <v>100</v>
      </c>
      <c r="K37" s="20">
        <v>1.7</v>
      </c>
      <c r="L37" s="20">
        <v>1.6</v>
      </c>
      <c r="M37" s="20">
        <v>0.9</v>
      </c>
      <c r="N37" s="20">
        <v>0.8</v>
      </c>
      <c r="O37" s="21">
        <f t="shared" ref="O37:O38" si="1">SUM(K37:N37)</f>
        <v>5</v>
      </c>
    </row>
    <row r="38" spans="1:15" ht="21.75" customHeight="1" x14ac:dyDescent="0.25">
      <c r="A38" s="904"/>
      <c r="B38" s="906"/>
      <c r="C38" s="4"/>
      <c r="D38" s="906"/>
      <c r="E38" s="4"/>
      <c r="F38" s="906"/>
      <c r="G38" s="4"/>
      <c r="H38" s="906"/>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908" t="s">
        <v>103</v>
      </c>
      <c r="B41" s="917"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904"/>
      <c r="B42" s="910"/>
      <c r="C42" s="4"/>
      <c r="D42" s="905">
        <v>5</v>
      </c>
      <c r="E42" s="4"/>
      <c r="F42" s="905" t="s">
        <v>21</v>
      </c>
      <c r="G42" s="4"/>
      <c r="H42" s="905">
        <v>15</v>
      </c>
      <c r="I42" s="4"/>
      <c r="J42" s="9" t="s">
        <v>100</v>
      </c>
      <c r="K42" s="20">
        <v>1.7</v>
      </c>
      <c r="L42" s="20">
        <v>1.6</v>
      </c>
      <c r="M42" s="20">
        <v>0.9</v>
      </c>
      <c r="N42" s="20">
        <v>0.8</v>
      </c>
      <c r="O42" s="21">
        <f>SUM(K42:N42)</f>
        <v>5</v>
      </c>
    </row>
    <row r="43" spans="1:15" ht="15" customHeight="1" x14ac:dyDescent="0.25">
      <c r="A43" s="904"/>
      <c r="B43" s="906"/>
      <c r="C43" s="4"/>
      <c r="D43" s="906"/>
      <c r="E43" s="4"/>
      <c r="F43" s="906"/>
      <c r="G43" s="4"/>
      <c r="H43" s="906"/>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907" t="s">
        <v>113</v>
      </c>
      <c r="B46" s="904"/>
      <c r="C46" s="904"/>
      <c r="D46" s="904"/>
      <c r="E46" s="904"/>
      <c r="F46" s="904"/>
      <c r="G46" s="904"/>
      <c r="H46" s="904"/>
      <c r="I46" s="904"/>
      <c r="J46" s="904"/>
      <c r="K46" s="904"/>
      <c r="L46" s="904"/>
      <c r="M46" s="904"/>
      <c r="N46" s="904"/>
      <c r="O46" s="904"/>
    </row>
    <row r="47" spans="1:15" ht="9" customHeight="1" x14ac:dyDescent="0.25">
      <c r="A47" s="5"/>
      <c r="B47" s="5"/>
      <c r="C47" s="5"/>
      <c r="D47" s="5"/>
      <c r="E47" s="5"/>
      <c r="F47" s="5"/>
      <c r="G47" s="5"/>
      <c r="H47" s="5"/>
      <c r="I47" s="5"/>
      <c r="J47" s="5"/>
      <c r="K47" s="5"/>
      <c r="L47" s="5"/>
      <c r="M47" s="5"/>
      <c r="N47" s="5"/>
      <c r="O47" s="5"/>
    </row>
    <row r="48" spans="1:15" ht="30" customHeight="1" x14ac:dyDescent="0.25">
      <c r="A48" s="908" t="s">
        <v>95</v>
      </c>
      <c r="B48" s="909"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904"/>
      <c r="B49" s="910"/>
      <c r="C49" s="4"/>
      <c r="D49" s="905">
        <v>100</v>
      </c>
      <c r="E49" s="4"/>
      <c r="F49" s="905" t="s">
        <v>33</v>
      </c>
      <c r="G49" s="4"/>
      <c r="H49" s="905">
        <f>+H54+H58</f>
        <v>28</v>
      </c>
      <c r="I49" s="4"/>
      <c r="J49" s="9" t="s">
        <v>100</v>
      </c>
      <c r="K49" s="23"/>
      <c r="L49" s="23"/>
      <c r="M49" s="23"/>
      <c r="N49" s="23"/>
      <c r="O49" s="14">
        <v>100</v>
      </c>
    </row>
    <row r="50" spans="1:15" ht="21.75" customHeight="1" x14ac:dyDescent="0.25">
      <c r="A50" s="904"/>
      <c r="B50" s="906"/>
      <c r="C50" s="4"/>
      <c r="D50" s="906"/>
      <c r="E50" s="4"/>
      <c r="F50" s="906"/>
      <c r="G50" s="4"/>
      <c r="H50" s="906"/>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928" t="s">
        <v>102</v>
      </c>
      <c r="B52" s="928"/>
      <c r="C52" s="928"/>
      <c r="D52" s="928"/>
      <c r="E52" s="928"/>
      <c r="F52" s="928"/>
      <c r="G52" s="928"/>
      <c r="H52" s="928"/>
      <c r="I52" s="928"/>
      <c r="J52" s="928"/>
      <c r="K52" s="928"/>
      <c r="L52" s="928"/>
      <c r="M52" s="928"/>
      <c r="N52" s="928"/>
      <c r="O52" s="928"/>
    </row>
    <row r="53" spans="1:15" ht="26.25" customHeight="1" x14ac:dyDescent="0.25">
      <c r="A53" s="911" t="s">
        <v>103</v>
      </c>
      <c r="B53" s="912"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911"/>
      <c r="B54" s="913"/>
      <c r="C54" s="4"/>
      <c r="D54" s="905">
        <v>100</v>
      </c>
      <c r="E54" s="4"/>
      <c r="F54" s="905" t="s">
        <v>33</v>
      </c>
      <c r="G54" s="4"/>
      <c r="H54" s="905">
        <v>15</v>
      </c>
      <c r="I54" s="4"/>
      <c r="J54" s="9" t="s">
        <v>100</v>
      </c>
      <c r="K54" s="23">
        <v>0.1</v>
      </c>
      <c r="L54" s="23">
        <v>0.5</v>
      </c>
      <c r="M54" s="23"/>
      <c r="N54" s="23"/>
      <c r="O54" s="14">
        <v>100</v>
      </c>
    </row>
    <row r="55" spans="1:15" ht="15" customHeight="1" x14ac:dyDescent="0.25">
      <c r="A55" s="911"/>
      <c r="B55" s="914"/>
      <c r="C55" s="4"/>
      <c r="D55" s="915"/>
      <c r="E55" s="4"/>
      <c r="F55" s="915"/>
      <c r="G55" s="4"/>
      <c r="H55" s="906"/>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908" t="s">
        <v>103</v>
      </c>
      <c r="B57" s="927"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904"/>
      <c r="B58" s="910"/>
      <c r="C58" s="4"/>
      <c r="D58" s="905">
        <v>100</v>
      </c>
      <c r="E58" s="4"/>
      <c r="F58" s="905" t="s">
        <v>23</v>
      </c>
      <c r="G58" s="4"/>
      <c r="H58" s="905">
        <v>13</v>
      </c>
      <c r="I58" s="4"/>
      <c r="J58" s="9" t="s">
        <v>100</v>
      </c>
      <c r="K58" s="23">
        <v>0.05</v>
      </c>
      <c r="L58" s="23"/>
      <c r="M58" s="23"/>
      <c r="N58" s="23"/>
      <c r="O58" s="14">
        <v>100</v>
      </c>
    </row>
    <row r="59" spans="1:15" ht="15" customHeight="1" x14ac:dyDescent="0.25">
      <c r="A59" s="904"/>
      <c r="B59" s="906"/>
      <c r="C59" s="4"/>
      <c r="D59" s="906"/>
      <c r="E59" s="4"/>
      <c r="F59" s="906"/>
      <c r="G59" s="4"/>
      <c r="H59" s="906"/>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907" t="s">
        <v>117</v>
      </c>
      <c r="B62" s="904"/>
      <c r="C62" s="904"/>
      <c r="D62" s="904"/>
      <c r="E62" s="904"/>
      <c r="F62" s="904"/>
      <c r="G62" s="904"/>
      <c r="H62" s="904"/>
      <c r="I62" s="904"/>
      <c r="J62" s="904"/>
      <c r="K62" s="904"/>
      <c r="L62" s="904"/>
      <c r="M62" s="904"/>
      <c r="N62" s="904"/>
      <c r="O62" s="904"/>
    </row>
    <row r="63" spans="1:15" ht="15" customHeight="1" x14ac:dyDescent="0.25">
      <c r="A63" s="5"/>
      <c r="B63" s="5"/>
      <c r="C63" s="5"/>
      <c r="D63" s="5"/>
      <c r="E63" s="5"/>
      <c r="F63" s="5"/>
      <c r="G63" s="5"/>
      <c r="H63" s="5"/>
      <c r="I63" s="5"/>
      <c r="J63" s="5"/>
      <c r="K63" s="5"/>
      <c r="L63" s="5"/>
      <c r="M63" s="5"/>
      <c r="N63" s="5"/>
      <c r="O63" s="5"/>
    </row>
    <row r="64" spans="1:15" ht="25.5" x14ac:dyDescent="0.25">
      <c r="A64" s="908" t="s">
        <v>95</v>
      </c>
      <c r="B64" s="909"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904"/>
      <c r="B65" s="910"/>
      <c r="C65" s="4"/>
      <c r="D65" s="905">
        <v>60</v>
      </c>
      <c r="E65" s="4"/>
      <c r="F65" s="905" t="s">
        <v>33</v>
      </c>
      <c r="G65" s="4"/>
      <c r="H65" s="905">
        <v>12</v>
      </c>
      <c r="I65" s="4"/>
      <c r="J65" s="9" t="s">
        <v>100</v>
      </c>
      <c r="K65" s="10">
        <v>15</v>
      </c>
      <c r="L65" s="11">
        <v>30</v>
      </c>
      <c r="M65" s="11">
        <v>45</v>
      </c>
      <c r="N65" s="11">
        <v>60</v>
      </c>
      <c r="O65" s="14">
        <v>60</v>
      </c>
    </row>
    <row r="66" spans="1:15" ht="15" customHeight="1" x14ac:dyDescent="0.25">
      <c r="A66" s="904"/>
      <c r="B66" s="906"/>
      <c r="C66" s="4"/>
      <c r="D66" s="906"/>
      <c r="E66" s="4"/>
      <c r="F66" s="906"/>
      <c r="G66" s="4"/>
      <c r="H66" s="906"/>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903" t="s">
        <v>102</v>
      </c>
      <c r="B68" s="904"/>
      <c r="C68" s="904"/>
      <c r="D68" s="904"/>
      <c r="E68" s="904"/>
      <c r="F68" s="904"/>
      <c r="G68" s="904"/>
      <c r="H68" s="904"/>
      <c r="I68" s="904"/>
      <c r="J68" s="904"/>
      <c r="K68" s="904"/>
      <c r="L68" s="904"/>
      <c r="M68" s="904"/>
      <c r="N68" s="904"/>
      <c r="O68" s="904"/>
    </row>
    <row r="69" spans="1:15" ht="25.5" customHeight="1" x14ac:dyDescent="0.25">
      <c r="A69" s="908" t="s">
        <v>103</v>
      </c>
      <c r="B69" s="917"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904"/>
      <c r="B70" s="910"/>
      <c r="C70" s="4"/>
      <c r="D70" s="905">
        <v>60</v>
      </c>
      <c r="E70" s="4"/>
      <c r="F70" s="905" t="s">
        <v>33</v>
      </c>
      <c r="G70" s="4"/>
      <c r="H70" s="905">
        <v>12</v>
      </c>
      <c r="I70" s="4"/>
      <c r="J70" s="9" t="s">
        <v>100</v>
      </c>
      <c r="K70" s="10">
        <v>15</v>
      </c>
      <c r="L70" s="11">
        <v>30</v>
      </c>
      <c r="M70" s="11">
        <v>45</v>
      </c>
      <c r="N70" s="11">
        <v>60</v>
      </c>
      <c r="O70" s="14">
        <v>60</v>
      </c>
    </row>
    <row r="71" spans="1:15" ht="15" customHeight="1" x14ac:dyDescent="0.25">
      <c r="A71" s="904"/>
      <c r="B71" s="906"/>
      <c r="C71" s="4"/>
      <c r="D71" s="906"/>
      <c r="E71" s="4"/>
      <c r="F71" s="906"/>
      <c r="G71" s="4"/>
      <c r="H71" s="906"/>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A51" zoomScale="70" zoomScaleNormal="70" workbookViewId="0">
      <selection activeCell="D41" sqref="D41:E41"/>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71.7109375" style="66" customWidth="1"/>
    <col min="7" max="7" width="63"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266"/>
      <c r="B1" s="891" t="s">
        <v>182</v>
      </c>
      <c r="C1" s="892"/>
      <c r="D1" s="892"/>
      <c r="E1" s="892"/>
      <c r="F1" s="892"/>
      <c r="G1" s="892"/>
      <c r="H1" s="893"/>
      <c r="I1" s="116" t="s">
        <v>121</v>
      </c>
      <c r="J1" s="117" t="s">
        <v>770</v>
      </c>
    </row>
    <row r="2" spans="1:10" ht="24" customHeight="1" thickBot="1" x14ac:dyDescent="0.3">
      <c r="A2" s="1267"/>
      <c r="B2" s="897" t="s">
        <v>184</v>
      </c>
      <c r="C2" s="898"/>
      <c r="D2" s="898"/>
      <c r="E2" s="898"/>
      <c r="F2" s="898"/>
      <c r="G2" s="898"/>
      <c r="H2" s="899"/>
      <c r="I2" s="116" t="s">
        <v>122</v>
      </c>
      <c r="J2" s="117" t="s">
        <v>185</v>
      </c>
    </row>
    <row r="3" spans="1:10" ht="24" customHeight="1" thickBot="1" x14ac:dyDescent="0.3">
      <c r="A3" s="1267"/>
      <c r="B3" s="897" t="s">
        <v>186</v>
      </c>
      <c r="C3" s="898"/>
      <c r="D3" s="898"/>
      <c r="E3" s="898"/>
      <c r="F3" s="898"/>
      <c r="G3" s="898"/>
      <c r="H3" s="899"/>
      <c r="I3" s="116" t="s">
        <v>771</v>
      </c>
      <c r="J3" s="117" t="s">
        <v>187</v>
      </c>
    </row>
    <row r="4" spans="1:10" ht="24" customHeight="1" thickBot="1" x14ac:dyDescent="0.3">
      <c r="A4" s="1268"/>
      <c r="B4" s="900" t="s">
        <v>772</v>
      </c>
      <c r="C4" s="901"/>
      <c r="D4" s="901"/>
      <c r="E4" s="901"/>
      <c r="F4" s="901"/>
      <c r="G4" s="901"/>
      <c r="H4" s="902"/>
      <c r="I4" s="116" t="s">
        <v>773</v>
      </c>
      <c r="J4" s="117" t="s">
        <v>774</v>
      </c>
    </row>
    <row r="5" spans="1:10" ht="15" thickBot="1" x14ac:dyDescent="0.3"/>
    <row r="6" spans="1:10" ht="49.5" customHeight="1" thickBot="1" x14ac:dyDescent="0.3">
      <c r="A6" s="116" t="s">
        <v>190</v>
      </c>
      <c r="B6" s="738" t="s">
        <v>191</v>
      </c>
      <c r="C6" s="739"/>
      <c r="D6" s="739"/>
      <c r="E6" s="739"/>
      <c r="F6" s="739"/>
      <c r="G6" s="740"/>
      <c r="H6" s="242" t="s">
        <v>192</v>
      </c>
      <c r="I6" s="1262">
        <v>2024110010310</v>
      </c>
      <c r="J6" s="1263"/>
    </row>
    <row r="8" spans="1:10" ht="15" customHeight="1" x14ac:dyDescent="0.25">
      <c r="A8" s="71"/>
      <c r="B8" s="72"/>
      <c r="C8" s="72"/>
      <c r="D8" s="74"/>
      <c r="E8" s="73"/>
      <c r="F8" s="73"/>
      <c r="G8" s="323"/>
      <c r="H8" s="323"/>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870" t="s">
        <v>193</v>
      </c>
      <c r="B10" s="224" t="s">
        <v>194</v>
      </c>
      <c r="C10" s="244"/>
      <c r="D10" s="224" t="s">
        <v>195</v>
      </c>
      <c r="E10" s="245"/>
      <c r="F10" s="224" t="s">
        <v>196</v>
      </c>
      <c r="G10" s="245"/>
      <c r="H10" s="224" t="s">
        <v>197</v>
      </c>
      <c r="I10" s="487"/>
    </row>
    <row r="11" spans="1:10" s="140" customFormat="1" ht="21.75" customHeight="1" thickBot="1" x14ac:dyDescent="0.3">
      <c r="A11" s="870"/>
      <c r="B11" s="226" t="s">
        <v>200</v>
      </c>
      <c r="C11" s="148"/>
      <c r="D11" s="224" t="s">
        <v>201</v>
      </c>
      <c r="E11" s="148"/>
      <c r="F11" s="224" t="s">
        <v>202</v>
      </c>
      <c r="G11" s="117" t="s">
        <v>203</v>
      </c>
      <c r="H11" s="224" t="s">
        <v>204</v>
      </c>
      <c r="I11" s="487"/>
    </row>
    <row r="12" spans="1:10" s="140" customFormat="1" ht="21.75" customHeight="1" thickBot="1" x14ac:dyDescent="0.3">
      <c r="A12" s="870"/>
      <c r="B12" s="224" t="s">
        <v>206</v>
      </c>
      <c r="C12" s="244"/>
      <c r="D12" s="224" t="s">
        <v>207</v>
      </c>
      <c r="E12" s="148"/>
      <c r="F12" s="224" t="s">
        <v>208</v>
      </c>
      <c r="G12" s="117"/>
      <c r="H12" s="224" t="s">
        <v>209</v>
      </c>
      <c r="I12" s="246"/>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874" t="s">
        <v>198</v>
      </c>
      <c r="B14" s="874"/>
      <c r="C14" s="241" t="s">
        <v>199</v>
      </c>
      <c r="D14" s="875"/>
      <c r="E14" s="875"/>
      <c r="F14" s="875"/>
      <c r="G14" s="66"/>
      <c r="H14" s="66"/>
      <c r="I14" s="66"/>
      <c r="J14" s="66"/>
    </row>
    <row r="15" spans="1:10" s="140" customFormat="1" ht="21.75" customHeight="1" x14ac:dyDescent="0.25">
      <c r="A15" s="874"/>
      <c r="B15" s="874"/>
      <c r="C15" s="241" t="s">
        <v>205</v>
      </c>
      <c r="D15" s="875"/>
      <c r="E15" s="875"/>
      <c r="F15" s="875"/>
      <c r="G15" s="66"/>
      <c r="H15" s="66"/>
      <c r="I15" s="66"/>
      <c r="J15" s="66"/>
    </row>
    <row r="16" spans="1:10" s="140" customFormat="1" ht="21.75" customHeight="1" x14ac:dyDescent="0.25">
      <c r="A16" s="874"/>
      <c r="B16" s="874"/>
      <c r="C16" s="241" t="s">
        <v>210</v>
      </c>
      <c r="D16" s="875" t="s">
        <v>203</v>
      </c>
      <c r="E16" s="875"/>
      <c r="F16" s="875"/>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265" t="s">
        <v>775</v>
      </c>
      <c r="B20" s="1265"/>
      <c r="C20" s="1265"/>
      <c r="D20" s="1265"/>
      <c r="E20" s="1265"/>
      <c r="F20" s="1265"/>
      <c r="G20" s="1265"/>
      <c r="H20" s="1265"/>
      <c r="I20" s="1265"/>
      <c r="J20" s="1265"/>
    </row>
    <row r="21" spans="1:10" ht="69.95" customHeight="1" x14ac:dyDescent="0.25">
      <c r="A21" s="229" t="s">
        <v>221</v>
      </c>
      <c r="B21" s="1002" t="s">
        <v>776</v>
      </c>
      <c r="C21" s="1269"/>
      <c r="D21" s="1003"/>
      <c r="E21" s="230" t="s">
        <v>777</v>
      </c>
      <c r="F21" s="231" t="s">
        <v>778</v>
      </c>
      <c r="G21" s="230" t="s">
        <v>779</v>
      </c>
      <c r="H21" s="1002" t="s">
        <v>780</v>
      </c>
      <c r="I21" s="1269"/>
      <c r="J21" s="1003"/>
    </row>
    <row r="22" spans="1:10" ht="50.25" customHeight="1" x14ac:dyDescent="0.25">
      <c r="A22" s="195" t="s">
        <v>781</v>
      </c>
      <c r="B22" s="1002" t="s">
        <v>782</v>
      </c>
      <c r="C22" s="1269"/>
      <c r="D22" s="1269"/>
      <c r="E22" s="1269"/>
      <c r="F22" s="1269"/>
      <c r="G22" s="1269"/>
      <c r="H22" s="1269"/>
      <c r="I22" s="1269"/>
      <c r="J22" s="1003"/>
    </row>
    <row r="23" spans="1:10" ht="50.25" customHeight="1" x14ac:dyDescent="0.25">
      <c r="A23" s="1270" t="s">
        <v>783</v>
      </c>
      <c r="B23" s="232">
        <v>2024</v>
      </c>
      <c r="C23" s="233">
        <v>2025</v>
      </c>
      <c r="D23" s="233">
        <v>2026</v>
      </c>
      <c r="E23" s="233">
        <v>2027</v>
      </c>
      <c r="F23" s="234" t="s">
        <v>93</v>
      </c>
      <c r="G23" s="235" t="s">
        <v>784</v>
      </c>
      <c r="H23" s="1272" t="s">
        <v>785</v>
      </c>
      <c r="I23" s="1273"/>
      <c r="J23" s="1274"/>
    </row>
    <row r="24" spans="1:10" ht="50.25" customHeight="1" thickBot="1" x14ac:dyDescent="0.3">
      <c r="A24" s="1271"/>
      <c r="B24" s="615">
        <v>20</v>
      </c>
      <c r="C24" s="616">
        <v>20</v>
      </c>
      <c r="D24" s="616">
        <v>20</v>
      </c>
      <c r="E24" s="616">
        <v>20</v>
      </c>
      <c r="F24" s="617">
        <v>20</v>
      </c>
      <c r="G24" s="236"/>
      <c r="H24" s="1002" t="s">
        <v>23</v>
      </c>
      <c r="I24" s="1269"/>
      <c r="J24" s="1003"/>
    </row>
    <row r="25" spans="1:10" ht="52.5" customHeight="1" thickBot="1" x14ac:dyDescent="0.3">
      <c r="A25" s="195"/>
      <c r="B25" s="1275" t="s">
        <v>786</v>
      </c>
      <c r="C25" s="1276"/>
      <c r="D25" s="1276"/>
      <c r="E25" s="1276"/>
      <c r="F25" s="1276"/>
      <c r="G25" s="1276"/>
      <c r="H25" s="1276"/>
      <c r="I25" s="1276"/>
      <c r="J25" s="1277"/>
    </row>
    <row r="26" spans="1:10" s="94" customFormat="1" ht="56.25" customHeight="1" x14ac:dyDescent="0.25">
      <c r="A26" s="1270" t="s">
        <v>240</v>
      </c>
      <c r="B26" s="195" t="s">
        <v>241</v>
      </c>
      <c r="C26" s="229" t="s">
        <v>242</v>
      </c>
      <c r="D26" s="1278" t="s">
        <v>243</v>
      </c>
      <c r="E26" s="1279"/>
      <c r="F26" s="1278" t="s">
        <v>244</v>
      </c>
      <c r="G26" s="1279"/>
      <c r="H26" s="196" t="s">
        <v>245</v>
      </c>
      <c r="I26" s="194" t="s">
        <v>246</v>
      </c>
      <c r="J26" s="194" t="s">
        <v>787</v>
      </c>
    </row>
    <row r="27" spans="1:10" ht="357.75" customHeight="1" x14ac:dyDescent="0.25">
      <c r="A27" s="1271"/>
      <c r="B27" s="237">
        <v>20</v>
      </c>
      <c r="C27" s="150">
        <v>20</v>
      </c>
      <c r="D27" s="1160" t="s">
        <v>788</v>
      </c>
      <c r="E27" s="843"/>
      <c r="F27" s="1160" t="s">
        <v>788</v>
      </c>
      <c r="G27" s="843"/>
      <c r="H27" s="651"/>
      <c r="I27" s="629" t="s">
        <v>789</v>
      </c>
      <c r="J27" s="630" t="s">
        <v>790</v>
      </c>
    </row>
    <row r="28" spans="1:10" s="94" customFormat="1" ht="45" customHeight="1" thickBot="1" x14ac:dyDescent="0.3">
      <c r="A28" s="1270" t="s">
        <v>251</v>
      </c>
      <c r="B28" s="193" t="s">
        <v>241</v>
      </c>
      <c r="C28" s="196" t="s">
        <v>242</v>
      </c>
      <c r="D28" s="1278" t="s">
        <v>243</v>
      </c>
      <c r="E28" s="1279"/>
      <c r="F28" s="1278" t="s">
        <v>244</v>
      </c>
      <c r="G28" s="1279"/>
      <c r="H28" s="196" t="s">
        <v>245</v>
      </c>
      <c r="I28" s="194" t="s">
        <v>246</v>
      </c>
      <c r="J28" s="194" t="s">
        <v>787</v>
      </c>
    </row>
    <row r="29" spans="1:10" ht="408.75" customHeight="1" thickBot="1" x14ac:dyDescent="0.3">
      <c r="A29" s="1271"/>
      <c r="B29" s="237">
        <v>20</v>
      </c>
      <c r="C29" s="150">
        <v>20</v>
      </c>
      <c r="D29" s="847" t="s">
        <v>791</v>
      </c>
      <c r="E29" s="848"/>
      <c r="F29" s="847" t="s">
        <v>792</v>
      </c>
      <c r="G29" s="848"/>
      <c r="H29" s="651" t="s">
        <v>249</v>
      </c>
      <c r="I29" s="652" t="s">
        <v>789</v>
      </c>
      <c r="J29" s="630" t="s">
        <v>793</v>
      </c>
    </row>
    <row r="30" spans="1:10" s="94" customFormat="1" ht="45" customHeight="1" x14ac:dyDescent="0.25">
      <c r="A30" s="1270" t="s">
        <v>255</v>
      </c>
      <c r="B30" s="193" t="s">
        <v>241</v>
      </c>
      <c r="C30" s="196" t="s">
        <v>242</v>
      </c>
      <c r="D30" s="1278" t="s">
        <v>243</v>
      </c>
      <c r="E30" s="1279"/>
      <c r="F30" s="1278" t="s">
        <v>244</v>
      </c>
      <c r="G30" s="1279"/>
      <c r="H30" s="196" t="s">
        <v>245</v>
      </c>
      <c r="I30" s="194" t="s">
        <v>246</v>
      </c>
      <c r="J30" s="194" t="s">
        <v>787</v>
      </c>
    </row>
    <row r="31" spans="1:10" ht="334.5" customHeight="1" x14ac:dyDescent="0.25">
      <c r="A31" s="1271"/>
      <c r="B31" s="439">
        <v>20</v>
      </c>
      <c r="C31" s="440">
        <v>20</v>
      </c>
      <c r="D31" s="847" t="s">
        <v>794</v>
      </c>
      <c r="E31" s="848"/>
      <c r="F31" s="847" t="s">
        <v>795</v>
      </c>
      <c r="G31" s="848"/>
      <c r="H31" s="441"/>
      <c r="I31" s="652" t="s">
        <v>796</v>
      </c>
      <c r="J31" s="396" t="s">
        <v>797</v>
      </c>
    </row>
    <row r="32" spans="1:10" s="94" customFormat="1" ht="47.25" customHeight="1" x14ac:dyDescent="0.25">
      <c r="A32" s="1270" t="s">
        <v>258</v>
      </c>
      <c r="B32" s="193" t="s">
        <v>241</v>
      </c>
      <c r="C32" s="193" t="s">
        <v>242</v>
      </c>
      <c r="D32" s="1278" t="s">
        <v>243</v>
      </c>
      <c r="E32" s="1279"/>
      <c r="F32" s="1278" t="s">
        <v>244</v>
      </c>
      <c r="G32" s="1279"/>
      <c r="H32" s="196" t="s">
        <v>245</v>
      </c>
      <c r="I32" s="196" t="s">
        <v>246</v>
      </c>
      <c r="J32" s="407" t="s">
        <v>787</v>
      </c>
    </row>
    <row r="33" spans="1:10" ht="324.75" customHeight="1" x14ac:dyDescent="0.25">
      <c r="A33" s="1271"/>
      <c r="B33" s="237">
        <v>20</v>
      </c>
      <c r="C33" s="150">
        <v>20</v>
      </c>
      <c r="D33" s="842" t="s">
        <v>798</v>
      </c>
      <c r="E33" s="843"/>
      <c r="F33" s="847" t="s">
        <v>799</v>
      </c>
      <c r="G33" s="848"/>
      <c r="H33" s="239"/>
      <c r="I33" s="652" t="s">
        <v>796</v>
      </c>
      <c r="J33" s="396" t="s">
        <v>800</v>
      </c>
    </row>
    <row r="34" spans="1:10" s="94" customFormat="1" ht="47.25" customHeight="1" x14ac:dyDescent="0.25">
      <c r="A34" s="1270" t="s">
        <v>261</v>
      </c>
      <c r="B34" s="193" t="s">
        <v>241</v>
      </c>
      <c r="C34" s="196" t="s">
        <v>242</v>
      </c>
      <c r="D34" s="1278" t="s">
        <v>243</v>
      </c>
      <c r="E34" s="1279"/>
      <c r="F34" s="1278" t="s">
        <v>244</v>
      </c>
      <c r="G34" s="1279"/>
      <c r="H34" s="196" t="s">
        <v>245</v>
      </c>
      <c r="I34" s="194" t="s">
        <v>246</v>
      </c>
      <c r="J34" s="400" t="s">
        <v>787</v>
      </c>
    </row>
    <row r="35" spans="1:10" ht="366" customHeight="1" x14ac:dyDescent="0.25">
      <c r="A35" s="1271"/>
      <c r="B35" s="237">
        <v>20</v>
      </c>
      <c r="C35" s="150">
        <v>20</v>
      </c>
      <c r="D35" s="855" t="s">
        <v>801</v>
      </c>
      <c r="E35" s="856"/>
      <c r="F35" s="847" t="s">
        <v>802</v>
      </c>
      <c r="G35" s="848"/>
      <c r="H35" s="651" t="s">
        <v>249</v>
      </c>
      <c r="I35" s="652" t="s">
        <v>796</v>
      </c>
      <c r="J35" s="482" t="s">
        <v>803</v>
      </c>
    </row>
    <row r="36" spans="1:10" s="94" customFormat="1" ht="48.75" customHeight="1" x14ac:dyDescent="0.25">
      <c r="A36" s="1270" t="s">
        <v>264</v>
      </c>
      <c r="B36" s="193" t="s">
        <v>241</v>
      </c>
      <c r="C36" s="196" t="s">
        <v>242</v>
      </c>
      <c r="D36" s="1278" t="s">
        <v>243</v>
      </c>
      <c r="E36" s="1279"/>
      <c r="F36" s="1278" t="s">
        <v>244</v>
      </c>
      <c r="G36" s="1279"/>
      <c r="H36" s="196" t="s">
        <v>245</v>
      </c>
      <c r="I36" s="194" t="s">
        <v>246</v>
      </c>
      <c r="J36" s="194" t="s">
        <v>787</v>
      </c>
    </row>
    <row r="37" spans="1:10" ht="401.25" customHeight="1" x14ac:dyDescent="0.25">
      <c r="A37" s="1271"/>
      <c r="B37" s="237">
        <v>20</v>
      </c>
      <c r="C37" s="151">
        <v>20</v>
      </c>
      <c r="D37" s="849" t="s">
        <v>804</v>
      </c>
      <c r="E37" s="840"/>
      <c r="F37" s="847" t="s">
        <v>805</v>
      </c>
      <c r="G37" s="848"/>
      <c r="H37" s="651" t="s">
        <v>249</v>
      </c>
      <c r="I37" s="652" t="s">
        <v>796</v>
      </c>
      <c r="J37" s="482" t="s">
        <v>806</v>
      </c>
    </row>
    <row r="38" spans="1:10" ht="46.5" customHeight="1" x14ac:dyDescent="0.25">
      <c r="A38" s="1270" t="s">
        <v>267</v>
      </c>
      <c r="B38" s="196" t="s">
        <v>241</v>
      </c>
      <c r="C38" s="229" t="s">
        <v>242</v>
      </c>
      <c r="D38" s="1278" t="s">
        <v>243</v>
      </c>
      <c r="E38" s="1279"/>
      <c r="F38" s="1278" t="s">
        <v>244</v>
      </c>
      <c r="G38" s="1279"/>
      <c r="H38" s="196" t="s">
        <v>245</v>
      </c>
      <c r="I38" s="194" t="s">
        <v>246</v>
      </c>
      <c r="J38" s="194" t="s">
        <v>787</v>
      </c>
    </row>
    <row r="39" spans="1:10" ht="353.25" customHeight="1" x14ac:dyDescent="0.25">
      <c r="A39" s="1271"/>
      <c r="B39" s="237">
        <v>20</v>
      </c>
      <c r="C39" s="151">
        <v>20</v>
      </c>
      <c r="D39" s="849" t="s">
        <v>1266</v>
      </c>
      <c r="E39" s="840"/>
      <c r="F39" s="847" t="s">
        <v>807</v>
      </c>
      <c r="G39" s="848"/>
      <c r="H39" s="651" t="s">
        <v>249</v>
      </c>
      <c r="I39" s="652" t="s">
        <v>796</v>
      </c>
      <c r="J39" s="727" t="s">
        <v>808</v>
      </c>
    </row>
    <row r="40" spans="1:10" ht="48.75" customHeight="1" x14ac:dyDescent="0.25">
      <c r="A40" s="1270" t="s">
        <v>270</v>
      </c>
      <c r="B40" s="196" t="s">
        <v>241</v>
      </c>
      <c r="C40" s="229" t="s">
        <v>242</v>
      </c>
      <c r="D40" s="1278" t="s">
        <v>243</v>
      </c>
      <c r="E40" s="1279"/>
      <c r="F40" s="1278" t="s">
        <v>244</v>
      </c>
      <c r="G40" s="1279"/>
      <c r="H40" s="196" t="s">
        <v>245</v>
      </c>
      <c r="I40" s="194" t="s">
        <v>246</v>
      </c>
      <c r="J40" s="194" t="s">
        <v>787</v>
      </c>
    </row>
    <row r="41" spans="1:10" ht="225.75" customHeight="1" thickBot="1" x14ac:dyDescent="0.3">
      <c r="A41" s="1271"/>
      <c r="B41" s="237">
        <v>20</v>
      </c>
      <c r="C41" s="151"/>
      <c r="D41" s="1188"/>
      <c r="E41" s="1282"/>
      <c r="F41" s="1084"/>
      <c r="G41" s="1145"/>
      <c r="H41" s="493"/>
      <c r="I41" s="495"/>
      <c r="J41" s="494"/>
    </row>
    <row r="42" spans="1:10" ht="42.75" customHeight="1" thickBot="1" x14ac:dyDescent="0.3">
      <c r="A42" s="1270" t="s">
        <v>271</v>
      </c>
      <c r="B42" s="196" t="s">
        <v>241</v>
      </c>
      <c r="C42" s="229" t="s">
        <v>242</v>
      </c>
      <c r="D42" s="1278" t="s">
        <v>243</v>
      </c>
      <c r="E42" s="1279"/>
      <c r="F42" s="1278" t="s">
        <v>244</v>
      </c>
      <c r="G42" s="1279"/>
      <c r="H42" s="196" t="s">
        <v>245</v>
      </c>
      <c r="I42" s="194" t="s">
        <v>246</v>
      </c>
      <c r="J42" s="194" t="s">
        <v>787</v>
      </c>
    </row>
    <row r="43" spans="1:10" ht="297.75" customHeight="1" thickBot="1" x14ac:dyDescent="0.3">
      <c r="A43" s="1271"/>
      <c r="B43" s="149">
        <v>20</v>
      </c>
      <c r="C43" s="151"/>
      <c r="D43" s="1280"/>
      <c r="E43" s="1281"/>
      <c r="F43" s="1280"/>
      <c r="G43" s="1281"/>
      <c r="H43" s="149"/>
      <c r="I43" s="514"/>
      <c r="J43" s="397"/>
    </row>
    <row r="44" spans="1:10" ht="45" customHeight="1" x14ac:dyDescent="0.25">
      <c r="A44" s="1270" t="s">
        <v>272</v>
      </c>
      <c r="B44" s="196" t="s">
        <v>241</v>
      </c>
      <c r="C44" s="229" t="s">
        <v>242</v>
      </c>
      <c r="D44" s="1278" t="s">
        <v>243</v>
      </c>
      <c r="E44" s="1279"/>
      <c r="F44" s="1278" t="s">
        <v>244</v>
      </c>
      <c r="G44" s="1279"/>
      <c r="H44" s="196" t="s">
        <v>245</v>
      </c>
      <c r="I44" s="194" t="s">
        <v>246</v>
      </c>
      <c r="J44" s="194" t="s">
        <v>787</v>
      </c>
    </row>
    <row r="45" spans="1:10" ht="222" customHeight="1" x14ac:dyDescent="0.25">
      <c r="A45" s="1271"/>
      <c r="B45" s="149">
        <v>20</v>
      </c>
      <c r="C45" s="151"/>
      <c r="D45" s="819"/>
      <c r="E45" s="820"/>
      <c r="F45" s="1280"/>
      <c r="G45" s="1281"/>
      <c r="H45" s="149"/>
      <c r="I45" s="398"/>
      <c r="J45" s="518"/>
    </row>
    <row r="46" spans="1:10" ht="46.5" customHeight="1" x14ac:dyDescent="0.25">
      <c r="A46" s="1270" t="s">
        <v>273</v>
      </c>
      <c r="B46" s="196" t="s">
        <v>241</v>
      </c>
      <c r="C46" s="229" t="s">
        <v>242</v>
      </c>
      <c r="D46" s="1278" t="s">
        <v>243</v>
      </c>
      <c r="E46" s="1279"/>
      <c r="F46" s="1278" t="s">
        <v>244</v>
      </c>
      <c r="G46" s="1279"/>
      <c r="H46" s="196" t="s">
        <v>245</v>
      </c>
      <c r="I46" s="194" t="s">
        <v>246</v>
      </c>
      <c r="J46" s="194" t="s">
        <v>787</v>
      </c>
    </row>
    <row r="47" spans="1:10" ht="174.75" customHeight="1" x14ac:dyDescent="0.25">
      <c r="A47" s="1271"/>
      <c r="B47" s="149">
        <v>20</v>
      </c>
      <c r="C47" s="151"/>
      <c r="D47" s="1160"/>
      <c r="E47" s="1195"/>
      <c r="F47" s="1280"/>
      <c r="G47" s="1281"/>
      <c r="H47" s="149"/>
      <c r="I47" s="398"/>
      <c r="J47" s="518"/>
    </row>
    <row r="48" spans="1:10" ht="48.75" customHeight="1" x14ac:dyDescent="0.25">
      <c r="A48" s="1270" t="s">
        <v>274</v>
      </c>
      <c r="B48" s="196" t="s">
        <v>241</v>
      </c>
      <c r="C48" s="229" t="s">
        <v>242</v>
      </c>
      <c r="D48" s="1278" t="s">
        <v>243</v>
      </c>
      <c r="E48" s="1279"/>
      <c r="F48" s="1278" t="s">
        <v>244</v>
      </c>
      <c r="G48" s="1279"/>
      <c r="H48" s="196" t="s">
        <v>245</v>
      </c>
      <c r="I48" s="194" t="s">
        <v>246</v>
      </c>
      <c r="J48" s="194" t="s">
        <v>787</v>
      </c>
    </row>
    <row r="49" spans="1:13" ht="120.75" customHeight="1" thickBot="1" x14ac:dyDescent="0.3">
      <c r="A49" s="1271"/>
      <c r="B49" s="149">
        <v>20</v>
      </c>
      <c r="C49" s="151"/>
      <c r="D49" s="1283"/>
      <c r="E49" s="1081"/>
      <c r="F49" s="1283"/>
      <c r="G49" s="1081"/>
      <c r="H49" s="149"/>
      <c r="I49" s="149"/>
      <c r="J49" s="149"/>
    </row>
    <row r="51" spans="1:13" ht="18" x14ac:dyDescent="0.25">
      <c r="A51" s="448" t="s">
        <v>809</v>
      </c>
    </row>
    <row r="52" spans="1:13" ht="18" customHeight="1" x14ac:dyDescent="0.25">
      <c r="A52" s="449"/>
    </row>
    <row r="53" spans="1:13" ht="23.25" x14ac:dyDescent="0.25">
      <c r="A53" s="1264" t="s">
        <v>810</v>
      </c>
      <c r="B53" s="450" t="s">
        <v>194</v>
      </c>
      <c r="C53" s="450" t="s">
        <v>195</v>
      </c>
      <c r="D53" s="450" t="s">
        <v>196</v>
      </c>
      <c r="E53" s="450" t="s">
        <v>197</v>
      </c>
      <c r="F53" s="450" t="s">
        <v>200</v>
      </c>
      <c r="G53" s="450" t="s">
        <v>201</v>
      </c>
      <c r="H53" s="450" t="s">
        <v>202</v>
      </c>
      <c r="I53" s="450" t="s">
        <v>204</v>
      </c>
      <c r="J53" s="450" t="s">
        <v>206</v>
      </c>
      <c r="K53" s="450" t="s">
        <v>207</v>
      </c>
      <c r="L53" s="450" t="s">
        <v>208</v>
      </c>
      <c r="M53" s="450" t="s">
        <v>209</v>
      </c>
    </row>
    <row r="54" spans="1:13" ht="24.75" customHeight="1" x14ac:dyDescent="0.25">
      <c r="A54" s="1264"/>
      <c r="B54" s="451">
        <v>20</v>
      </c>
      <c r="C54" s="451">
        <v>20</v>
      </c>
      <c r="D54" s="451">
        <v>20</v>
      </c>
      <c r="E54" s="451">
        <v>20</v>
      </c>
      <c r="F54" s="451">
        <v>20</v>
      </c>
      <c r="G54" s="451">
        <v>20</v>
      </c>
      <c r="H54" s="451">
        <v>20</v>
      </c>
      <c r="I54" s="451"/>
      <c r="J54" s="451"/>
      <c r="K54" s="451"/>
      <c r="L54" s="451"/>
      <c r="M54" s="451"/>
    </row>
    <row r="55" spans="1:13" s="93" customFormat="1" ht="30" customHeight="1" x14ac:dyDescent="0.25">
      <c r="A55" s="66"/>
      <c r="B55" s="66"/>
      <c r="C55" s="66"/>
      <c r="D55" s="66"/>
      <c r="E55" s="66"/>
      <c r="F55" s="66"/>
      <c r="G55" s="66"/>
      <c r="H55" s="66"/>
      <c r="I55" s="66"/>
    </row>
    <row r="56" spans="1:13" ht="15" thickBot="1" x14ac:dyDescent="0.3"/>
    <row r="57" spans="1:13" ht="82.5" customHeight="1" thickBot="1" x14ac:dyDescent="0.3">
      <c r="A57" s="452" t="s">
        <v>811</v>
      </c>
      <c r="B57" s="455" t="s">
        <v>812</v>
      </c>
      <c r="C57" s="248"/>
      <c r="D57" s="456" t="s">
        <v>813</v>
      </c>
      <c r="E57" s="455" t="s">
        <v>812</v>
      </c>
      <c r="F57" s="248"/>
      <c r="G57" s="1284" t="s">
        <v>814</v>
      </c>
      <c r="H57" s="247" t="s">
        <v>815</v>
      </c>
      <c r="I57" s="1199"/>
      <c r="J57" s="1199"/>
    </row>
    <row r="58" spans="1:13" ht="30.95" customHeight="1" thickBot="1" x14ac:dyDescent="0.3">
      <c r="A58" s="453"/>
      <c r="B58" s="455" t="s">
        <v>816</v>
      </c>
      <c r="C58" s="406" t="s">
        <v>817</v>
      </c>
      <c r="D58" s="457"/>
      <c r="E58" s="455" t="s">
        <v>816</v>
      </c>
      <c r="F58" s="248" t="s">
        <v>818</v>
      </c>
      <c r="G58" s="1284"/>
      <c r="H58" s="247" t="s">
        <v>819</v>
      </c>
      <c r="I58" s="1285" t="s">
        <v>820</v>
      </c>
      <c r="J58" s="1285"/>
    </row>
    <row r="59" spans="1:13" ht="54.95" customHeight="1" thickBot="1" x14ac:dyDescent="0.3">
      <c r="A59" s="453"/>
      <c r="B59" s="455" t="s">
        <v>821</v>
      </c>
      <c r="C59" s="406" t="s">
        <v>822</v>
      </c>
      <c r="D59" s="457"/>
      <c r="E59" s="455" t="s">
        <v>821</v>
      </c>
      <c r="F59" s="406" t="s">
        <v>823</v>
      </c>
      <c r="G59" s="1284"/>
      <c r="H59" s="247" t="s">
        <v>824</v>
      </c>
      <c r="I59" s="1285" t="s">
        <v>825</v>
      </c>
      <c r="J59" s="1285"/>
    </row>
    <row r="60" spans="1:13" ht="80.25" customHeight="1" thickBot="1" x14ac:dyDescent="0.3">
      <c r="A60" s="453"/>
      <c r="B60" s="455" t="s">
        <v>812</v>
      </c>
      <c r="C60" s="248"/>
      <c r="D60" s="457"/>
      <c r="E60" s="455" t="s">
        <v>812</v>
      </c>
      <c r="F60" s="248"/>
      <c r="G60" s="1284"/>
      <c r="H60" s="247" t="s">
        <v>815</v>
      </c>
      <c r="I60" s="1285"/>
      <c r="J60" s="1285"/>
    </row>
    <row r="61" spans="1:13" ht="39.75" customHeight="1" thickBot="1" x14ac:dyDescent="0.3">
      <c r="A61" s="453"/>
      <c r="B61" s="455" t="s">
        <v>816</v>
      </c>
      <c r="C61" s="406" t="s">
        <v>826</v>
      </c>
      <c r="D61" s="457"/>
      <c r="E61" s="455" t="s">
        <v>816</v>
      </c>
      <c r="F61" s="248" t="s">
        <v>818</v>
      </c>
      <c r="G61" s="1284"/>
      <c r="H61" s="247" t="s">
        <v>819</v>
      </c>
      <c r="I61" s="1285" t="s">
        <v>827</v>
      </c>
      <c r="J61" s="1285"/>
    </row>
    <row r="62" spans="1:13" ht="34.5" customHeight="1" x14ac:dyDescent="0.25">
      <c r="A62" s="454"/>
      <c r="B62" s="455" t="s">
        <v>821</v>
      </c>
      <c r="C62" s="406" t="s">
        <v>828</v>
      </c>
      <c r="D62" s="458"/>
      <c r="E62" s="455" t="s">
        <v>821</v>
      </c>
      <c r="F62" s="406" t="s">
        <v>829</v>
      </c>
      <c r="G62" s="1284"/>
      <c r="H62" s="247" t="s">
        <v>824</v>
      </c>
      <c r="I62" s="1285" t="s">
        <v>830</v>
      </c>
      <c r="J62" s="1285"/>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106"/>
      <c r="B1" s="1107"/>
      <c r="C1" s="1107"/>
      <c r="D1" s="1107"/>
      <c r="E1" s="1108"/>
      <c r="F1" s="1052" t="s">
        <v>314</v>
      </c>
      <c r="G1" s="1053"/>
      <c r="H1" s="1053"/>
      <c r="I1" s="1053"/>
      <c r="J1" s="1053"/>
      <c r="K1" s="1053"/>
      <c r="L1" s="261"/>
    </row>
    <row r="2" spans="1:12" ht="18.75" customHeight="1" x14ac:dyDescent="0.25">
      <c r="A2" s="1109"/>
      <c r="B2" s="1110"/>
      <c r="C2" s="1110"/>
      <c r="D2" s="1110"/>
      <c r="E2" s="1111"/>
      <c r="F2" s="1054"/>
      <c r="G2" s="1055"/>
      <c r="H2" s="1055"/>
      <c r="I2" s="1055"/>
      <c r="J2" s="1055"/>
      <c r="K2" s="1055"/>
      <c r="L2" s="261"/>
    </row>
    <row r="3" spans="1:12" ht="18.75" customHeight="1" x14ac:dyDescent="0.25">
      <c r="A3" s="1109"/>
      <c r="B3" s="1110"/>
      <c r="C3" s="1110"/>
      <c r="D3" s="1110"/>
      <c r="E3" s="1111"/>
      <c r="F3" s="1052" t="s">
        <v>315</v>
      </c>
      <c r="G3" s="1053"/>
      <c r="H3" s="1053"/>
      <c r="I3" s="1053"/>
      <c r="J3" s="1053"/>
      <c r="K3" s="1053"/>
      <c r="L3" s="261"/>
    </row>
    <row r="4" spans="1:12" ht="18.75" customHeight="1" x14ac:dyDescent="0.25">
      <c r="A4" s="1112"/>
      <c r="B4" s="1113"/>
      <c r="C4" s="1113"/>
      <c r="D4" s="1113"/>
      <c r="E4" s="1114"/>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74</v>
      </c>
      <c r="E8" s="1027"/>
      <c r="F8" s="1027"/>
      <c r="G8" s="1027"/>
      <c r="H8" s="1028"/>
      <c r="I8" s="1023" t="s">
        <v>321</v>
      </c>
      <c r="J8" s="1025"/>
      <c r="K8" s="1026" t="s">
        <v>75</v>
      </c>
      <c r="L8" s="1028"/>
    </row>
    <row r="9" spans="1:12" ht="15.75" customHeight="1" x14ac:dyDescent="0.25">
      <c r="A9" s="1043" t="s">
        <v>322</v>
      </c>
      <c r="B9" s="1044"/>
      <c r="C9" s="1044"/>
      <c r="D9" s="1044"/>
      <c r="E9" s="1044"/>
      <c r="F9" s="1044"/>
      <c r="G9" s="1044"/>
      <c r="H9" s="1044"/>
      <c r="I9" s="1044"/>
      <c r="J9" s="1044"/>
      <c r="K9" s="1044"/>
      <c r="L9" s="1286"/>
    </row>
    <row r="10" spans="1:12" ht="41.25" customHeight="1" x14ac:dyDescent="0.25">
      <c r="A10" s="1021" t="s">
        <v>221</v>
      </c>
      <c r="B10" s="1021"/>
      <c r="C10" s="1021"/>
      <c r="D10" s="1021"/>
      <c r="E10" s="1287" t="str">
        <f>+META_PDD_106!B21</f>
        <v>Mantener en funcionamiento el modelo de casas de igualdad de oportunidades para las mujeres en las 20 localidades, fortaleciendo la atención en los territorios urbanos y rurales.</v>
      </c>
      <c r="F10" s="1287"/>
      <c r="G10" s="1287"/>
      <c r="H10" s="1287"/>
      <c r="I10" s="1287"/>
      <c r="J10" s="1287"/>
      <c r="K10" s="1287"/>
      <c r="L10" s="1287"/>
    </row>
    <row r="11" spans="1:12" ht="34.5" customHeight="1" x14ac:dyDescent="0.25">
      <c r="A11" s="1034" t="s">
        <v>324</v>
      </c>
      <c r="B11" s="1035"/>
      <c r="C11" s="1035"/>
      <c r="D11" s="1036"/>
      <c r="E11" s="1288" t="str">
        <f>+META_PDD_106!B22</f>
        <v>3975- Número casas de igualdad de oportunidades para las mujeres en los territorios urbanos y rurales, en operación.</v>
      </c>
      <c r="F11" s="1289"/>
      <c r="G11" s="1289"/>
      <c r="H11" s="1289"/>
      <c r="I11" s="1289"/>
      <c r="J11" s="1289"/>
      <c r="K11" s="1289"/>
      <c r="L11" s="1290"/>
    </row>
    <row r="12" spans="1:12" ht="47.25" customHeight="1" x14ac:dyDescent="0.25">
      <c r="A12" s="1023" t="s">
        <v>325</v>
      </c>
      <c r="B12" s="1024"/>
      <c r="C12" s="1024"/>
      <c r="D12" s="1025"/>
      <c r="E12" s="1029" t="s">
        <v>831</v>
      </c>
      <c r="F12" s="1022"/>
      <c r="G12" s="1022"/>
      <c r="H12" s="1022"/>
      <c r="I12" s="1022"/>
      <c r="J12" s="1022"/>
      <c r="K12" s="1022"/>
      <c r="L12" s="1030"/>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166">
        <v>20</v>
      </c>
      <c r="E16" s="1167"/>
      <c r="F16" s="1167"/>
      <c r="G16" s="1167"/>
      <c r="H16" s="1168"/>
      <c r="I16" s="1023" t="s">
        <v>237</v>
      </c>
      <c r="J16" s="1025"/>
      <c r="K16" s="1026" t="s">
        <v>23</v>
      </c>
      <c r="L16" s="1028"/>
    </row>
    <row r="17" spans="1:12" ht="27.6" customHeight="1" x14ac:dyDescent="0.25">
      <c r="A17" s="1023" t="s">
        <v>333</v>
      </c>
      <c r="B17" s="1024"/>
      <c r="C17" s="1025"/>
      <c r="D17" s="1026"/>
      <c r="E17" s="1027"/>
      <c r="F17" s="1027"/>
      <c r="G17" s="1027"/>
      <c r="H17" s="1028"/>
      <c r="I17" s="1031"/>
      <c r="J17" s="1032"/>
      <c r="K17" s="1032"/>
      <c r="L17" s="1033"/>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73.5" customHeight="1" x14ac:dyDescent="0.25">
      <c r="A19" s="263">
        <v>1</v>
      </c>
      <c r="B19" s="264" t="s">
        <v>280</v>
      </c>
      <c r="C19" s="1026" t="s">
        <v>832</v>
      </c>
      <c r="D19" s="1027"/>
      <c r="E19" s="1027"/>
      <c r="F19" s="1027"/>
      <c r="G19" s="1028"/>
      <c r="H19" s="1026" t="s">
        <v>833</v>
      </c>
      <c r="I19" s="1028"/>
      <c r="J19" s="1031" t="s">
        <v>22</v>
      </c>
      <c r="K19" s="1033"/>
      <c r="L19" s="264" t="s">
        <v>413</v>
      </c>
    </row>
    <row r="20" spans="1:12" ht="34.35" customHeight="1" x14ac:dyDescent="0.25">
      <c r="A20" s="263"/>
      <c r="B20" s="264"/>
      <c r="C20" s="1026"/>
      <c r="D20" s="1027"/>
      <c r="E20" s="1027"/>
      <c r="F20" s="1027"/>
      <c r="G20" s="1028"/>
      <c r="H20" s="1026"/>
      <c r="I20" s="1028"/>
      <c r="J20" s="1031"/>
      <c r="K20" s="1033"/>
      <c r="L20" s="264"/>
    </row>
    <row r="21" spans="1:12" ht="34.35" customHeight="1" x14ac:dyDescent="0.25">
      <c r="A21" s="263"/>
      <c r="B21" s="264"/>
      <c r="C21" s="1026"/>
      <c r="D21" s="1027"/>
      <c r="E21" s="1027"/>
      <c r="F21" s="1027"/>
      <c r="G21" s="1028"/>
      <c r="H21" s="1026"/>
      <c r="I21" s="1028"/>
      <c r="J21" s="1031"/>
      <c r="K21" s="1033"/>
      <c r="L21" s="264"/>
    </row>
    <row r="22" spans="1:12" ht="25.5" customHeight="1" x14ac:dyDescent="0.25">
      <c r="A22" s="268" t="s">
        <v>334</v>
      </c>
      <c r="B22" s="1023" t="s">
        <v>347</v>
      </c>
      <c r="C22" s="1024"/>
      <c r="D22" s="1024"/>
      <c r="E22" s="1024"/>
      <c r="F22" s="1024"/>
      <c r="G22" s="1024"/>
      <c r="H22" s="1024"/>
      <c r="I22" s="1024"/>
      <c r="J22" s="1024"/>
      <c r="K22" s="1025"/>
      <c r="L22" s="268" t="s">
        <v>348</v>
      </c>
    </row>
    <row r="23" spans="1:12" ht="28.35" customHeight="1" x14ac:dyDescent="0.25">
      <c r="A23" s="263">
        <v>1</v>
      </c>
      <c r="B23" s="1026" t="s">
        <v>834</v>
      </c>
      <c r="C23" s="1027"/>
      <c r="D23" s="1027"/>
      <c r="E23" s="1027"/>
      <c r="F23" s="1027"/>
      <c r="G23" s="1027"/>
      <c r="H23" s="1027"/>
      <c r="I23" s="1027"/>
      <c r="J23" s="1027"/>
      <c r="K23" s="1028"/>
      <c r="L23" s="264" t="s">
        <v>22</v>
      </c>
    </row>
    <row r="24" spans="1:12" ht="15.75" customHeight="1" x14ac:dyDescent="0.25">
      <c r="A24" s="1023" t="s">
        <v>350</v>
      </c>
      <c r="B24" s="1024"/>
      <c r="C24" s="1024"/>
      <c r="D24" s="1024"/>
      <c r="E24" s="1024"/>
      <c r="F24" s="1044"/>
      <c r="G24" s="1044"/>
      <c r="H24" s="1024"/>
      <c r="I24" s="1044"/>
      <c r="J24" s="1044"/>
      <c r="K24" s="1024"/>
      <c r="L24" s="1120"/>
    </row>
    <row r="25" spans="1:12" ht="26.25" customHeight="1" x14ac:dyDescent="0.25">
      <c r="A25" s="1023" t="s">
        <v>351</v>
      </c>
      <c r="B25" s="1024"/>
      <c r="C25" s="1025"/>
      <c r="D25" s="1026">
        <v>20</v>
      </c>
      <c r="E25" s="1027"/>
      <c r="F25" s="1021" t="s">
        <v>352</v>
      </c>
      <c r="G25" s="1021"/>
      <c r="H25" s="275">
        <v>2024</v>
      </c>
      <c r="I25" s="1021" t="s">
        <v>353</v>
      </c>
      <c r="J25" s="1021"/>
      <c r="L25" s="274" t="s">
        <v>413</v>
      </c>
    </row>
    <row r="26" spans="1:12" ht="26.25" customHeight="1" x14ac:dyDescent="0.25">
      <c r="A26" s="1023" t="s">
        <v>355</v>
      </c>
      <c r="B26" s="1024"/>
      <c r="C26" s="1025"/>
      <c r="D26" s="1026" t="s">
        <v>835</v>
      </c>
      <c r="E26" s="1027"/>
      <c r="F26" s="1020"/>
      <c r="G26" s="1020"/>
      <c r="H26" s="1027"/>
      <c r="I26" s="1020"/>
      <c r="J26" s="1020"/>
      <c r="K26" s="1027"/>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106"/>
      <c r="B1" s="1107"/>
      <c r="C1" s="1107"/>
      <c r="D1" s="1107"/>
      <c r="E1" s="1108"/>
      <c r="F1" s="1052" t="s">
        <v>314</v>
      </c>
      <c r="G1" s="1053"/>
      <c r="H1" s="1053"/>
      <c r="I1" s="1053"/>
      <c r="J1" s="1053"/>
      <c r="K1" s="1053"/>
      <c r="L1" s="261"/>
    </row>
    <row r="2" spans="1:12" ht="18.75" customHeight="1" x14ac:dyDescent="0.25">
      <c r="A2" s="1109"/>
      <c r="B2" s="1110"/>
      <c r="C2" s="1110"/>
      <c r="D2" s="1110"/>
      <c r="E2" s="1111"/>
      <c r="F2" s="1054"/>
      <c r="G2" s="1055"/>
      <c r="H2" s="1055"/>
      <c r="I2" s="1055"/>
      <c r="J2" s="1055"/>
      <c r="K2" s="1055"/>
      <c r="L2" s="261"/>
    </row>
    <row r="3" spans="1:12" ht="18.75" customHeight="1" x14ac:dyDescent="0.25">
      <c r="A3" s="1109"/>
      <c r="B3" s="1110"/>
      <c r="C3" s="1110"/>
      <c r="D3" s="1110"/>
      <c r="E3" s="1111"/>
      <c r="F3" s="1052" t="s">
        <v>315</v>
      </c>
      <c r="G3" s="1053"/>
      <c r="H3" s="1053"/>
      <c r="I3" s="1053"/>
      <c r="J3" s="1053"/>
      <c r="K3" s="1053"/>
      <c r="L3" s="261"/>
    </row>
    <row r="4" spans="1:12" ht="18.75" customHeight="1" x14ac:dyDescent="0.25">
      <c r="A4" s="1112"/>
      <c r="B4" s="1113"/>
      <c r="C4" s="1113"/>
      <c r="D4" s="1113"/>
      <c r="E4" s="1114"/>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74</v>
      </c>
      <c r="E8" s="1027"/>
      <c r="F8" s="1027"/>
      <c r="G8" s="1027"/>
      <c r="H8" s="1028"/>
      <c r="I8" s="1023" t="s">
        <v>321</v>
      </c>
      <c r="J8" s="1025"/>
      <c r="K8" s="1026" t="s">
        <v>75</v>
      </c>
      <c r="L8" s="1028"/>
    </row>
    <row r="9" spans="1:12" ht="15.75" customHeight="1" x14ac:dyDescent="0.25">
      <c r="A9" s="1043" t="s">
        <v>322</v>
      </c>
      <c r="B9" s="1044"/>
      <c r="C9" s="1044"/>
      <c r="D9" s="1044"/>
      <c r="E9" s="1044"/>
      <c r="F9" s="1044"/>
      <c r="G9" s="1044"/>
      <c r="H9" s="1044"/>
      <c r="I9" s="1044"/>
      <c r="J9" s="1044"/>
      <c r="K9" s="1044"/>
      <c r="L9" s="1286"/>
    </row>
    <row r="10" spans="1:12" ht="41.25" customHeight="1" x14ac:dyDescent="0.25">
      <c r="A10" s="1021" t="s">
        <v>221</v>
      </c>
      <c r="B10" s="1021"/>
      <c r="C10" s="1021"/>
      <c r="D10" s="1021"/>
      <c r="E10" s="1287" t="str">
        <f>+META_PDD_108!B20</f>
        <v>Consolidar 1 estrategia de transversalización de la Política Pública de Mujeres y Equidad de Género (PPMYEG), en las 20 localidades, con actores territoriales para reducir las brechas de género.</v>
      </c>
      <c r="F10" s="1287"/>
      <c r="G10" s="1287"/>
      <c r="H10" s="1287"/>
      <c r="I10" s="1287"/>
      <c r="J10" s="1287"/>
      <c r="K10" s="1287"/>
      <c r="L10" s="1287"/>
    </row>
    <row r="11" spans="1:12" ht="34.5" customHeight="1" x14ac:dyDescent="0.25">
      <c r="A11" s="1034" t="s">
        <v>324</v>
      </c>
      <c r="B11" s="1035"/>
      <c r="C11" s="1035"/>
      <c r="D11" s="1036"/>
      <c r="E11" s="1288" t="str">
        <f>+META_PDD_108!B21</f>
        <v>3960-Consolidación de la estrategia de transversalización de la Política Pública de Mujeres y Equidad de Género (PPMYEG), en las 20 localidades, con actores territoriales, para reducir las brechas de género.</v>
      </c>
      <c r="F11" s="1289"/>
      <c r="G11" s="1289"/>
      <c r="H11" s="1289"/>
      <c r="I11" s="1289"/>
      <c r="J11" s="1289"/>
      <c r="K11" s="1289"/>
      <c r="L11" s="1290"/>
    </row>
    <row r="12" spans="1:12" ht="47.25" customHeight="1" x14ac:dyDescent="0.25">
      <c r="A12" s="1023" t="s">
        <v>325</v>
      </c>
      <c r="B12" s="1024"/>
      <c r="C12" s="1024"/>
      <c r="D12" s="1025"/>
      <c r="E12" s="1029" t="s">
        <v>836</v>
      </c>
      <c r="F12" s="1022"/>
      <c r="G12" s="1022"/>
      <c r="H12" s="1022"/>
      <c r="I12" s="1022"/>
      <c r="J12" s="1022"/>
      <c r="K12" s="1022"/>
      <c r="L12" s="1030"/>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115">
        <f>+ACTIVIDAD_1!C39</f>
        <v>1</v>
      </c>
      <c r="E16" s="1116"/>
      <c r="F16" s="1116"/>
      <c r="G16" s="1116"/>
      <c r="H16" s="1117"/>
      <c r="I16" s="1023" t="s">
        <v>237</v>
      </c>
      <c r="J16" s="1025"/>
      <c r="K16" s="1026" t="s">
        <v>23</v>
      </c>
      <c r="L16" s="1028"/>
    </row>
    <row r="17" spans="1:12" ht="27.6" customHeight="1" x14ac:dyDescent="0.25">
      <c r="A17" s="1023" t="s">
        <v>333</v>
      </c>
      <c r="B17" s="1024"/>
      <c r="C17" s="1025"/>
      <c r="D17" s="1026"/>
      <c r="E17" s="1027"/>
      <c r="F17" s="1027"/>
      <c r="G17" s="1027"/>
      <c r="H17" s="1028"/>
      <c r="I17" s="1031"/>
      <c r="J17" s="1032"/>
      <c r="K17" s="1032"/>
      <c r="L17" s="1033"/>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60.75" customHeight="1" x14ac:dyDescent="0.25">
      <c r="A19" s="263">
        <v>1</v>
      </c>
      <c r="B19" s="264" t="s">
        <v>280</v>
      </c>
      <c r="C19" s="1026" t="s">
        <v>837</v>
      </c>
      <c r="D19" s="1027"/>
      <c r="E19" s="1027"/>
      <c r="F19" s="1027"/>
      <c r="G19" s="1028"/>
      <c r="H19" s="1026" t="s">
        <v>838</v>
      </c>
      <c r="I19" s="1028"/>
      <c r="J19" s="1031" t="s">
        <v>22</v>
      </c>
      <c r="K19" s="1033"/>
      <c r="L19" s="264" t="s">
        <v>413</v>
      </c>
    </row>
    <row r="20" spans="1:12" ht="34.35" customHeight="1" x14ac:dyDescent="0.25">
      <c r="A20" s="263"/>
      <c r="B20" s="264"/>
      <c r="C20" s="1026"/>
      <c r="D20" s="1027"/>
      <c r="E20" s="1027"/>
      <c r="F20" s="1027"/>
      <c r="G20" s="1028"/>
      <c r="H20" s="1026"/>
      <c r="I20" s="1028"/>
      <c r="J20" s="1031"/>
      <c r="K20" s="1033"/>
      <c r="L20" s="264"/>
    </row>
    <row r="21" spans="1:12" ht="34.35" customHeight="1" x14ac:dyDescent="0.25">
      <c r="A21" s="263"/>
      <c r="B21" s="264"/>
      <c r="C21" s="1026"/>
      <c r="D21" s="1027"/>
      <c r="E21" s="1027"/>
      <c r="F21" s="1027"/>
      <c r="G21" s="1028"/>
      <c r="H21" s="1026"/>
      <c r="I21" s="1028"/>
      <c r="J21" s="1031"/>
      <c r="K21" s="1033"/>
      <c r="L21" s="264"/>
    </row>
    <row r="22" spans="1:12" ht="25.5" customHeight="1" x14ac:dyDescent="0.25">
      <c r="A22" s="268" t="s">
        <v>334</v>
      </c>
      <c r="B22" s="1023" t="s">
        <v>347</v>
      </c>
      <c r="C22" s="1024"/>
      <c r="D22" s="1024"/>
      <c r="E22" s="1024"/>
      <c r="F22" s="1024"/>
      <c r="G22" s="1024"/>
      <c r="H22" s="1024"/>
      <c r="I22" s="1024"/>
      <c r="J22" s="1024"/>
      <c r="K22" s="1025"/>
      <c r="L22" s="268" t="s">
        <v>348</v>
      </c>
    </row>
    <row r="23" spans="1:12" ht="28.35" customHeight="1" x14ac:dyDescent="0.25">
      <c r="A23" s="263">
        <v>1</v>
      </c>
      <c r="B23" s="1026" t="s">
        <v>839</v>
      </c>
      <c r="C23" s="1027"/>
      <c r="D23" s="1027"/>
      <c r="E23" s="1027"/>
      <c r="F23" s="1027"/>
      <c r="G23" s="1027"/>
      <c r="H23" s="1027"/>
      <c r="I23" s="1027"/>
      <c r="J23" s="1027"/>
      <c r="K23" s="1028"/>
      <c r="L23" s="264" t="s">
        <v>22</v>
      </c>
    </row>
    <row r="24" spans="1:12" ht="15.75" customHeight="1" x14ac:dyDescent="0.25">
      <c r="A24" s="1023" t="s">
        <v>350</v>
      </c>
      <c r="B24" s="1024"/>
      <c r="C24" s="1024"/>
      <c r="D24" s="1024"/>
      <c r="E24" s="1024"/>
      <c r="F24" s="1044"/>
      <c r="G24" s="1044"/>
      <c r="H24" s="1024"/>
      <c r="I24" s="1044"/>
      <c r="J24" s="1044"/>
      <c r="K24" s="1024"/>
      <c r="L24" s="1120"/>
    </row>
    <row r="25" spans="1:12" ht="26.25" customHeight="1" x14ac:dyDescent="0.25">
      <c r="A25" s="1023" t="s">
        <v>351</v>
      </c>
      <c r="B25" s="1024"/>
      <c r="C25" s="1025"/>
      <c r="D25" s="1026">
        <v>1</v>
      </c>
      <c r="E25" s="1027"/>
      <c r="F25" s="1021" t="s">
        <v>352</v>
      </c>
      <c r="G25" s="1021"/>
      <c r="H25" s="275">
        <v>2024</v>
      </c>
      <c r="I25" s="1021" t="s">
        <v>353</v>
      </c>
      <c r="J25" s="1021"/>
      <c r="L25" s="274" t="s">
        <v>413</v>
      </c>
    </row>
    <row r="26" spans="1:12" ht="26.25" customHeight="1" x14ac:dyDescent="0.25">
      <c r="A26" s="1023" t="s">
        <v>355</v>
      </c>
      <c r="B26" s="1024"/>
      <c r="C26" s="1025"/>
      <c r="D26" s="1026" t="s">
        <v>840</v>
      </c>
      <c r="E26" s="1027"/>
      <c r="F26" s="1020"/>
      <c r="G26" s="1020"/>
      <c r="H26" s="1027"/>
      <c r="I26" s="1020"/>
      <c r="J26" s="1020"/>
      <c r="K26" s="1027"/>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106"/>
      <c r="B1" s="1107"/>
      <c r="C1" s="1107"/>
      <c r="D1" s="1107"/>
      <c r="E1" s="1108"/>
      <c r="F1" s="1052" t="s">
        <v>314</v>
      </c>
      <c r="G1" s="1053"/>
      <c r="H1" s="1053"/>
      <c r="I1" s="1053"/>
      <c r="J1" s="1053"/>
      <c r="K1" s="1053"/>
      <c r="L1" s="261"/>
    </row>
    <row r="2" spans="1:12" ht="18.75" customHeight="1" x14ac:dyDescent="0.25">
      <c r="A2" s="1109"/>
      <c r="B2" s="1110"/>
      <c r="C2" s="1110"/>
      <c r="D2" s="1110"/>
      <c r="E2" s="1111"/>
      <c r="F2" s="1054"/>
      <c r="G2" s="1055"/>
      <c r="H2" s="1055"/>
      <c r="I2" s="1055"/>
      <c r="J2" s="1055"/>
      <c r="K2" s="1055"/>
      <c r="L2" s="261"/>
    </row>
    <row r="3" spans="1:12" ht="18.75" customHeight="1" x14ac:dyDescent="0.25">
      <c r="A3" s="1109"/>
      <c r="B3" s="1110"/>
      <c r="C3" s="1110"/>
      <c r="D3" s="1110"/>
      <c r="E3" s="1111"/>
      <c r="F3" s="1052" t="s">
        <v>315</v>
      </c>
      <c r="G3" s="1053"/>
      <c r="H3" s="1053"/>
      <c r="I3" s="1053"/>
      <c r="J3" s="1053"/>
      <c r="K3" s="1053"/>
      <c r="L3" s="261"/>
    </row>
    <row r="4" spans="1:12" ht="18.75" customHeight="1" x14ac:dyDescent="0.25">
      <c r="A4" s="1112"/>
      <c r="B4" s="1113"/>
      <c r="C4" s="1113"/>
      <c r="D4" s="1113"/>
      <c r="E4" s="1114"/>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74</v>
      </c>
      <c r="E8" s="1027"/>
      <c r="F8" s="1027"/>
      <c r="G8" s="1027"/>
      <c r="H8" s="1028"/>
      <c r="I8" s="1023" t="s">
        <v>321</v>
      </c>
      <c r="J8" s="1025"/>
      <c r="K8" s="1026" t="s">
        <v>75</v>
      </c>
      <c r="L8" s="1028"/>
    </row>
    <row r="9" spans="1:12" ht="15.75" customHeight="1" x14ac:dyDescent="0.25">
      <c r="A9" s="1043" t="s">
        <v>322</v>
      </c>
      <c r="B9" s="1044"/>
      <c r="C9" s="1044"/>
      <c r="D9" s="1044"/>
      <c r="E9" s="1044"/>
      <c r="F9" s="1044"/>
      <c r="G9" s="1044"/>
      <c r="H9" s="1044"/>
      <c r="I9" s="1044"/>
      <c r="J9" s="1044"/>
      <c r="K9" s="1044"/>
      <c r="L9" s="1286"/>
    </row>
    <row r="10" spans="1:12" ht="41.25" customHeight="1" x14ac:dyDescent="0.25">
      <c r="A10" s="1021" t="s">
        <v>221</v>
      </c>
      <c r="B10" s="1021"/>
      <c r="C10" s="1021"/>
      <c r="D10" s="1021"/>
      <c r="E10" s="1287"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87"/>
      <c r="G10" s="1287"/>
      <c r="H10" s="1287"/>
      <c r="I10" s="1287"/>
      <c r="J10" s="1287"/>
      <c r="K10" s="1287"/>
      <c r="L10" s="1287"/>
    </row>
    <row r="11" spans="1:12" ht="34.5" customHeight="1" x14ac:dyDescent="0.25">
      <c r="A11" s="1034" t="s">
        <v>324</v>
      </c>
      <c r="B11" s="1035"/>
      <c r="C11" s="1035"/>
      <c r="D11" s="1036"/>
      <c r="E11" s="1288" t="str">
        <f>+META_PDD_107!B21</f>
        <v>3964 - Número de estrategias que aporten a la garantía de los derechos de las mujeres, desde los territorios urbanos y rurales, en temáticas asociadas a la prevención de violencias capacidades y oportunidades, diseñadas y desarrolladas.</v>
      </c>
      <c r="F11" s="1289"/>
      <c r="G11" s="1289"/>
      <c r="H11" s="1289"/>
      <c r="I11" s="1289"/>
      <c r="J11" s="1289"/>
      <c r="K11" s="1289"/>
      <c r="L11" s="1290"/>
    </row>
    <row r="12" spans="1:12" ht="47.25" customHeight="1" x14ac:dyDescent="0.25">
      <c r="A12" s="1023" t="s">
        <v>325</v>
      </c>
      <c r="B12" s="1024"/>
      <c r="C12" s="1024"/>
      <c r="D12" s="1025"/>
      <c r="E12" s="1029" t="s">
        <v>841</v>
      </c>
      <c r="F12" s="1022"/>
      <c r="G12" s="1022"/>
      <c r="H12" s="1022"/>
      <c r="I12" s="1022"/>
      <c r="J12" s="1022"/>
      <c r="K12" s="1022"/>
      <c r="L12" s="1030"/>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166">
        <v>3</v>
      </c>
      <c r="E16" s="1167"/>
      <c r="F16" s="1167"/>
      <c r="G16" s="1167"/>
      <c r="H16" s="1168"/>
      <c r="I16" s="1023" t="s">
        <v>237</v>
      </c>
      <c r="J16" s="1025"/>
      <c r="K16" s="1026" t="s">
        <v>23</v>
      </c>
      <c r="L16" s="1028"/>
    </row>
    <row r="17" spans="1:12" ht="27.6" customHeight="1" x14ac:dyDescent="0.25">
      <c r="A17" s="1023" t="s">
        <v>333</v>
      </c>
      <c r="B17" s="1024"/>
      <c r="C17" s="1025"/>
      <c r="D17" s="1026"/>
      <c r="E17" s="1027"/>
      <c r="F17" s="1027"/>
      <c r="G17" s="1027"/>
      <c r="H17" s="1028"/>
      <c r="I17" s="1031"/>
      <c r="J17" s="1032"/>
      <c r="K17" s="1032"/>
      <c r="L17" s="1033"/>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96" customHeight="1" x14ac:dyDescent="0.25">
      <c r="A19" s="263">
        <v>1</v>
      </c>
      <c r="B19" s="264" t="s">
        <v>280</v>
      </c>
      <c r="C19" s="1026" t="s">
        <v>842</v>
      </c>
      <c r="D19" s="1027"/>
      <c r="E19" s="1027"/>
      <c r="F19" s="1027"/>
      <c r="G19" s="1028"/>
      <c r="H19" s="1026" t="s">
        <v>843</v>
      </c>
      <c r="I19" s="1028"/>
      <c r="J19" s="1031" t="s">
        <v>22</v>
      </c>
      <c r="K19" s="1033"/>
      <c r="L19" s="264" t="s">
        <v>413</v>
      </c>
    </row>
    <row r="20" spans="1:12" ht="34.35" customHeight="1" x14ac:dyDescent="0.25">
      <c r="A20" s="263"/>
      <c r="B20" s="264"/>
      <c r="C20" s="1026"/>
      <c r="D20" s="1027"/>
      <c r="E20" s="1027"/>
      <c r="F20" s="1027"/>
      <c r="G20" s="1028"/>
      <c r="H20" s="1026"/>
      <c r="I20" s="1028"/>
      <c r="J20" s="1031"/>
      <c r="K20" s="1033"/>
      <c r="L20" s="264"/>
    </row>
    <row r="21" spans="1:12" ht="34.35" customHeight="1" x14ac:dyDescent="0.25">
      <c r="A21" s="263"/>
      <c r="B21" s="264"/>
      <c r="C21" s="1026"/>
      <c r="D21" s="1027"/>
      <c r="E21" s="1027"/>
      <c r="F21" s="1027"/>
      <c r="G21" s="1028"/>
      <c r="H21" s="1026"/>
      <c r="I21" s="1028"/>
      <c r="J21" s="1031"/>
      <c r="K21" s="1033"/>
      <c r="L21" s="264"/>
    </row>
    <row r="22" spans="1:12" ht="25.5" customHeight="1" x14ac:dyDescent="0.25">
      <c r="A22" s="268" t="s">
        <v>334</v>
      </c>
      <c r="B22" s="1023" t="s">
        <v>347</v>
      </c>
      <c r="C22" s="1024"/>
      <c r="D22" s="1024"/>
      <c r="E22" s="1024"/>
      <c r="F22" s="1024"/>
      <c r="G22" s="1024"/>
      <c r="H22" s="1024"/>
      <c r="I22" s="1024"/>
      <c r="J22" s="1024"/>
      <c r="K22" s="1025"/>
      <c r="L22" s="268" t="s">
        <v>348</v>
      </c>
    </row>
    <row r="23" spans="1:12" ht="28.35" customHeight="1" x14ac:dyDescent="0.25">
      <c r="A23" s="263">
        <v>1</v>
      </c>
      <c r="B23" s="1026" t="s">
        <v>844</v>
      </c>
      <c r="C23" s="1027"/>
      <c r="D23" s="1027"/>
      <c r="E23" s="1027"/>
      <c r="F23" s="1027"/>
      <c r="G23" s="1027"/>
      <c r="H23" s="1027"/>
      <c r="I23" s="1027"/>
      <c r="J23" s="1027"/>
      <c r="K23" s="1028"/>
      <c r="L23" s="264" t="s">
        <v>22</v>
      </c>
    </row>
    <row r="24" spans="1:12" ht="15.75" customHeight="1" x14ac:dyDescent="0.25">
      <c r="A24" s="1023" t="s">
        <v>350</v>
      </c>
      <c r="B24" s="1024"/>
      <c r="C24" s="1024"/>
      <c r="D24" s="1024"/>
      <c r="E24" s="1024"/>
      <c r="F24" s="1044"/>
      <c r="G24" s="1044"/>
      <c r="H24" s="1024"/>
      <c r="I24" s="1044"/>
      <c r="J24" s="1044"/>
      <c r="K24" s="1024"/>
      <c r="L24" s="1120"/>
    </row>
    <row r="25" spans="1:12" ht="26.25" customHeight="1" x14ac:dyDescent="0.25">
      <c r="A25" s="1023" t="s">
        <v>351</v>
      </c>
      <c r="B25" s="1024"/>
      <c r="C25" s="1025"/>
      <c r="D25" s="1026">
        <v>4</v>
      </c>
      <c r="E25" s="1027"/>
      <c r="F25" s="1021" t="s">
        <v>352</v>
      </c>
      <c r="G25" s="1021"/>
      <c r="H25" s="275">
        <v>2024</v>
      </c>
      <c r="I25" s="1021" t="s">
        <v>353</v>
      </c>
      <c r="J25" s="1021"/>
      <c r="L25" s="274" t="s">
        <v>354</v>
      </c>
    </row>
    <row r="26" spans="1:12" ht="26.25" customHeight="1" x14ac:dyDescent="0.25">
      <c r="A26" s="1023" t="s">
        <v>355</v>
      </c>
      <c r="B26" s="1024"/>
      <c r="C26" s="1025"/>
      <c r="D26" s="1026" t="s">
        <v>845</v>
      </c>
      <c r="E26" s="1027"/>
      <c r="F26" s="1020"/>
      <c r="G26" s="1020"/>
      <c r="H26" s="1027"/>
      <c r="I26" s="1020"/>
      <c r="J26" s="1020"/>
      <c r="K26" s="1027"/>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40" zoomScale="70" zoomScaleNormal="70" workbookViewId="0">
      <selection activeCell="F38" sqref="F38:G38"/>
    </sheetView>
  </sheetViews>
  <sheetFormatPr baseColWidth="10" defaultColWidth="10.85546875" defaultRowHeight="14.25" x14ac:dyDescent="0.25"/>
  <cols>
    <col min="1" max="1" width="42.42578125" style="66" customWidth="1"/>
    <col min="2" max="3" width="35.7109375" style="66" customWidth="1"/>
    <col min="4" max="4" width="49.28515625" style="66" customWidth="1"/>
    <col min="5" max="5" width="116.85546875" style="66" customWidth="1"/>
    <col min="6" max="6" width="47.140625" style="66" customWidth="1"/>
    <col min="7" max="7" width="164" style="66" customWidth="1"/>
    <col min="8" max="8" width="35.7109375" style="66" customWidth="1"/>
    <col min="9" max="9" width="62.7109375" style="66" customWidth="1"/>
    <col min="10" max="10" width="60"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266"/>
      <c r="B1" s="891" t="s">
        <v>182</v>
      </c>
      <c r="C1" s="892"/>
      <c r="D1" s="892"/>
      <c r="E1" s="892"/>
      <c r="F1" s="892"/>
      <c r="G1" s="892"/>
      <c r="H1" s="893"/>
      <c r="I1" s="116" t="s">
        <v>121</v>
      </c>
      <c r="J1" s="117" t="s">
        <v>770</v>
      </c>
    </row>
    <row r="2" spans="1:10" ht="24" customHeight="1" thickBot="1" x14ac:dyDescent="0.3">
      <c r="A2" s="1267"/>
      <c r="B2" s="897" t="s">
        <v>184</v>
      </c>
      <c r="C2" s="898"/>
      <c r="D2" s="898"/>
      <c r="E2" s="898"/>
      <c r="F2" s="898"/>
      <c r="G2" s="898"/>
      <c r="H2" s="899"/>
      <c r="I2" s="116" t="s">
        <v>122</v>
      </c>
      <c r="J2" s="117" t="s">
        <v>185</v>
      </c>
    </row>
    <row r="3" spans="1:10" ht="24" customHeight="1" thickBot="1" x14ac:dyDescent="0.3">
      <c r="A3" s="1267"/>
      <c r="B3" s="897" t="s">
        <v>186</v>
      </c>
      <c r="C3" s="898"/>
      <c r="D3" s="898"/>
      <c r="E3" s="898"/>
      <c r="F3" s="898"/>
      <c r="G3" s="898"/>
      <c r="H3" s="899"/>
      <c r="I3" s="116" t="s">
        <v>771</v>
      </c>
      <c r="J3" s="117" t="s">
        <v>187</v>
      </c>
    </row>
    <row r="4" spans="1:10" ht="24" customHeight="1" thickBot="1" x14ac:dyDescent="0.3">
      <c r="A4" s="1268"/>
      <c r="B4" s="900" t="s">
        <v>772</v>
      </c>
      <c r="C4" s="901"/>
      <c r="D4" s="901"/>
      <c r="E4" s="901"/>
      <c r="F4" s="901"/>
      <c r="G4" s="901"/>
      <c r="H4" s="902"/>
      <c r="I4" s="116" t="s">
        <v>773</v>
      </c>
      <c r="J4" s="117" t="s">
        <v>774</v>
      </c>
    </row>
    <row r="5" spans="1:10" ht="24" customHeight="1" thickBot="1" x14ac:dyDescent="0.3">
      <c r="A5" s="75"/>
      <c r="B5" s="142"/>
      <c r="C5" s="142"/>
      <c r="D5" s="142"/>
      <c r="E5" s="142"/>
      <c r="F5" s="142"/>
      <c r="G5" s="142"/>
      <c r="H5" s="142"/>
      <c r="I5" s="72"/>
      <c r="J5" s="72"/>
    </row>
    <row r="6" spans="1:10" ht="24" customHeight="1" thickBot="1" x14ac:dyDescent="0.3">
      <c r="A6" s="116" t="s">
        <v>190</v>
      </c>
      <c r="B6" s="738" t="s">
        <v>191</v>
      </c>
      <c r="C6" s="739"/>
      <c r="D6" s="739"/>
      <c r="E6" s="739"/>
      <c r="F6" s="739"/>
      <c r="G6" s="740"/>
      <c r="H6" s="242" t="s">
        <v>192</v>
      </c>
      <c r="I6" s="1262">
        <v>2024110010310</v>
      </c>
      <c r="J6" s="1263"/>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870" t="s">
        <v>193</v>
      </c>
      <c r="B9" s="224" t="s">
        <v>194</v>
      </c>
      <c r="C9" s="244"/>
      <c r="D9" s="224" t="s">
        <v>195</v>
      </c>
      <c r="E9" s="245"/>
      <c r="F9" s="224" t="s">
        <v>196</v>
      </c>
      <c r="G9" s="245"/>
      <c r="H9" s="224" t="s">
        <v>197</v>
      </c>
      <c r="I9" s="487"/>
    </row>
    <row r="10" spans="1:10" s="140" customFormat="1" ht="21.75" customHeight="1" thickBot="1" x14ac:dyDescent="0.3">
      <c r="A10" s="870"/>
      <c r="B10" s="226" t="s">
        <v>200</v>
      </c>
      <c r="C10" s="148"/>
      <c r="D10" s="224" t="s">
        <v>201</v>
      </c>
      <c r="E10" s="148"/>
      <c r="F10" s="224" t="s">
        <v>202</v>
      </c>
      <c r="G10" s="117" t="s">
        <v>203</v>
      </c>
      <c r="H10" s="224" t="s">
        <v>204</v>
      </c>
      <c r="I10" s="487"/>
    </row>
    <row r="11" spans="1:10" s="140" customFormat="1" ht="21.75" customHeight="1" thickBot="1" x14ac:dyDescent="0.3">
      <c r="A11" s="870"/>
      <c r="B11" s="224" t="s">
        <v>206</v>
      </c>
      <c r="C11" s="244"/>
      <c r="D11" s="224" t="s">
        <v>207</v>
      </c>
      <c r="E11" s="148"/>
      <c r="F11" s="224" t="s">
        <v>208</v>
      </c>
      <c r="G11" s="117"/>
      <c r="H11" s="224" t="s">
        <v>209</v>
      </c>
      <c r="I11" s="246"/>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874" t="s">
        <v>198</v>
      </c>
      <c r="B13" s="874"/>
      <c r="C13" s="241" t="s">
        <v>199</v>
      </c>
      <c r="D13" s="875"/>
      <c r="E13" s="875"/>
      <c r="F13" s="875"/>
      <c r="G13" s="66"/>
      <c r="H13" s="66"/>
      <c r="I13" s="66"/>
      <c r="J13" s="66"/>
    </row>
    <row r="14" spans="1:10" s="140" customFormat="1" ht="21.75" customHeight="1" thickBot="1" x14ac:dyDescent="0.3">
      <c r="A14" s="874"/>
      <c r="B14" s="874"/>
      <c r="C14" s="241" t="s">
        <v>205</v>
      </c>
      <c r="D14" s="875"/>
      <c r="E14" s="875"/>
      <c r="F14" s="875"/>
      <c r="G14" s="66"/>
      <c r="H14" s="66"/>
      <c r="I14" s="66"/>
      <c r="J14" s="66"/>
    </row>
    <row r="15" spans="1:10" s="140" customFormat="1" ht="21.75" customHeight="1" thickBot="1" x14ac:dyDescent="0.3">
      <c r="A15" s="874"/>
      <c r="B15" s="874"/>
      <c r="C15" s="241" t="s">
        <v>210</v>
      </c>
      <c r="D15" s="875" t="s">
        <v>203</v>
      </c>
      <c r="E15" s="875"/>
      <c r="F15" s="875"/>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265" t="s">
        <v>775</v>
      </c>
      <c r="B19" s="1265"/>
      <c r="C19" s="1265"/>
      <c r="D19" s="1265"/>
      <c r="E19" s="1265"/>
      <c r="F19" s="1265"/>
      <c r="G19" s="1265"/>
      <c r="H19" s="1265"/>
      <c r="I19" s="1265"/>
      <c r="J19" s="1265"/>
    </row>
    <row r="20" spans="1:10" ht="69.95" customHeight="1" thickBot="1" x14ac:dyDescent="0.3">
      <c r="A20" s="229" t="s">
        <v>221</v>
      </c>
      <c r="B20" s="1002" t="s">
        <v>846</v>
      </c>
      <c r="C20" s="1269"/>
      <c r="D20" s="1003"/>
      <c r="E20" s="230" t="s">
        <v>777</v>
      </c>
      <c r="F20" s="231" t="s">
        <v>778</v>
      </c>
      <c r="G20" s="230" t="s">
        <v>779</v>
      </c>
      <c r="H20" s="1002" t="s">
        <v>847</v>
      </c>
      <c r="I20" s="1269"/>
      <c r="J20" s="1003"/>
    </row>
    <row r="21" spans="1:10" ht="50.25" customHeight="1" thickBot="1" x14ac:dyDescent="0.3">
      <c r="A21" s="195" t="s">
        <v>781</v>
      </c>
      <c r="B21" s="1002" t="s">
        <v>848</v>
      </c>
      <c r="C21" s="1269"/>
      <c r="D21" s="1269"/>
      <c r="E21" s="1269"/>
      <c r="F21" s="1269"/>
      <c r="G21" s="1269"/>
      <c r="H21" s="1269"/>
      <c r="I21" s="1269"/>
      <c r="J21" s="1003"/>
    </row>
    <row r="22" spans="1:10" ht="50.25" customHeight="1" thickBot="1" x14ac:dyDescent="0.3">
      <c r="A22" s="1270" t="s">
        <v>783</v>
      </c>
      <c r="B22" s="232">
        <v>2024</v>
      </c>
      <c r="C22" s="233">
        <v>2025</v>
      </c>
      <c r="D22" s="233">
        <v>2026</v>
      </c>
      <c r="E22" s="233">
        <v>2027</v>
      </c>
      <c r="F22" s="234" t="s">
        <v>93</v>
      </c>
      <c r="G22" s="235" t="s">
        <v>784</v>
      </c>
      <c r="H22" s="1272" t="s">
        <v>785</v>
      </c>
      <c r="I22" s="1273"/>
      <c r="J22" s="1274"/>
    </row>
    <row r="23" spans="1:10" ht="50.25" customHeight="1" thickBot="1" x14ac:dyDescent="0.3">
      <c r="A23" s="1271"/>
      <c r="B23" s="389">
        <v>3</v>
      </c>
      <c r="C23" s="389">
        <v>3</v>
      </c>
      <c r="D23" s="389">
        <v>3</v>
      </c>
      <c r="E23" s="389">
        <v>3</v>
      </c>
      <c r="F23" s="390">
        <v>3</v>
      </c>
      <c r="G23" s="391"/>
      <c r="H23" s="1291" t="s">
        <v>23</v>
      </c>
      <c r="I23" s="1292"/>
      <c r="J23" s="1293"/>
    </row>
    <row r="24" spans="1:10" ht="52.5" customHeight="1" thickBot="1" x14ac:dyDescent="0.3">
      <c r="A24" s="195"/>
      <c r="B24" s="1275" t="s">
        <v>786</v>
      </c>
      <c r="C24" s="1276"/>
      <c r="D24" s="1276"/>
      <c r="E24" s="1276"/>
      <c r="F24" s="1276"/>
      <c r="G24" s="1276"/>
      <c r="H24" s="1276"/>
      <c r="I24" s="1276"/>
      <c r="J24" s="1277"/>
    </row>
    <row r="25" spans="1:10" s="94" customFormat="1" ht="56.25" customHeight="1" x14ac:dyDescent="0.25">
      <c r="A25" s="1270" t="s">
        <v>240</v>
      </c>
      <c r="B25" s="195" t="s">
        <v>241</v>
      </c>
      <c r="C25" s="229" t="s">
        <v>242</v>
      </c>
      <c r="D25" s="1278" t="s">
        <v>243</v>
      </c>
      <c r="E25" s="1279"/>
      <c r="F25" s="1278" t="s">
        <v>244</v>
      </c>
      <c r="G25" s="1279"/>
      <c r="H25" s="196" t="s">
        <v>245</v>
      </c>
      <c r="I25" s="194" t="s">
        <v>246</v>
      </c>
      <c r="J25" s="194" t="s">
        <v>787</v>
      </c>
    </row>
    <row r="26" spans="1:10" ht="305.25" customHeight="1" x14ac:dyDescent="0.25">
      <c r="A26" s="1271"/>
      <c r="B26" s="237">
        <v>3</v>
      </c>
      <c r="C26" s="437">
        <v>3</v>
      </c>
      <c r="D26" s="1002" t="s">
        <v>849</v>
      </c>
      <c r="E26" s="1003"/>
      <c r="F26" s="1002" t="s">
        <v>850</v>
      </c>
      <c r="G26" s="1003"/>
      <c r="H26" s="651"/>
      <c r="I26" s="632" t="s">
        <v>851</v>
      </c>
      <c r="J26" s="631" t="s">
        <v>852</v>
      </c>
    </row>
    <row r="27" spans="1:10" s="94" customFormat="1" ht="45" customHeight="1" x14ac:dyDescent="0.25">
      <c r="A27" s="1270" t="s">
        <v>251</v>
      </c>
      <c r="B27" s="193" t="s">
        <v>241</v>
      </c>
      <c r="C27" s="196" t="s">
        <v>242</v>
      </c>
      <c r="D27" s="1278" t="s">
        <v>243</v>
      </c>
      <c r="E27" s="1279"/>
      <c r="F27" s="1278" t="s">
        <v>244</v>
      </c>
      <c r="G27" s="1279"/>
      <c r="H27" s="196" t="s">
        <v>245</v>
      </c>
      <c r="I27" s="194" t="s">
        <v>246</v>
      </c>
      <c r="J27" s="194" t="s">
        <v>787</v>
      </c>
    </row>
    <row r="28" spans="1:10" ht="398.25" customHeight="1" x14ac:dyDescent="0.25">
      <c r="A28" s="1271"/>
      <c r="B28" s="237">
        <v>3</v>
      </c>
      <c r="C28" s="653">
        <v>3</v>
      </c>
      <c r="D28" s="849" t="s">
        <v>853</v>
      </c>
      <c r="E28" s="840"/>
      <c r="F28" s="1004" t="s">
        <v>854</v>
      </c>
      <c r="G28" s="1005"/>
      <c r="H28" s="651" t="s">
        <v>249</v>
      </c>
      <c r="I28" s="663" t="s">
        <v>855</v>
      </c>
      <c r="J28" s="664" t="s">
        <v>856</v>
      </c>
    </row>
    <row r="29" spans="1:10" s="94" customFormat="1" ht="45" customHeight="1" x14ac:dyDescent="0.25">
      <c r="A29" s="1270" t="s">
        <v>255</v>
      </c>
      <c r="B29" s="193" t="s">
        <v>241</v>
      </c>
      <c r="C29" s="196" t="s">
        <v>242</v>
      </c>
      <c r="D29" s="1278" t="s">
        <v>243</v>
      </c>
      <c r="E29" s="1279"/>
      <c r="F29" s="1278" t="s">
        <v>244</v>
      </c>
      <c r="G29" s="1279"/>
      <c r="H29" s="196" t="s">
        <v>245</v>
      </c>
      <c r="I29" s="194" t="s">
        <v>246</v>
      </c>
      <c r="J29" s="407" t="s">
        <v>787</v>
      </c>
    </row>
    <row r="30" spans="1:10" ht="360.75" customHeight="1" x14ac:dyDescent="0.25">
      <c r="A30" s="1271"/>
      <c r="B30" s="237">
        <v>3</v>
      </c>
      <c r="C30" s="150">
        <v>3</v>
      </c>
      <c r="D30" s="1160" t="s">
        <v>857</v>
      </c>
      <c r="E30" s="843"/>
      <c r="F30" s="1004" t="s">
        <v>858</v>
      </c>
      <c r="G30" s="1005"/>
      <c r="H30" s="651" t="s">
        <v>249</v>
      </c>
      <c r="I30" s="663" t="s">
        <v>855</v>
      </c>
      <c r="J30" s="664" t="s">
        <v>859</v>
      </c>
    </row>
    <row r="31" spans="1:10" s="94" customFormat="1" ht="47.25" customHeight="1" x14ac:dyDescent="0.25">
      <c r="A31" s="1270" t="s">
        <v>258</v>
      </c>
      <c r="B31" s="193" t="s">
        <v>241</v>
      </c>
      <c r="C31" s="193" t="s">
        <v>242</v>
      </c>
      <c r="D31" s="1278" t="s">
        <v>243</v>
      </c>
      <c r="E31" s="1279"/>
      <c r="F31" s="1278" t="s">
        <v>244</v>
      </c>
      <c r="G31" s="1279"/>
      <c r="H31" s="196" t="s">
        <v>245</v>
      </c>
      <c r="I31" s="196" t="s">
        <v>246</v>
      </c>
      <c r="J31" s="400" t="s">
        <v>787</v>
      </c>
    </row>
    <row r="32" spans="1:10" ht="376.5" customHeight="1" x14ac:dyDescent="0.25">
      <c r="A32" s="1271"/>
      <c r="B32" s="237">
        <v>3</v>
      </c>
      <c r="C32" s="150">
        <v>3</v>
      </c>
      <c r="D32" s="1160" t="s">
        <v>860</v>
      </c>
      <c r="E32" s="843"/>
      <c r="F32" s="847" t="s">
        <v>861</v>
      </c>
      <c r="G32" s="848"/>
      <c r="H32" s="239"/>
      <c r="I32" s="663" t="s">
        <v>855</v>
      </c>
      <c r="J32" s="664" t="s">
        <v>862</v>
      </c>
    </row>
    <row r="33" spans="1:10" s="94" customFormat="1" ht="47.25" customHeight="1" x14ac:dyDescent="0.25">
      <c r="A33" s="1270" t="s">
        <v>261</v>
      </c>
      <c r="B33" s="193" t="s">
        <v>241</v>
      </c>
      <c r="C33" s="196" t="s">
        <v>242</v>
      </c>
      <c r="D33" s="1278" t="s">
        <v>243</v>
      </c>
      <c r="E33" s="1279"/>
      <c r="F33" s="1278" t="s">
        <v>244</v>
      </c>
      <c r="G33" s="1279"/>
      <c r="H33" s="196" t="s">
        <v>245</v>
      </c>
      <c r="I33" s="194" t="s">
        <v>246</v>
      </c>
      <c r="J33" s="194" t="s">
        <v>787</v>
      </c>
    </row>
    <row r="34" spans="1:10" ht="386.25" customHeight="1" x14ac:dyDescent="0.25">
      <c r="A34" s="1271"/>
      <c r="B34" s="237">
        <v>3</v>
      </c>
      <c r="C34" s="150">
        <v>3</v>
      </c>
      <c r="D34" s="1160" t="s">
        <v>863</v>
      </c>
      <c r="E34" s="843"/>
      <c r="F34" s="847" t="s">
        <v>864</v>
      </c>
      <c r="G34" s="848"/>
      <c r="H34" s="651" t="s">
        <v>249</v>
      </c>
      <c r="I34" s="663" t="s">
        <v>855</v>
      </c>
      <c r="J34" s="698" t="s">
        <v>865</v>
      </c>
    </row>
    <row r="35" spans="1:10" s="94" customFormat="1" ht="48.75" customHeight="1" x14ac:dyDescent="0.25">
      <c r="A35" s="1270" t="s">
        <v>264</v>
      </c>
      <c r="B35" s="193" t="s">
        <v>241</v>
      </c>
      <c r="C35" s="196" t="s">
        <v>242</v>
      </c>
      <c r="D35" s="1278" t="s">
        <v>243</v>
      </c>
      <c r="E35" s="1279"/>
      <c r="F35" s="1278" t="s">
        <v>244</v>
      </c>
      <c r="G35" s="1279"/>
      <c r="H35" s="196" t="s">
        <v>245</v>
      </c>
      <c r="I35" s="194" t="s">
        <v>246</v>
      </c>
      <c r="J35" s="194" t="s">
        <v>787</v>
      </c>
    </row>
    <row r="36" spans="1:10" ht="408.75" customHeight="1" x14ac:dyDescent="0.25">
      <c r="A36" s="1271"/>
      <c r="B36" s="240">
        <v>3</v>
      </c>
      <c r="C36" s="151">
        <v>3</v>
      </c>
      <c r="D36" s="855" t="s">
        <v>866</v>
      </c>
      <c r="E36" s="856"/>
      <c r="F36" s="847" t="s">
        <v>867</v>
      </c>
      <c r="G36" s="848"/>
      <c r="H36" s="651" t="s">
        <v>249</v>
      </c>
      <c r="I36" s="663" t="s">
        <v>855</v>
      </c>
      <c r="J36" s="698" t="s">
        <v>868</v>
      </c>
    </row>
    <row r="37" spans="1:10" ht="46.5" customHeight="1" x14ac:dyDescent="0.25">
      <c r="A37" s="1270" t="s">
        <v>267</v>
      </c>
      <c r="B37" s="195" t="s">
        <v>241</v>
      </c>
      <c r="C37" s="229" t="s">
        <v>242</v>
      </c>
      <c r="D37" s="1278" t="s">
        <v>243</v>
      </c>
      <c r="E37" s="1279"/>
      <c r="F37" s="1278" t="s">
        <v>244</v>
      </c>
      <c r="G37" s="1279"/>
      <c r="H37" s="196" t="s">
        <v>245</v>
      </c>
      <c r="I37" s="194" t="s">
        <v>246</v>
      </c>
      <c r="J37" s="194" t="s">
        <v>787</v>
      </c>
    </row>
    <row r="38" spans="1:10" ht="409.5" customHeight="1" x14ac:dyDescent="0.25">
      <c r="A38" s="1271"/>
      <c r="B38" s="729">
        <v>3</v>
      </c>
      <c r="C38" s="730">
        <v>3</v>
      </c>
      <c r="D38" s="849" t="s">
        <v>869</v>
      </c>
      <c r="E38" s="840"/>
      <c r="F38" s="849" t="s">
        <v>870</v>
      </c>
      <c r="G38" s="840"/>
      <c r="H38" s="651" t="s">
        <v>249</v>
      </c>
      <c r="I38" s="663" t="s">
        <v>855</v>
      </c>
      <c r="J38" s="731" t="s">
        <v>871</v>
      </c>
    </row>
    <row r="39" spans="1:10" ht="48.75" customHeight="1" x14ac:dyDescent="0.25">
      <c r="A39" s="1270" t="s">
        <v>270</v>
      </c>
      <c r="B39" s="195" t="s">
        <v>241</v>
      </c>
      <c r="C39" s="229" t="s">
        <v>242</v>
      </c>
      <c r="D39" s="1278" t="s">
        <v>243</v>
      </c>
      <c r="E39" s="1279"/>
      <c r="F39" s="1278" t="s">
        <v>244</v>
      </c>
      <c r="G39" s="1279"/>
      <c r="H39" s="196" t="s">
        <v>245</v>
      </c>
      <c r="I39" s="194" t="s">
        <v>246</v>
      </c>
      <c r="J39" s="194" t="s">
        <v>787</v>
      </c>
    </row>
    <row r="40" spans="1:10" ht="114" customHeight="1" x14ac:dyDescent="0.25">
      <c r="A40" s="1271"/>
      <c r="B40" s="240">
        <v>3</v>
      </c>
      <c r="C40" s="151"/>
      <c r="D40" s="1188"/>
      <c r="E40" s="1214"/>
      <c r="F40" s="1188"/>
      <c r="G40" s="1214"/>
      <c r="H40" s="493"/>
      <c r="I40" s="494"/>
      <c r="J40" s="494"/>
    </row>
    <row r="41" spans="1:10" ht="42.75" customHeight="1" x14ac:dyDescent="0.25">
      <c r="A41" s="1270" t="s">
        <v>271</v>
      </c>
      <c r="B41" s="195" t="s">
        <v>241</v>
      </c>
      <c r="C41" s="229" t="s">
        <v>242</v>
      </c>
      <c r="D41" s="1278" t="s">
        <v>243</v>
      </c>
      <c r="E41" s="1279"/>
      <c r="F41" s="1278" t="s">
        <v>244</v>
      </c>
      <c r="G41" s="1279"/>
      <c r="H41" s="196" t="s">
        <v>245</v>
      </c>
      <c r="I41" s="194" t="s">
        <v>246</v>
      </c>
      <c r="J41" s="194" t="s">
        <v>787</v>
      </c>
    </row>
    <row r="42" spans="1:10" ht="96" customHeight="1" thickBot="1" x14ac:dyDescent="0.3">
      <c r="A42" s="1271"/>
      <c r="B42" s="240">
        <v>3</v>
      </c>
      <c r="C42" s="151"/>
      <c r="D42" s="1294"/>
      <c r="E42" s="1295"/>
      <c r="F42" s="1294"/>
      <c r="G42" s="1296"/>
      <c r="H42" s="149"/>
      <c r="I42" s="494"/>
      <c r="J42" s="397"/>
    </row>
    <row r="43" spans="1:10" ht="45" customHeight="1" x14ac:dyDescent="0.25">
      <c r="A43" s="1270" t="s">
        <v>272</v>
      </c>
      <c r="B43" s="195" t="s">
        <v>241</v>
      </c>
      <c r="C43" s="229" t="s">
        <v>242</v>
      </c>
      <c r="D43" s="1278" t="s">
        <v>243</v>
      </c>
      <c r="E43" s="1279"/>
      <c r="F43" s="1278" t="s">
        <v>244</v>
      </c>
      <c r="G43" s="1279"/>
      <c r="H43" s="196" t="s">
        <v>245</v>
      </c>
      <c r="I43" s="194" t="s">
        <v>246</v>
      </c>
      <c r="J43" s="194" t="s">
        <v>787</v>
      </c>
    </row>
    <row r="44" spans="1:10" ht="81.75" customHeight="1" x14ac:dyDescent="0.25">
      <c r="A44" s="1271"/>
      <c r="B44" s="240">
        <v>3</v>
      </c>
      <c r="C44" s="151"/>
      <c r="D44" s="1294"/>
      <c r="E44" s="1296"/>
      <c r="F44" s="1294"/>
      <c r="G44" s="1296"/>
      <c r="H44" s="149"/>
      <c r="I44" s="494"/>
      <c r="J44" s="397"/>
    </row>
    <row r="45" spans="1:10" ht="46.5" customHeight="1" x14ac:dyDescent="0.25">
      <c r="A45" s="1270" t="s">
        <v>273</v>
      </c>
      <c r="B45" s="195" t="s">
        <v>241</v>
      </c>
      <c r="C45" s="229" t="s">
        <v>242</v>
      </c>
      <c r="D45" s="1278" t="s">
        <v>243</v>
      </c>
      <c r="E45" s="1279"/>
      <c r="F45" s="1278" t="s">
        <v>244</v>
      </c>
      <c r="G45" s="1279"/>
      <c r="H45" s="196" t="s">
        <v>245</v>
      </c>
      <c r="I45" s="194" t="s">
        <v>246</v>
      </c>
      <c r="J45" s="194" t="s">
        <v>787</v>
      </c>
    </row>
    <row r="46" spans="1:10" ht="74.25" customHeight="1" x14ac:dyDescent="0.25">
      <c r="A46" s="1271"/>
      <c r="B46" s="240">
        <v>3</v>
      </c>
      <c r="C46" s="151"/>
      <c r="D46" s="1294"/>
      <c r="E46" s="1296"/>
      <c r="F46" s="1294"/>
      <c r="G46" s="1296"/>
      <c r="H46" s="149"/>
      <c r="I46" s="494"/>
      <c r="J46" s="397"/>
    </row>
    <row r="47" spans="1:10" ht="48.75" customHeight="1" x14ac:dyDescent="0.25">
      <c r="A47" s="1270" t="s">
        <v>274</v>
      </c>
      <c r="B47" s="195" t="s">
        <v>241</v>
      </c>
      <c r="C47" s="229" t="s">
        <v>242</v>
      </c>
      <c r="D47" s="1278" t="s">
        <v>243</v>
      </c>
      <c r="E47" s="1279"/>
      <c r="F47" s="1278" t="s">
        <v>244</v>
      </c>
      <c r="G47" s="1279"/>
      <c r="H47" s="196" t="s">
        <v>245</v>
      </c>
      <c r="I47" s="194" t="s">
        <v>246</v>
      </c>
      <c r="J47" s="194" t="s">
        <v>787</v>
      </c>
    </row>
    <row r="48" spans="1:10" ht="75.75" customHeight="1" thickBot="1" x14ac:dyDescent="0.3">
      <c r="A48" s="1271"/>
      <c r="B48" s="240">
        <v>3</v>
      </c>
      <c r="C48" s="151"/>
      <c r="D48" s="1283"/>
      <c r="E48" s="1081"/>
      <c r="F48" s="1283"/>
      <c r="G48" s="1081"/>
      <c r="H48" s="149"/>
      <c r="I48" s="149"/>
      <c r="J48" s="149"/>
    </row>
    <row r="50" spans="1:13" ht="18" x14ac:dyDescent="0.25">
      <c r="A50" s="448" t="s">
        <v>809</v>
      </c>
    </row>
    <row r="51" spans="1:13" ht="18" customHeight="1" x14ac:dyDescent="0.25">
      <c r="A51" s="449"/>
    </row>
    <row r="52" spans="1:13" ht="23.25" x14ac:dyDescent="0.25">
      <c r="A52" s="1264" t="s">
        <v>810</v>
      </c>
      <c r="B52" s="450" t="s">
        <v>194</v>
      </c>
      <c r="C52" s="450" t="s">
        <v>195</v>
      </c>
      <c r="D52" s="450" t="s">
        <v>196</v>
      </c>
      <c r="E52" s="450" t="s">
        <v>197</v>
      </c>
      <c r="F52" s="450" t="s">
        <v>200</v>
      </c>
      <c r="G52" s="450" t="s">
        <v>201</v>
      </c>
      <c r="H52" s="450" t="s">
        <v>202</v>
      </c>
      <c r="I52" s="450" t="s">
        <v>204</v>
      </c>
      <c r="J52" s="450" t="s">
        <v>206</v>
      </c>
      <c r="K52" s="450" t="s">
        <v>207</v>
      </c>
      <c r="L52" s="450" t="s">
        <v>208</v>
      </c>
      <c r="M52" s="450" t="s">
        <v>209</v>
      </c>
    </row>
    <row r="53" spans="1:13" ht="24.75" customHeight="1" x14ac:dyDescent="0.25">
      <c r="A53" s="1264"/>
      <c r="B53" s="451">
        <v>3</v>
      </c>
      <c r="C53" s="451">
        <v>3</v>
      </c>
      <c r="D53" s="451">
        <v>3</v>
      </c>
      <c r="E53" s="451">
        <v>3</v>
      </c>
      <c r="F53" s="451">
        <v>3</v>
      </c>
      <c r="G53" s="451">
        <v>3</v>
      </c>
      <c r="H53" s="451">
        <v>3</v>
      </c>
      <c r="I53" s="451"/>
      <c r="J53" s="451"/>
      <c r="K53" s="451"/>
      <c r="L53" s="451"/>
      <c r="M53" s="451"/>
    </row>
    <row r="55" spans="1:13" ht="15" thickBot="1" x14ac:dyDescent="0.3"/>
    <row r="56" spans="1:13" ht="77.25" customHeight="1" thickBot="1" x14ac:dyDescent="0.3">
      <c r="A56" s="452" t="s">
        <v>811</v>
      </c>
      <c r="B56" s="455" t="s">
        <v>812</v>
      </c>
      <c r="C56" s="248"/>
      <c r="D56" s="456" t="s">
        <v>813</v>
      </c>
      <c r="E56" s="455" t="s">
        <v>812</v>
      </c>
      <c r="F56" s="248"/>
      <c r="G56" s="456" t="s">
        <v>814</v>
      </c>
      <c r="H56" s="455" t="s">
        <v>815</v>
      </c>
      <c r="I56" s="1199"/>
      <c r="J56" s="1199"/>
    </row>
    <row r="57" spans="1:13" ht="42" customHeight="1" thickBot="1" x14ac:dyDescent="0.3">
      <c r="A57" s="453"/>
      <c r="B57" s="455" t="s">
        <v>816</v>
      </c>
      <c r="C57" s="406" t="s">
        <v>817</v>
      </c>
      <c r="D57" s="457"/>
      <c r="E57" s="455" t="s">
        <v>816</v>
      </c>
      <c r="F57" s="248" t="s">
        <v>818</v>
      </c>
      <c r="G57" s="457"/>
      <c r="H57" s="455" t="s">
        <v>819</v>
      </c>
      <c r="I57" s="1285" t="s">
        <v>820</v>
      </c>
      <c r="J57" s="1285"/>
    </row>
    <row r="58" spans="1:13" ht="44.1" customHeight="1" thickBot="1" x14ac:dyDescent="0.3">
      <c r="A58" s="453"/>
      <c r="B58" s="455" t="s">
        <v>821</v>
      </c>
      <c r="C58" s="406" t="s">
        <v>822</v>
      </c>
      <c r="D58" s="457"/>
      <c r="E58" s="455" t="s">
        <v>821</v>
      </c>
      <c r="F58" s="406" t="s">
        <v>823</v>
      </c>
      <c r="G58" s="457"/>
      <c r="H58" s="455" t="s">
        <v>824</v>
      </c>
      <c r="I58" s="1285" t="s">
        <v>825</v>
      </c>
      <c r="J58" s="1285"/>
    </row>
    <row r="59" spans="1:13" ht="73.5" customHeight="1" thickBot="1" x14ac:dyDescent="0.3">
      <c r="A59" s="453"/>
      <c r="B59" s="455" t="s">
        <v>812</v>
      </c>
      <c r="C59" s="248"/>
      <c r="D59" s="457"/>
      <c r="E59" s="455" t="s">
        <v>812</v>
      </c>
      <c r="F59" s="248"/>
      <c r="G59" s="457"/>
      <c r="H59" s="455" t="s">
        <v>815</v>
      </c>
      <c r="I59" s="1285"/>
      <c r="J59" s="1285"/>
    </row>
    <row r="60" spans="1:13" ht="30" customHeight="1" thickBot="1" x14ac:dyDescent="0.3">
      <c r="A60" s="453"/>
      <c r="B60" s="455" t="s">
        <v>816</v>
      </c>
      <c r="C60" s="406" t="s">
        <v>826</v>
      </c>
      <c r="D60" s="457"/>
      <c r="E60" s="455" t="s">
        <v>816</v>
      </c>
      <c r="F60" s="248" t="s">
        <v>818</v>
      </c>
      <c r="G60" s="457"/>
      <c r="H60" s="455" t="s">
        <v>819</v>
      </c>
      <c r="I60" s="1285" t="s">
        <v>827</v>
      </c>
      <c r="J60" s="1285"/>
    </row>
    <row r="61" spans="1:13" ht="49.5" customHeight="1" thickBot="1" x14ac:dyDescent="0.3">
      <c r="A61" s="454"/>
      <c r="B61" s="455" t="s">
        <v>821</v>
      </c>
      <c r="C61" s="406" t="s">
        <v>828</v>
      </c>
      <c r="D61" s="458"/>
      <c r="E61" s="455" t="s">
        <v>821</v>
      </c>
      <c r="F61" s="406" t="s">
        <v>829</v>
      </c>
      <c r="G61" s="458"/>
      <c r="H61" s="455" t="s">
        <v>824</v>
      </c>
      <c r="I61" s="1285" t="s">
        <v>830</v>
      </c>
      <c r="J61" s="1285"/>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pageMargins left="0.25" right="0.25" top="0.75" bottom="0.75" header="0.3" footer="0.3"/>
  <pageSetup scale="1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37" zoomScale="80" zoomScaleNormal="80" workbookViewId="0">
      <selection activeCell="F38" sqref="F38:G38"/>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7" style="66" customWidth="1"/>
    <col min="6" max="6" width="57.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266"/>
      <c r="B1" s="891" t="s">
        <v>182</v>
      </c>
      <c r="C1" s="892"/>
      <c r="D1" s="892"/>
      <c r="E1" s="892"/>
      <c r="F1" s="892"/>
      <c r="G1" s="892"/>
      <c r="H1" s="893"/>
      <c r="I1" s="116" t="s">
        <v>121</v>
      </c>
      <c r="J1" s="117" t="s">
        <v>872</v>
      </c>
    </row>
    <row r="2" spans="1:10" ht="24" customHeight="1" x14ac:dyDescent="0.25">
      <c r="A2" s="1267"/>
      <c r="B2" s="897" t="s">
        <v>184</v>
      </c>
      <c r="C2" s="898"/>
      <c r="D2" s="898"/>
      <c r="E2" s="898"/>
      <c r="F2" s="898"/>
      <c r="G2" s="898"/>
      <c r="H2" s="899"/>
      <c r="I2" s="116" t="s">
        <v>122</v>
      </c>
      <c r="J2" s="117" t="s">
        <v>185</v>
      </c>
    </row>
    <row r="3" spans="1:10" ht="24" customHeight="1" x14ac:dyDescent="0.25">
      <c r="A3" s="1267"/>
      <c r="B3" s="897" t="s">
        <v>186</v>
      </c>
      <c r="C3" s="898"/>
      <c r="D3" s="898"/>
      <c r="E3" s="898"/>
      <c r="F3" s="898"/>
      <c r="G3" s="898"/>
      <c r="H3" s="899"/>
      <c r="I3" s="116" t="s">
        <v>771</v>
      </c>
      <c r="J3" s="117" t="s">
        <v>187</v>
      </c>
    </row>
    <row r="4" spans="1:10" ht="24" customHeight="1" x14ac:dyDescent="0.25">
      <c r="A4" s="1268"/>
      <c r="B4" s="900" t="s">
        <v>772</v>
      </c>
      <c r="C4" s="901"/>
      <c r="D4" s="901"/>
      <c r="E4" s="901"/>
      <c r="F4" s="901"/>
      <c r="G4" s="901"/>
      <c r="H4" s="902"/>
      <c r="I4" s="116" t="s">
        <v>773</v>
      </c>
      <c r="J4" s="117" t="s">
        <v>774</v>
      </c>
    </row>
    <row r="5" spans="1:10" ht="15" thickBot="1" x14ac:dyDescent="0.3"/>
    <row r="6" spans="1:10" ht="18.75" thickBot="1" x14ac:dyDescent="0.3">
      <c r="A6" s="116" t="s">
        <v>190</v>
      </c>
      <c r="B6" s="738" t="s">
        <v>191</v>
      </c>
      <c r="C6" s="739"/>
      <c r="D6" s="739"/>
      <c r="E6" s="739"/>
      <c r="F6" s="739"/>
      <c r="G6" s="740"/>
      <c r="H6" s="242" t="s">
        <v>192</v>
      </c>
      <c r="I6" s="1262">
        <v>2024110010310</v>
      </c>
      <c r="J6" s="1263"/>
    </row>
    <row r="8" spans="1:10" ht="9" customHeight="1" thickBot="1" x14ac:dyDescent="0.3">
      <c r="A8" s="76"/>
      <c r="B8" s="139"/>
      <c r="C8" s="72"/>
      <c r="D8" s="72"/>
      <c r="E8" s="72"/>
      <c r="F8" s="72"/>
      <c r="G8" s="72"/>
      <c r="H8" s="72"/>
      <c r="I8" s="72"/>
      <c r="J8" s="72"/>
    </row>
    <row r="9" spans="1:10" s="140" customFormat="1" ht="21.75" customHeight="1" thickBot="1" x14ac:dyDescent="0.3">
      <c r="A9" s="870" t="s">
        <v>193</v>
      </c>
      <c r="B9" s="224" t="s">
        <v>194</v>
      </c>
      <c r="C9" s="244"/>
      <c r="D9" s="224" t="s">
        <v>195</v>
      </c>
      <c r="E9" s="245"/>
      <c r="F9" s="224" t="s">
        <v>196</v>
      </c>
      <c r="G9" s="245"/>
      <c r="H9" s="224" t="s">
        <v>197</v>
      </c>
      <c r="I9" s="487"/>
    </row>
    <row r="10" spans="1:10" s="140" customFormat="1" ht="21.75" customHeight="1" thickBot="1" x14ac:dyDescent="0.3">
      <c r="A10" s="870"/>
      <c r="B10" s="226" t="s">
        <v>200</v>
      </c>
      <c r="C10" s="148"/>
      <c r="D10" s="224" t="s">
        <v>201</v>
      </c>
      <c r="E10" s="148"/>
      <c r="F10" s="224" t="s">
        <v>202</v>
      </c>
      <c r="G10" s="117" t="s">
        <v>203</v>
      </c>
      <c r="H10" s="224" t="s">
        <v>204</v>
      </c>
      <c r="I10" s="487"/>
    </row>
    <row r="11" spans="1:10" s="140" customFormat="1" ht="21.75" customHeight="1" thickBot="1" x14ac:dyDescent="0.3">
      <c r="A11" s="870"/>
      <c r="B11" s="224" t="s">
        <v>206</v>
      </c>
      <c r="C11" s="244"/>
      <c r="D11" s="224" t="s">
        <v>207</v>
      </c>
      <c r="E11" s="148"/>
      <c r="F11" s="224" t="s">
        <v>208</v>
      </c>
      <c r="G11" s="117"/>
      <c r="H11" s="224" t="s">
        <v>209</v>
      </c>
      <c r="I11" s="246"/>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874" t="s">
        <v>198</v>
      </c>
      <c r="B13" s="874"/>
      <c r="C13" s="241" t="s">
        <v>199</v>
      </c>
      <c r="D13" s="875"/>
      <c r="E13" s="875"/>
      <c r="F13" s="875"/>
      <c r="G13" s="66"/>
      <c r="H13" s="66"/>
      <c r="I13" s="66"/>
      <c r="J13" s="66"/>
    </row>
    <row r="14" spans="1:10" s="140" customFormat="1" ht="21.75" customHeight="1" x14ac:dyDescent="0.25">
      <c r="A14" s="874"/>
      <c r="B14" s="874"/>
      <c r="C14" s="241" t="s">
        <v>205</v>
      </c>
      <c r="D14" s="875"/>
      <c r="E14" s="875"/>
      <c r="F14" s="875"/>
      <c r="G14" s="66"/>
      <c r="H14" s="66"/>
      <c r="I14" s="66"/>
      <c r="J14" s="66"/>
    </row>
    <row r="15" spans="1:10" s="140" customFormat="1" ht="21.75" customHeight="1" x14ac:dyDescent="0.25">
      <c r="A15" s="874"/>
      <c r="B15" s="874"/>
      <c r="C15" s="241" t="s">
        <v>210</v>
      </c>
      <c r="D15" s="875" t="s">
        <v>203</v>
      </c>
      <c r="E15" s="875"/>
      <c r="F15" s="875"/>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265" t="s">
        <v>775</v>
      </c>
      <c r="B19" s="1265"/>
      <c r="C19" s="1265"/>
      <c r="D19" s="1265"/>
      <c r="E19" s="1265"/>
      <c r="F19" s="1265"/>
      <c r="G19" s="1265"/>
      <c r="H19" s="1265"/>
      <c r="I19" s="1265"/>
      <c r="J19" s="1265"/>
    </row>
    <row r="20" spans="1:10" ht="69.95" customHeight="1" x14ac:dyDescent="0.25">
      <c r="A20" s="229" t="s">
        <v>221</v>
      </c>
      <c r="B20" s="1002" t="s">
        <v>873</v>
      </c>
      <c r="C20" s="1269"/>
      <c r="D20" s="1003"/>
      <c r="E20" s="230" t="s">
        <v>777</v>
      </c>
      <c r="F20" s="231" t="s">
        <v>778</v>
      </c>
      <c r="G20" s="230" t="s">
        <v>779</v>
      </c>
      <c r="H20" s="1002" t="s">
        <v>780</v>
      </c>
      <c r="I20" s="1269"/>
      <c r="J20" s="1003"/>
    </row>
    <row r="21" spans="1:10" ht="50.25" customHeight="1" x14ac:dyDescent="0.25">
      <c r="A21" s="195" t="s">
        <v>781</v>
      </c>
      <c r="B21" s="1002" t="s">
        <v>874</v>
      </c>
      <c r="C21" s="1269"/>
      <c r="D21" s="1269"/>
      <c r="E21" s="1269"/>
      <c r="F21" s="1269"/>
      <c r="G21" s="1269"/>
      <c r="H21" s="1269"/>
      <c r="I21" s="1269"/>
      <c r="J21" s="1003"/>
    </row>
    <row r="22" spans="1:10" ht="50.25" customHeight="1" x14ac:dyDescent="0.25">
      <c r="A22" s="1270" t="s">
        <v>783</v>
      </c>
      <c r="B22" s="232">
        <v>2024</v>
      </c>
      <c r="C22" s="233">
        <v>2025</v>
      </c>
      <c r="D22" s="233">
        <v>2026</v>
      </c>
      <c r="E22" s="233">
        <v>2027</v>
      </c>
      <c r="F22" s="234" t="s">
        <v>93</v>
      </c>
      <c r="G22" s="235" t="s">
        <v>784</v>
      </c>
      <c r="H22" s="1272" t="s">
        <v>785</v>
      </c>
      <c r="I22" s="1273"/>
      <c r="J22" s="1274"/>
    </row>
    <row r="23" spans="1:10" ht="50.25" customHeight="1" thickBot="1" x14ac:dyDescent="0.3">
      <c r="A23" s="1271"/>
      <c r="B23" s="615">
        <v>1</v>
      </c>
      <c r="C23" s="616">
        <v>1</v>
      </c>
      <c r="D23" s="616">
        <v>1</v>
      </c>
      <c r="E23" s="616">
        <v>1</v>
      </c>
      <c r="F23" s="617">
        <v>1</v>
      </c>
      <c r="G23" s="383"/>
      <c r="H23" s="1291" t="s">
        <v>23</v>
      </c>
      <c r="I23" s="1292"/>
      <c r="J23" s="1293"/>
    </row>
    <row r="24" spans="1:10" ht="52.5" customHeight="1" thickBot="1" x14ac:dyDescent="0.3">
      <c r="A24" s="195"/>
      <c r="B24" s="1275" t="s">
        <v>786</v>
      </c>
      <c r="C24" s="1276"/>
      <c r="D24" s="1276"/>
      <c r="E24" s="1276"/>
      <c r="F24" s="1276"/>
      <c r="G24" s="1276"/>
      <c r="H24" s="1276"/>
      <c r="I24" s="1276"/>
      <c r="J24" s="1277"/>
    </row>
    <row r="25" spans="1:10" s="94" customFormat="1" ht="56.25" customHeight="1" thickBot="1" x14ac:dyDescent="0.3">
      <c r="A25" s="1270" t="s">
        <v>240</v>
      </c>
      <c r="B25" s="195" t="s">
        <v>241</v>
      </c>
      <c r="C25" s="229" t="s">
        <v>242</v>
      </c>
      <c r="D25" s="1278" t="s">
        <v>243</v>
      </c>
      <c r="E25" s="1279"/>
      <c r="F25" s="1278" t="s">
        <v>244</v>
      </c>
      <c r="G25" s="1279"/>
      <c r="H25" s="196" t="s">
        <v>245</v>
      </c>
      <c r="I25" s="194" t="s">
        <v>246</v>
      </c>
      <c r="J25" s="194" t="s">
        <v>787</v>
      </c>
    </row>
    <row r="26" spans="1:10" ht="333" customHeight="1" thickBot="1" x14ac:dyDescent="0.25">
      <c r="A26" s="1271"/>
      <c r="B26" s="237">
        <v>1</v>
      </c>
      <c r="C26" s="150">
        <v>1</v>
      </c>
      <c r="D26" s="1002" t="s">
        <v>875</v>
      </c>
      <c r="E26" s="1003"/>
      <c r="F26" s="1002" t="s">
        <v>876</v>
      </c>
      <c r="G26" s="1003"/>
      <c r="H26" s="397"/>
      <c r="I26" s="678" t="s">
        <v>877</v>
      </c>
      <c r="J26" s="405" t="s">
        <v>878</v>
      </c>
    </row>
    <row r="27" spans="1:10" s="94" customFormat="1" ht="78.75" customHeight="1" thickBot="1" x14ac:dyDescent="0.3">
      <c r="A27" s="1270" t="s">
        <v>251</v>
      </c>
      <c r="B27" s="193" t="s">
        <v>241</v>
      </c>
      <c r="C27" s="196" t="s">
        <v>242</v>
      </c>
      <c r="D27" s="1278" t="s">
        <v>243</v>
      </c>
      <c r="E27" s="1279"/>
      <c r="F27" s="1278" t="s">
        <v>244</v>
      </c>
      <c r="G27" s="1279"/>
      <c r="H27" s="196" t="s">
        <v>245</v>
      </c>
      <c r="I27" s="194" t="s">
        <v>246</v>
      </c>
      <c r="J27" s="194" t="s">
        <v>787</v>
      </c>
    </row>
    <row r="28" spans="1:10" ht="344.25" customHeight="1" thickBot="1" x14ac:dyDescent="0.3">
      <c r="A28" s="1271"/>
      <c r="B28" s="237">
        <v>1</v>
      </c>
      <c r="C28" s="150">
        <v>1</v>
      </c>
      <c r="D28" s="849" t="s">
        <v>879</v>
      </c>
      <c r="E28" s="840"/>
      <c r="F28" s="847" t="s">
        <v>880</v>
      </c>
      <c r="G28" s="848"/>
      <c r="H28" s="651" t="s">
        <v>249</v>
      </c>
      <c r="I28" s="664" t="s">
        <v>881</v>
      </c>
      <c r="J28" s="405" t="s">
        <v>882</v>
      </c>
    </row>
    <row r="29" spans="1:10" s="94" customFormat="1" ht="45" customHeight="1" thickBot="1" x14ac:dyDescent="0.3">
      <c r="A29" s="1270" t="s">
        <v>255</v>
      </c>
      <c r="B29" s="193" t="s">
        <v>241</v>
      </c>
      <c r="C29" s="196" t="s">
        <v>242</v>
      </c>
      <c r="D29" s="1278" t="s">
        <v>243</v>
      </c>
      <c r="E29" s="1279"/>
      <c r="F29" s="1278" t="s">
        <v>244</v>
      </c>
      <c r="G29" s="1279"/>
      <c r="H29" s="196" t="s">
        <v>245</v>
      </c>
      <c r="I29" s="194" t="s">
        <v>246</v>
      </c>
      <c r="J29" s="194" t="s">
        <v>787</v>
      </c>
    </row>
    <row r="30" spans="1:10" ht="380.25" customHeight="1" thickBot="1" x14ac:dyDescent="0.3">
      <c r="A30" s="1271"/>
      <c r="B30" s="237">
        <v>1</v>
      </c>
      <c r="C30" s="150">
        <v>1</v>
      </c>
      <c r="D30" s="1002" t="s">
        <v>491</v>
      </c>
      <c r="E30" s="1003"/>
      <c r="F30" s="1002" t="s">
        <v>883</v>
      </c>
      <c r="G30" s="1003"/>
      <c r="H30" s="651" t="s">
        <v>249</v>
      </c>
      <c r="I30" s="238" t="s">
        <v>881</v>
      </c>
      <c r="J30" s="238" t="s">
        <v>884</v>
      </c>
    </row>
    <row r="31" spans="1:10" s="94" customFormat="1" ht="47.25" customHeight="1" x14ac:dyDescent="0.25">
      <c r="A31" s="1270" t="s">
        <v>258</v>
      </c>
      <c r="B31" s="193" t="s">
        <v>241</v>
      </c>
      <c r="C31" s="193" t="s">
        <v>242</v>
      </c>
      <c r="D31" s="1278" t="s">
        <v>243</v>
      </c>
      <c r="E31" s="1279"/>
      <c r="F31" s="1278" t="s">
        <v>244</v>
      </c>
      <c r="G31" s="1279"/>
      <c r="H31" s="196" t="s">
        <v>245</v>
      </c>
      <c r="I31" s="196" t="s">
        <v>246</v>
      </c>
      <c r="J31" s="194" t="s">
        <v>787</v>
      </c>
    </row>
    <row r="32" spans="1:10" ht="371.25" customHeight="1" x14ac:dyDescent="0.25">
      <c r="A32" s="1271"/>
      <c r="B32" s="237">
        <v>1</v>
      </c>
      <c r="C32" s="150">
        <v>1</v>
      </c>
      <c r="D32" s="855" t="s">
        <v>885</v>
      </c>
      <c r="E32" s="856"/>
      <c r="F32" s="1160" t="s">
        <v>494</v>
      </c>
      <c r="G32" s="843"/>
      <c r="H32" s="239"/>
      <c r="I32" s="664" t="s">
        <v>881</v>
      </c>
      <c r="J32" s="696" t="s">
        <v>886</v>
      </c>
    </row>
    <row r="33" spans="1:10" s="94" customFormat="1" ht="47.25" customHeight="1" x14ac:dyDescent="0.25">
      <c r="A33" s="1270" t="s">
        <v>261</v>
      </c>
      <c r="B33" s="193" t="s">
        <v>241</v>
      </c>
      <c r="C33" s="196" t="s">
        <v>242</v>
      </c>
      <c r="D33" s="1278" t="s">
        <v>243</v>
      </c>
      <c r="E33" s="1279"/>
      <c r="F33" s="1278" t="s">
        <v>244</v>
      </c>
      <c r="G33" s="1279"/>
      <c r="H33" s="196" t="s">
        <v>245</v>
      </c>
      <c r="I33" s="194" t="s">
        <v>246</v>
      </c>
      <c r="J33" s="194" t="s">
        <v>787</v>
      </c>
    </row>
    <row r="34" spans="1:10" ht="311.25" customHeight="1" x14ac:dyDescent="0.25">
      <c r="A34" s="1271"/>
      <c r="B34" s="237">
        <v>1</v>
      </c>
      <c r="C34" s="150">
        <v>1</v>
      </c>
      <c r="D34" s="855" t="s">
        <v>887</v>
      </c>
      <c r="E34" s="1239"/>
      <c r="F34" s="842" t="s">
        <v>496</v>
      </c>
      <c r="G34" s="846"/>
      <c r="H34" s="651" t="s">
        <v>249</v>
      </c>
      <c r="I34" s="664" t="s">
        <v>881</v>
      </c>
      <c r="J34" s="465" t="s">
        <v>888</v>
      </c>
    </row>
    <row r="35" spans="1:10" s="94" customFormat="1" ht="48.75" customHeight="1" x14ac:dyDescent="0.25">
      <c r="A35" s="1270" t="s">
        <v>264</v>
      </c>
      <c r="B35" s="193" t="s">
        <v>241</v>
      </c>
      <c r="C35" s="196" t="s">
        <v>242</v>
      </c>
      <c r="D35" s="1278" t="s">
        <v>243</v>
      </c>
      <c r="E35" s="1279"/>
      <c r="F35" s="1278" t="s">
        <v>244</v>
      </c>
      <c r="G35" s="1279"/>
      <c r="H35" s="196" t="s">
        <v>245</v>
      </c>
      <c r="I35" s="194" t="s">
        <v>246</v>
      </c>
      <c r="J35" s="194" t="s">
        <v>787</v>
      </c>
    </row>
    <row r="36" spans="1:10" ht="363.75" customHeight="1" x14ac:dyDescent="0.25">
      <c r="A36" s="1271"/>
      <c r="B36" s="237">
        <v>1</v>
      </c>
      <c r="C36" s="151">
        <v>1</v>
      </c>
      <c r="D36" s="1188" t="s">
        <v>497</v>
      </c>
      <c r="E36" s="1189"/>
      <c r="F36" s="1161" t="s">
        <v>498</v>
      </c>
      <c r="G36" s="1297"/>
      <c r="H36" s="651" t="s">
        <v>249</v>
      </c>
      <c r="I36" s="664" t="s">
        <v>881</v>
      </c>
      <c r="J36" s="465" t="s">
        <v>889</v>
      </c>
    </row>
    <row r="37" spans="1:10" ht="46.5" customHeight="1" x14ac:dyDescent="0.25">
      <c r="A37" s="1270" t="s">
        <v>267</v>
      </c>
      <c r="B37" s="196" t="s">
        <v>241</v>
      </c>
      <c r="C37" s="229" t="s">
        <v>242</v>
      </c>
      <c r="D37" s="1278" t="s">
        <v>243</v>
      </c>
      <c r="E37" s="1279"/>
      <c r="F37" s="1278" t="s">
        <v>244</v>
      </c>
      <c r="G37" s="1279"/>
      <c r="H37" s="196" t="s">
        <v>245</v>
      </c>
      <c r="I37" s="194" t="s">
        <v>246</v>
      </c>
      <c r="J37" s="194" t="s">
        <v>787</v>
      </c>
    </row>
    <row r="38" spans="1:10" ht="355.5" customHeight="1" x14ac:dyDescent="0.25">
      <c r="A38" s="1271"/>
      <c r="B38" s="237">
        <v>1</v>
      </c>
      <c r="C38" s="151">
        <v>1</v>
      </c>
      <c r="D38" s="1191" t="s">
        <v>1261</v>
      </c>
      <c r="E38" s="1192"/>
      <c r="F38" s="1193" t="s">
        <v>1262</v>
      </c>
      <c r="G38" s="1194"/>
      <c r="H38" s="651" t="s">
        <v>249</v>
      </c>
      <c r="I38" s="664" t="s">
        <v>881</v>
      </c>
      <c r="J38" s="728" t="s">
        <v>890</v>
      </c>
    </row>
    <row r="39" spans="1:10" ht="48.75" customHeight="1" x14ac:dyDescent="0.25">
      <c r="A39" s="1270" t="s">
        <v>270</v>
      </c>
      <c r="B39" s="196" t="s">
        <v>241</v>
      </c>
      <c r="C39" s="229" t="s">
        <v>242</v>
      </c>
      <c r="D39" s="1278" t="s">
        <v>243</v>
      </c>
      <c r="E39" s="1279"/>
      <c r="F39" s="1278" t="s">
        <v>244</v>
      </c>
      <c r="G39" s="1279"/>
      <c r="H39" s="196" t="s">
        <v>245</v>
      </c>
      <c r="I39" s="194" t="s">
        <v>246</v>
      </c>
      <c r="J39" s="194" t="s">
        <v>787</v>
      </c>
    </row>
    <row r="40" spans="1:10" ht="160.5" customHeight="1" x14ac:dyDescent="0.25">
      <c r="A40" s="1271"/>
      <c r="B40" s="237">
        <v>1</v>
      </c>
      <c r="C40" s="151"/>
      <c r="D40" s="825"/>
      <c r="E40" s="827"/>
      <c r="F40" s="821"/>
      <c r="G40" s="1235"/>
      <c r="H40" s="493"/>
      <c r="I40" s="513"/>
      <c r="J40" s="494"/>
    </row>
    <row r="41" spans="1:10" ht="42.75" customHeight="1" x14ac:dyDescent="0.25">
      <c r="A41" s="1270" t="s">
        <v>271</v>
      </c>
      <c r="B41" s="196" t="s">
        <v>241</v>
      </c>
      <c r="C41" s="229" t="s">
        <v>242</v>
      </c>
      <c r="D41" s="1278" t="s">
        <v>243</v>
      </c>
      <c r="E41" s="1279"/>
      <c r="F41" s="1278" t="s">
        <v>244</v>
      </c>
      <c r="G41" s="1279"/>
      <c r="H41" s="196" t="s">
        <v>245</v>
      </c>
      <c r="I41" s="194" t="s">
        <v>246</v>
      </c>
      <c r="J41" s="194" t="s">
        <v>787</v>
      </c>
    </row>
    <row r="42" spans="1:10" ht="156.75" customHeight="1" thickBot="1" x14ac:dyDescent="0.3">
      <c r="A42" s="1271"/>
      <c r="B42" s="516">
        <v>1</v>
      </c>
      <c r="C42" s="517"/>
      <c r="D42" s="819"/>
      <c r="E42" s="1216"/>
      <c r="F42" s="819"/>
      <c r="G42" s="1216"/>
      <c r="H42" s="149"/>
      <c r="I42" s="514"/>
      <c r="J42" s="514"/>
    </row>
    <row r="43" spans="1:10" ht="45" customHeight="1" x14ac:dyDescent="0.25">
      <c r="A43" s="1270" t="s">
        <v>272</v>
      </c>
      <c r="B43" s="196" t="s">
        <v>241</v>
      </c>
      <c r="C43" s="229" t="s">
        <v>242</v>
      </c>
      <c r="D43" s="1278" t="s">
        <v>243</v>
      </c>
      <c r="E43" s="1279"/>
      <c r="F43" s="1278" t="s">
        <v>244</v>
      </c>
      <c r="G43" s="1279"/>
      <c r="H43" s="196" t="s">
        <v>245</v>
      </c>
      <c r="I43" s="194" t="s">
        <v>246</v>
      </c>
      <c r="J43" s="194" t="s">
        <v>787</v>
      </c>
    </row>
    <row r="44" spans="1:10" ht="165.75" customHeight="1" x14ac:dyDescent="0.25">
      <c r="A44" s="1271"/>
      <c r="B44" s="237">
        <v>1</v>
      </c>
      <c r="C44" s="151"/>
      <c r="D44" s="819"/>
      <c r="E44" s="1216"/>
      <c r="F44" s="819"/>
      <c r="G44" s="1216"/>
      <c r="H44" s="149"/>
      <c r="I44" s="514"/>
      <c r="J44" s="514"/>
    </row>
    <row r="45" spans="1:10" ht="46.5" customHeight="1" x14ac:dyDescent="0.25">
      <c r="A45" s="1270" t="s">
        <v>273</v>
      </c>
      <c r="B45" s="196" t="s">
        <v>241</v>
      </c>
      <c r="C45" s="229" t="s">
        <v>242</v>
      </c>
      <c r="D45" s="1278" t="s">
        <v>243</v>
      </c>
      <c r="E45" s="1279"/>
      <c r="F45" s="1278" t="s">
        <v>244</v>
      </c>
      <c r="G45" s="1279"/>
      <c r="H45" s="196" t="s">
        <v>245</v>
      </c>
      <c r="I45" s="194" t="s">
        <v>246</v>
      </c>
      <c r="J45" s="194" t="s">
        <v>787</v>
      </c>
    </row>
    <row r="46" spans="1:10" ht="185.25" customHeight="1" x14ac:dyDescent="0.25">
      <c r="A46" s="1271"/>
      <c r="B46" s="240">
        <v>1</v>
      </c>
      <c r="C46" s="151"/>
      <c r="D46" s="819"/>
      <c r="E46" s="1216"/>
      <c r="F46" s="1183"/>
      <c r="G46" s="1184"/>
      <c r="H46" s="149"/>
      <c r="I46" s="514"/>
      <c r="J46" s="514"/>
    </row>
    <row r="47" spans="1:10" ht="48.75" customHeight="1" x14ac:dyDescent="0.25">
      <c r="A47" s="1270" t="s">
        <v>274</v>
      </c>
      <c r="B47" s="195" t="s">
        <v>241</v>
      </c>
      <c r="C47" s="229" t="s">
        <v>242</v>
      </c>
      <c r="D47" s="1278" t="s">
        <v>243</v>
      </c>
      <c r="E47" s="1279"/>
      <c r="F47" s="1278" t="s">
        <v>244</v>
      </c>
      <c r="G47" s="1279"/>
      <c r="H47" s="196" t="s">
        <v>245</v>
      </c>
      <c r="I47" s="194" t="s">
        <v>246</v>
      </c>
      <c r="J47" s="194" t="s">
        <v>787</v>
      </c>
    </row>
    <row r="48" spans="1:10" ht="120.75" customHeight="1" thickBot="1" x14ac:dyDescent="0.3">
      <c r="A48" s="1271"/>
      <c r="B48" s="149">
        <v>1</v>
      </c>
      <c r="C48" s="151"/>
      <c r="D48" s="1283"/>
      <c r="E48" s="1081"/>
      <c r="F48" s="1283"/>
      <c r="G48" s="1081"/>
      <c r="H48" s="149"/>
      <c r="I48" s="149"/>
      <c r="J48" s="149"/>
    </row>
    <row r="50" spans="1:13" ht="18" x14ac:dyDescent="0.25">
      <c r="A50" s="448" t="s">
        <v>809</v>
      </c>
    </row>
    <row r="51" spans="1:13" ht="18" customHeight="1" x14ac:dyDescent="0.25">
      <c r="A51" s="449"/>
    </row>
    <row r="52" spans="1:13" ht="23.25" x14ac:dyDescent="0.25">
      <c r="A52" s="1264" t="s">
        <v>810</v>
      </c>
      <c r="B52" s="450" t="s">
        <v>194</v>
      </c>
      <c r="C52" s="450" t="s">
        <v>195</v>
      </c>
      <c r="D52" s="450" t="s">
        <v>196</v>
      </c>
      <c r="E52" s="450" t="s">
        <v>197</v>
      </c>
      <c r="F52" s="450" t="s">
        <v>200</v>
      </c>
      <c r="G52" s="450" t="s">
        <v>201</v>
      </c>
      <c r="H52" s="450" t="s">
        <v>202</v>
      </c>
      <c r="I52" s="450" t="s">
        <v>204</v>
      </c>
      <c r="J52" s="450" t="s">
        <v>206</v>
      </c>
      <c r="K52" s="450" t="s">
        <v>207</v>
      </c>
      <c r="L52" s="450" t="s">
        <v>208</v>
      </c>
      <c r="M52" s="450" t="s">
        <v>209</v>
      </c>
    </row>
    <row r="53" spans="1:13" ht="24.75" customHeight="1" x14ac:dyDescent="0.25">
      <c r="A53" s="1264"/>
      <c r="B53" s="451">
        <v>1</v>
      </c>
      <c r="C53" s="451">
        <v>1</v>
      </c>
      <c r="D53" s="451">
        <v>1</v>
      </c>
      <c r="E53" s="451">
        <v>1</v>
      </c>
      <c r="F53" s="451">
        <v>1</v>
      </c>
      <c r="G53" s="451">
        <v>1</v>
      </c>
      <c r="H53" s="451">
        <v>1</v>
      </c>
      <c r="I53" s="451"/>
      <c r="J53" s="451"/>
      <c r="K53" s="451"/>
      <c r="L53" s="451"/>
      <c r="M53" s="451"/>
    </row>
    <row r="54" spans="1:13" ht="15" thickBot="1" x14ac:dyDescent="0.3"/>
    <row r="55" spans="1:13" ht="81.75" customHeight="1" thickBot="1" x14ac:dyDescent="0.3">
      <c r="A55" s="452" t="s">
        <v>811</v>
      </c>
      <c r="B55" s="455" t="s">
        <v>812</v>
      </c>
      <c r="C55" s="248"/>
      <c r="D55" s="456" t="s">
        <v>813</v>
      </c>
      <c r="E55" s="455" t="s">
        <v>812</v>
      </c>
      <c r="F55" s="248"/>
      <c r="G55" s="456" t="s">
        <v>814</v>
      </c>
      <c r="H55" s="455" t="s">
        <v>815</v>
      </c>
      <c r="I55" s="1199"/>
      <c r="J55" s="1199"/>
    </row>
    <row r="56" spans="1:13" ht="42.95" customHeight="1" thickBot="1" x14ac:dyDescent="0.3">
      <c r="A56" s="453"/>
      <c r="B56" s="455" t="s">
        <v>816</v>
      </c>
      <c r="C56" s="406" t="s">
        <v>817</v>
      </c>
      <c r="D56" s="457"/>
      <c r="E56" s="455" t="s">
        <v>816</v>
      </c>
      <c r="F56" s="248" t="s">
        <v>818</v>
      </c>
      <c r="G56" s="457"/>
      <c r="H56" s="455" t="s">
        <v>819</v>
      </c>
      <c r="I56" s="1285" t="s">
        <v>820</v>
      </c>
      <c r="J56" s="1285"/>
    </row>
    <row r="57" spans="1:13" ht="45.95" customHeight="1" thickBot="1" x14ac:dyDescent="0.3">
      <c r="A57" s="453"/>
      <c r="B57" s="455" t="s">
        <v>821</v>
      </c>
      <c r="C57" s="406" t="s">
        <v>822</v>
      </c>
      <c r="D57" s="457"/>
      <c r="E57" s="455" t="s">
        <v>821</v>
      </c>
      <c r="F57" s="406" t="s">
        <v>823</v>
      </c>
      <c r="G57" s="457"/>
      <c r="H57" s="455" t="s">
        <v>824</v>
      </c>
      <c r="I57" s="1285" t="s">
        <v>825</v>
      </c>
      <c r="J57" s="1285"/>
    </row>
    <row r="58" spans="1:13" ht="81" customHeight="1" thickBot="1" x14ac:dyDescent="0.3">
      <c r="A58" s="453"/>
      <c r="B58" s="455" t="s">
        <v>812</v>
      </c>
      <c r="C58" s="248"/>
      <c r="D58" s="457"/>
      <c r="E58" s="455" t="s">
        <v>812</v>
      </c>
      <c r="F58" s="248"/>
      <c r="G58" s="457"/>
      <c r="H58" s="455" t="s">
        <v>815</v>
      </c>
      <c r="I58" s="1285"/>
      <c r="J58" s="1285"/>
    </row>
    <row r="59" spans="1:13" ht="33.950000000000003" customHeight="1" thickBot="1" x14ac:dyDescent="0.3">
      <c r="A59" s="453"/>
      <c r="B59" s="455" t="s">
        <v>816</v>
      </c>
      <c r="C59" s="406" t="s">
        <v>826</v>
      </c>
      <c r="D59" s="457"/>
      <c r="E59" s="455" t="s">
        <v>816</v>
      </c>
      <c r="F59" s="248" t="s">
        <v>818</v>
      </c>
      <c r="G59" s="457"/>
      <c r="H59" s="455" t="s">
        <v>819</v>
      </c>
      <c r="I59" s="1285" t="s">
        <v>827</v>
      </c>
      <c r="J59" s="1285"/>
    </row>
    <row r="60" spans="1:13" ht="29.25" thickBot="1" x14ac:dyDescent="0.3">
      <c r="A60" s="454"/>
      <c r="B60" s="455" t="s">
        <v>821</v>
      </c>
      <c r="C60" s="406" t="s">
        <v>828</v>
      </c>
      <c r="D60" s="458"/>
      <c r="E60" s="455" t="s">
        <v>821</v>
      </c>
      <c r="F60" s="406" t="s">
        <v>829</v>
      </c>
      <c r="G60" s="458"/>
      <c r="H60" s="455" t="s">
        <v>824</v>
      </c>
      <c r="I60" s="1285" t="s">
        <v>830</v>
      </c>
      <c r="J60" s="1285"/>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50" zoomScale="80" zoomScaleNormal="80" workbookViewId="0">
      <selection activeCell="E44" sqref="E44"/>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4.425781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3"/>
      <c r="J1" s="894" t="s">
        <v>183</v>
      </c>
      <c r="K1" s="895"/>
      <c r="L1" s="896"/>
    </row>
    <row r="2" spans="1:15" s="140" customFormat="1" ht="30.75" customHeight="1" thickBot="1" x14ac:dyDescent="0.3">
      <c r="A2" s="889"/>
      <c r="B2" s="897" t="s">
        <v>184</v>
      </c>
      <c r="C2" s="898"/>
      <c r="D2" s="898"/>
      <c r="E2" s="898"/>
      <c r="F2" s="898"/>
      <c r="G2" s="898"/>
      <c r="H2" s="898"/>
      <c r="I2" s="899"/>
      <c r="J2" s="894" t="s">
        <v>185</v>
      </c>
      <c r="K2" s="895"/>
      <c r="L2" s="896"/>
    </row>
    <row r="3" spans="1:15" s="140" customFormat="1" ht="24" customHeight="1" thickBot="1" x14ac:dyDescent="0.3">
      <c r="A3" s="889"/>
      <c r="B3" s="897" t="s">
        <v>186</v>
      </c>
      <c r="C3" s="898"/>
      <c r="D3" s="898"/>
      <c r="E3" s="898"/>
      <c r="F3" s="898"/>
      <c r="G3" s="898"/>
      <c r="H3" s="898"/>
      <c r="I3" s="899"/>
      <c r="J3" s="894" t="s">
        <v>187</v>
      </c>
      <c r="K3" s="895"/>
      <c r="L3" s="896"/>
    </row>
    <row r="4" spans="1:15" s="140" customFormat="1" ht="21.75" customHeight="1" thickBot="1" x14ac:dyDescent="0.3">
      <c r="A4" s="890"/>
      <c r="B4" s="900" t="s">
        <v>891</v>
      </c>
      <c r="C4" s="901"/>
      <c r="D4" s="901"/>
      <c r="E4" s="901"/>
      <c r="F4" s="901"/>
      <c r="G4" s="901"/>
      <c r="H4" s="901"/>
      <c r="I4" s="902"/>
      <c r="J4" s="894" t="s">
        <v>892</v>
      </c>
      <c r="K4" s="895"/>
      <c r="L4" s="896"/>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1321" t="s">
        <v>191</v>
      </c>
      <c r="C6" s="1322"/>
      <c r="D6" s="1322"/>
      <c r="E6" s="1322"/>
      <c r="F6" s="1322"/>
      <c r="G6" s="1322"/>
      <c r="H6" s="1322"/>
      <c r="I6" s="1323"/>
      <c r="J6" s="459" t="s">
        <v>192</v>
      </c>
      <c r="K6" s="1324"/>
      <c r="L6" s="1325"/>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1344" t="s">
        <v>193</v>
      </c>
      <c r="B9" s="242" t="s">
        <v>194</v>
      </c>
      <c r="C9" s="200"/>
      <c r="D9" s="242" t="s">
        <v>195</v>
      </c>
      <c r="E9" s="201"/>
      <c r="F9" s="242" t="s">
        <v>196</v>
      </c>
      <c r="G9" s="201"/>
      <c r="H9" s="242" t="s">
        <v>197</v>
      </c>
      <c r="I9" s="486"/>
      <c r="J9" s="1348" t="s">
        <v>198</v>
      </c>
      <c r="K9" s="241" t="s">
        <v>199</v>
      </c>
      <c r="L9" s="144"/>
      <c r="M9" s="1343"/>
      <c r="N9" s="1343"/>
      <c r="O9" s="1343"/>
    </row>
    <row r="10" spans="1:15" s="140" customFormat="1" ht="21.75" customHeight="1" thickBot="1" x14ac:dyDescent="0.3">
      <c r="A10" s="1344"/>
      <c r="B10" s="243" t="s">
        <v>200</v>
      </c>
      <c r="C10" s="203"/>
      <c r="D10" s="242" t="s">
        <v>201</v>
      </c>
      <c r="E10" s="203"/>
      <c r="F10" s="242" t="s">
        <v>202</v>
      </c>
      <c r="G10" s="204" t="s">
        <v>203</v>
      </c>
      <c r="H10" s="242" t="s">
        <v>204</v>
      </c>
      <c r="I10" s="486"/>
      <c r="J10" s="1348"/>
      <c r="K10" s="241" t="s">
        <v>205</v>
      </c>
      <c r="L10" s="144"/>
      <c r="M10" s="1343"/>
      <c r="N10" s="1343"/>
      <c r="O10" s="1343"/>
    </row>
    <row r="11" spans="1:15" s="140" customFormat="1" ht="21.75" customHeight="1" thickBot="1" x14ac:dyDescent="0.3">
      <c r="A11" s="1344"/>
      <c r="B11" s="242" t="s">
        <v>206</v>
      </c>
      <c r="C11" s="200"/>
      <c r="D11" s="242" t="s">
        <v>207</v>
      </c>
      <c r="E11" s="203"/>
      <c r="F11" s="242" t="s">
        <v>208</v>
      </c>
      <c r="G11" s="204"/>
      <c r="H11" s="242" t="s">
        <v>209</v>
      </c>
      <c r="I11" s="202"/>
      <c r="J11" s="1348"/>
      <c r="K11" s="241" t="s">
        <v>210</v>
      </c>
      <c r="L11" s="618" t="s">
        <v>203</v>
      </c>
      <c r="M11" s="1343"/>
      <c r="N11" s="1343"/>
      <c r="O11" s="1343"/>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3"/>
      <c r="H13" s="323"/>
      <c r="I13" s="75"/>
      <c r="J13" s="75"/>
      <c r="K13" s="72"/>
      <c r="L13" s="72"/>
      <c r="M13" s="72"/>
      <c r="N13" s="72"/>
      <c r="O13" s="72"/>
    </row>
    <row r="14" spans="1:15" ht="16.5" customHeight="1" x14ac:dyDescent="0.25">
      <c r="A14" s="137"/>
      <c r="B14" s="138"/>
      <c r="C14" s="138"/>
      <c r="D14" s="138"/>
      <c r="E14" s="138"/>
      <c r="F14" s="138"/>
      <c r="G14" s="138"/>
      <c r="H14" s="138"/>
      <c r="I14" s="138"/>
      <c r="J14" s="138"/>
      <c r="K14" s="138"/>
      <c r="L14" s="138"/>
      <c r="M14" s="138"/>
    </row>
    <row r="15" spans="1:15" ht="32.1" customHeight="1" x14ac:dyDescent="0.25">
      <c r="A15" s="1334" t="s">
        <v>893</v>
      </c>
      <c r="B15" s="1335"/>
      <c r="C15" s="1335"/>
      <c r="D15" s="1335"/>
      <c r="E15" s="1335"/>
      <c r="F15" s="1335"/>
      <c r="G15" s="1336"/>
      <c r="H15" s="1336"/>
      <c r="I15" s="1336"/>
      <c r="J15" s="1335"/>
      <c r="K15" s="1335"/>
      <c r="L15" s="1337"/>
    </row>
    <row r="16" spans="1:15" ht="32.1" customHeight="1" x14ac:dyDescent="0.25">
      <c r="A16" s="1314" t="s">
        <v>894</v>
      </c>
      <c r="B16" s="1298" t="s">
        <v>323</v>
      </c>
      <c r="C16" s="1316" t="s">
        <v>213</v>
      </c>
      <c r="D16" s="1338" t="s">
        <v>240</v>
      </c>
      <c r="E16" s="1339"/>
      <c r="F16" s="1339"/>
      <c r="G16" s="1345" t="s">
        <v>251</v>
      </c>
      <c r="H16" s="1346"/>
      <c r="I16" s="1347"/>
      <c r="J16" s="859" t="s">
        <v>255</v>
      </c>
      <c r="K16" s="859"/>
      <c r="L16" s="860"/>
    </row>
    <row r="17" spans="1:12" ht="32.1" customHeight="1" x14ac:dyDescent="0.25">
      <c r="A17" s="1349"/>
      <c r="B17" s="1350"/>
      <c r="C17" s="1351"/>
      <c r="D17" s="190" t="s">
        <v>228</v>
      </c>
      <c r="E17" s="188" t="s">
        <v>229</v>
      </c>
      <c r="F17" s="644" t="s">
        <v>895</v>
      </c>
      <c r="G17" s="641" t="s">
        <v>228</v>
      </c>
      <c r="H17" s="642" t="s">
        <v>229</v>
      </c>
      <c r="I17" s="643" t="s">
        <v>895</v>
      </c>
      <c r="J17" s="591" t="s">
        <v>228</v>
      </c>
      <c r="K17" s="342" t="s">
        <v>229</v>
      </c>
      <c r="L17" s="343" t="s">
        <v>895</v>
      </c>
    </row>
    <row r="18" spans="1:12" ht="115.5" customHeight="1" x14ac:dyDescent="0.25">
      <c r="A18" s="408" t="s">
        <v>896</v>
      </c>
      <c r="B18" s="409" t="s">
        <v>897</v>
      </c>
      <c r="C18" s="624" t="s">
        <v>214</v>
      </c>
      <c r="D18" s="637">
        <v>1701880000</v>
      </c>
      <c r="E18" s="638"/>
      <c r="F18" s="636">
        <v>3</v>
      </c>
      <c r="G18" s="625"/>
      <c r="H18" s="187">
        <v>74905669</v>
      </c>
      <c r="I18" s="654">
        <v>3</v>
      </c>
      <c r="J18" s="670">
        <v>19736758</v>
      </c>
      <c r="K18" s="671">
        <v>169180000</v>
      </c>
      <c r="L18" s="636">
        <v>3</v>
      </c>
    </row>
    <row r="19" spans="1:12" ht="71.25" customHeight="1" x14ac:dyDescent="0.25">
      <c r="A19" s="1333" t="s">
        <v>898</v>
      </c>
      <c r="B19" s="410" t="s">
        <v>899</v>
      </c>
      <c r="C19" s="624" t="s">
        <v>900</v>
      </c>
      <c r="D19" s="333">
        <v>509445000</v>
      </c>
      <c r="E19" s="327"/>
      <c r="F19" s="636">
        <v>0</v>
      </c>
      <c r="G19" s="523"/>
      <c r="H19" s="187">
        <v>18088000</v>
      </c>
      <c r="I19" s="669">
        <v>0</v>
      </c>
      <c r="J19" s="668"/>
      <c r="K19" s="672">
        <v>50160000</v>
      </c>
      <c r="L19" s="636">
        <v>1</v>
      </c>
    </row>
    <row r="20" spans="1:12" ht="72.75" customHeight="1" x14ac:dyDescent="0.25">
      <c r="A20" s="1333"/>
      <c r="B20" s="410" t="s">
        <v>901</v>
      </c>
      <c r="C20" s="624" t="s">
        <v>902</v>
      </c>
      <c r="D20" s="622">
        <v>303615000</v>
      </c>
      <c r="E20" s="431"/>
      <c r="F20" s="636">
        <v>0.05</v>
      </c>
      <c r="G20" s="625"/>
      <c r="H20" s="187">
        <v>12961000</v>
      </c>
      <c r="I20" s="654">
        <v>0.1</v>
      </c>
      <c r="J20" s="523"/>
      <c r="K20" s="673">
        <v>29910000</v>
      </c>
      <c r="L20" s="636">
        <v>0.2</v>
      </c>
    </row>
    <row r="21" spans="1:12" ht="81.75" customHeight="1" x14ac:dyDescent="0.25">
      <c r="A21" s="1333"/>
      <c r="B21" s="410" t="s">
        <v>481</v>
      </c>
      <c r="C21" s="624" t="s">
        <v>903</v>
      </c>
      <c r="D21" s="623">
        <v>947715000</v>
      </c>
      <c r="E21" s="431"/>
      <c r="F21" s="636">
        <v>20</v>
      </c>
      <c r="G21" s="625"/>
      <c r="H21" s="187">
        <v>35755000</v>
      </c>
      <c r="I21" s="654">
        <v>20</v>
      </c>
      <c r="J21" s="523"/>
      <c r="K21" s="673">
        <v>95730000</v>
      </c>
      <c r="L21" s="636">
        <v>20</v>
      </c>
    </row>
    <row r="22" spans="1:12" ht="58.5" customHeight="1" x14ac:dyDescent="0.25">
      <c r="A22" s="1333" t="s">
        <v>904</v>
      </c>
      <c r="B22" s="410" t="s">
        <v>905</v>
      </c>
      <c r="C22" s="1332" t="s">
        <v>906</v>
      </c>
      <c r="D22" s="623">
        <v>526500000</v>
      </c>
      <c r="E22" s="431"/>
      <c r="F22" s="1341">
        <v>2</v>
      </c>
      <c r="G22" s="625"/>
      <c r="H22" s="187">
        <v>10475000</v>
      </c>
      <c r="I22" s="1363">
        <v>2</v>
      </c>
      <c r="J22" s="523"/>
      <c r="K22" s="673">
        <v>52650000</v>
      </c>
      <c r="L22" s="1341">
        <v>2</v>
      </c>
    </row>
    <row r="23" spans="1:12" ht="69.75" customHeight="1" x14ac:dyDescent="0.25">
      <c r="A23" s="1333"/>
      <c r="B23" s="410" t="s">
        <v>907</v>
      </c>
      <c r="C23" s="1332"/>
      <c r="D23" s="623">
        <v>551625000</v>
      </c>
      <c r="E23" s="431"/>
      <c r="F23" s="1342"/>
      <c r="G23" s="625"/>
      <c r="H23" s="187">
        <v>20267000</v>
      </c>
      <c r="I23" s="1364"/>
      <c r="J23" s="523"/>
      <c r="K23" s="673">
        <v>55824000</v>
      </c>
      <c r="L23" s="1342"/>
    </row>
    <row r="24" spans="1:12" ht="78.75" customHeight="1" x14ac:dyDescent="0.25">
      <c r="A24" s="1333"/>
      <c r="B24" s="410" t="s">
        <v>908</v>
      </c>
      <c r="C24" s="1332" t="s">
        <v>909</v>
      </c>
      <c r="D24" s="623">
        <v>3690658537</v>
      </c>
      <c r="E24" s="431">
        <v>125241186</v>
      </c>
      <c r="F24" s="1341">
        <v>20</v>
      </c>
      <c r="G24" s="625">
        <v>1842573742</v>
      </c>
      <c r="H24" s="187">
        <v>299829251</v>
      </c>
      <c r="I24" s="1363">
        <v>20</v>
      </c>
      <c r="J24" s="523">
        <v>33234915</v>
      </c>
      <c r="K24" s="673">
        <v>489331191</v>
      </c>
      <c r="L24" s="1341">
        <v>20</v>
      </c>
    </row>
    <row r="25" spans="1:12" ht="57.75" customHeight="1" x14ac:dyDescent="0.25">
      <c r="A25" s="1333"/>
      <c r="B25" s="410" t="s">
        <v>910</v>
      </c>
      <c r="C25" s="1332"/>
      <c r="D25" s="434">
        <v>182100000</v>
      </c>
      <c r="E25" s="433"/>
      <c r="F25" s="1357"/>
      <c r="G25" s="432"/>
      <c r="H25" s="336">
        <v>6500000</v>
      </c>
      <c r="I25" s="1365"/>
      <c r="J25" s="578"/>
      <c r="K25" s="336">
        <v>19601000</v>
      </c>
      <c r="L25" s="1357"/>
    </row>
    <row r="26" spans="1:12" s="90" customFormat="1" ht="16.5" customHeight="1" x14ac:dyDescent="0.2"/>
    <row r="28" spans="1:12" ht="35.1" customHeight="1" x14ac:dyDescent="0.25">
      <c r="A28" s="1334" t="s">
        <v>911</v>
      </c>
      <c r="B28" s="1335"/>
      <c r="C28" s="1335"/>
      <c r="D28" s="1336"/>
      <c r="E28" s="1336"/>
      <c r="F28" s="1336"/>
      <c r="G28" s="1335"/>
      <c r="H28" s="1335"/>
      <c r="I28" s="1335"/>
      <c r="J28" s="1335"/>
      <c r="K28" s="1335"/>
      <c r="L28" s="1337"/>
    </row>
    <row r="29" spans="1:12" ht="35.1" customHeight="1" x14ac:dyDescent="0.25">
      <c r="A29" s="1314" t="s">
        <v>894</v>
      </c>
      <c r="B29" s="1298" t="s">
        <v>323</v>
      </c>
      <c r="C29" s="1300" t="s">
        <v>213</v>
      </c>
      <c r="D29" s="1352" t="s">
        <v>258</v>
      </c>
      <c r="E29" s="1353"/>
      <c r="F29" s="1354"/>
      <c r="G29" s="1339" t="s">
        <v>261</v>
      </c>
      <c r="H29" s="1339"/>
      <c r="I29" s="1339"/>
      <c r="J29" s="1338" t="s">
        <v>264</v>
      </c>
      <c r="K29" s="1339"/>
      <c r="L29" s="1340"/>
    </row>
    <row r="30" spans="1:12" ht="35.1" customHeight="1" x14ac:dyDescent="0.25">
      <c r="A30" s="1315"/>
      <c r="B30" s="1299"/>
      <c r="C30" s="1301"/>
      <c r="D30" s="688" t="s">
        <v>228</v>
      </c>
      <c r="E30" s="689" t="s">
        <v>229</v>
      </c>
      <c r="F30" s="690" t="s">
        <v>895</v>
      </c>
      <c r="G30" s="591" t="s">
        <v>228</v>
      </c>
      <c r="H30" s="342" t="s">
        <v>229</v>
      </c>
      <c r="I30" s="592" t="s">
        <v>895</v>
      </c>
      <c r="J30" s="341" t="s">
        <v>228</v>
      </c>
      <c r="K30" s="342" t="s">
        <v>229</v>
      </c>
      <c r="L30" s="343" t="s">
        <v>895</v>
      </c>
    </row>
    <row r="31" spans="1:12" ht="88.5" customHeight="1" x14ac:dyDescent="0.25">
      <c r="A31" s="329" t="s">
        <v>912</v>
      </c>
      <c r="B31" s="330" t="s">
        <v>897</v>
      </c>
      <c r="C31" s="338" t="s">
        <v>214</v>
      </c>
      <c r="D31" s="680"/>
      <c r="E31" s="681">
        <v>170177139</v>
      </c>
      <c r="F31" s="682">
        <v>3</v>
      </c>
      <c r="G31" s="577"/>
      <c r="H31" s="470">
        <v>174612135</v>
      </c>
      <c r="I31" s="593">
        <v>0.03</v>
      </c>
      <c r="J31" s="680"/>
      <c r="K31" s="681">
        <v>174042135</v>
      </c>
      <c r="L31" s="707">
        <v>0.03</v>
      </c>
    </row>
    <row r="32" spans="1:12" ht="81" customHeight="1" x14ac:dyDescent="0.25">
      <c r="A32" s="1311" t="s">
        <v>913</v>
      </c>
      <c r="B32" s="326" t="s">
        <v>899</v>
      </c>
      <c r="C32" s="339" t="s">
        <v>900</v>
      </c>
      <c r="D32" s="333"/>
      <c r="E32" s="327">
        <v>50160000</v>
      </c>
      <c r="F32" s="683">
        <v>1</v>
      </c>
      <c r="G32" s="523"/>
      <c r="H32" s="471">
        <v>50160000</v>
      </c>
      <c r="I32" s="699">
        <v>0.5</v>
      </c>
      <c r="J32" s="333"/>
      <c r="K32" s="327">
        <v>50160000</v>
      </c>
      <c r="L32" s="708">
        <v>1.5</v>
      </c>
    </row>
    <row r="33" spans="1:12" ht="54" customHeight="1" x14ac:dyDescent="0.25">
      <c r="A33" s="1312"/>
      <c r="B33" s="328" t="s">
        <v>416</v>
      </c>
      <c r="C33" s="340" t="s">
        <v>902</v>
      </c>
      <c r="D33" s="684"/>
      <c r="E33" s="679">
        <v>29910000</v>
      </c>
      <c r="F33" s="683">
        <v>0.3</v>
      </c>
      <c r="G33" s="523"/>
      <c r="H33" s="187">
        <v>29910000</v>
      </c>
      <c r="I33" s="699">
        <v>0.4</v>
      </c>
      <c r="J33" s="333"/>
      <c r="K33" s="327">
        <v>29910000</v>
      </c>
      <c r="L33" s="708">
        <v>0.5</v>
      </c>
    </row>
    <row r="34" spans="1:12" ht="78" customHeight="1" x14ac:dyDescent="0.25">
      <c r="A34" s="1313"/>
      <c r="B34" s="328" t="s">
        <v>914</v>
      </c>
      <c r="C34" s="340" t="s">
        <v>903</v>
      </c>
      <c r="D34" s="684"/>
      <c r="E34" s="679">
        <v>87270000</v>
      </c>
      <c r="F34" s="683">
        <v>20</v>
      </c>
      <c r="G34" s="523"/>
      <c r="H34" s="187">
        <v>84260000</v>
      </c>
      <c r="I34" s="351">
        <v>20</v>
      </c>
      <c r="J34" s="333"/>
      <c r="K34" s="327">
        <v>87270000</v>
      </c>
      <c r="L34" s="709">
        <v>20</v>
      </c>
    </row>
    <row r="35" spans="1:12" ht="60.75" customHeight="1" x14ac:dyDescent="0.25">
      <c r="A35" s="1305" t="s">
        <v>915</v>
      </c>
      <c r="B35" s="328" t="s">
        <v>905</v>
      </c>
      <c r="C35" s="1308" t="s">
        <v>906</v>
      </c>
      <c r="D35" s="685"/>
      <c r="E35" s="679">
        <v>52650000</v>
      </c>
      <c r="F35" s="1355">
        <v>2</v>
      </c>
      <c r="G35" s="523"/>
      <c r="H35" s="187">
        <v>52650000</v>
      </c>
      <c r="I35" s="1358">
        <v>2</v>
      </c>
      <c r="J35" s="333"/>
      <c r="K35" s="187">
        <v>52650000</v>
      </c>
      <c r="L35" s="1362">
        <v>2</v>
      </c>
    </row>
    <row r="36" spans="1:12" ht="52.5" customHeight="1" x14ac:dyDescent="0.25">
      <c r="A36" s="1306"/>
      <c r="B36" s="328" t="s">
        <v>907</v>
      </c>
      <c r="C36" s="1309"/>
      <c r="D36" s="333"/>
      <c r="E36" s="327">
        <v>54810000</v>
      </c>
      <c r="F36" s="1355"/>
      <c r="G36" s="523"/>
      <c r="H36" s="187">
        <v>54810000</v>
      </c>
      <c r="I36" s="1359"/>
      <c r="J36" s="333"/>
      <c r="K36" s="187">
        <v>54810000</v>
      </c>
      <c r="L36" s="1362"/>
    </row>
    <row r="37" spans="1:12" ht="79.5" customHeight="1" x14ac:dyDescent="0.25">
      <c r="A37" s="1306"/>
      <c r="B37" s="328" t="s">
        <v>916</v>
      </c>
      <c r="C37" s="1308" t="s">
        <v>909</v>
      </c>
      <c r="D37" s="684">
        <v>2836285506</v>
      </c>
      <c r="E37" s="327">
        <v>789692621</v>
      </c>
      <c r="F37" s="1355">
        <v>20</v>
      </c>
      <c r="G37" s="523">
        <v>81863668</v>
      </c>
      <c r="H37" s="471">
        <v>860274390</v>
      </c>
      <c r="I37" s="1360">
        <v>20</v>
      </c>
      <c r="J37" s="333">
        <v>225464433</v>
      </c>
      <c r="K37" s="327">
        <v>1233000661</v>
      </c>
      <c r="L37" s="1355">
        <v>20</v>
      </c>
    </row>
    <row r="38" spans="1:12" ht="35.1" customHeight="1" x14ac:dyDescent="0.25">
      <c r="A38" s="1307"/>
      <c r="B38" s="331" t="s">
        <v>917</v>
      </c>
      <c r="C38" s="1310"/>
      <c r="D38" s="686"/>
      <c r="E38" s="687">
        <v>18210000</v>
      </c>
      <c r="F38" s="1356"/>
      <c r="G38" s="578"/>
      <c r="H38" s="336">
        <v>18210000</v>
      </c>
      <c r="I38" s="1361"/>
      <c r="J38" s="710"/>
      <c r="K38" s="336">
        <v>18210000</v>
      </c>
      <c r="L38" s="1356"/>
    </row>
    <row r="39" spans="1:12" ht="14.25" customHeight="1" x14ac:dyDescent="0.25"/>
    <row r="40" spans="1:12" ht="14.25" customHeight="1" thickBot="1" x14ac:dyDescent="0.3"/>
    <row r="41" spans="1:12" ht="35.1" customHeight="1" x14ac:dyDescent="0.25">
      <c r="A41" s="1326" t="s">
        <v>918</v>
      </c>
      <c r="B41" s="1327"/>
      <c r="C41" s="1327"/>
      <c r="D41" s="1331"/>
      <c r="E41" s="1331"/>
      <c r="F41" s="1331"/>
      <c r="G41" s="1331"/>
      <c r="H41" s="1331"/>
      <c r="I41" s="1331"/>
      <c r="J41" s="1327"/>
      <c r="K41" s="1327"/>
      <c r="L41" s="1328"/>
    </row>
    <row r="42" spans="1:12" ht="35.1" customHeight="1" x14ac:dyDescent="0.25">
      <c r="A42" s="1314" t="s">
        <v>894</v>
      </c>
      <c r="B42" s="1298" t="s">
        <v>323</v>
      </c>
      <c r="C42" s="1300" t="s">
        <v>213</v>
      </c>
      <c r="D42" s="1302" t="s">
        <v>267</v>
      </c>
      <c r="E42" s="1303"/>
      <c r="F42" s="1304"/>
      <c r="G42" s="1329" t="s">
        <v>270</v>
      </c>
      <c r="H42" s="1298"/>
      <c r="I42" s="1330"/>
      <c r="J42" s="1338" t="s">
        <v>271</v>
      </c>
      <c r="K42" s="1339"/>
      <c r="L42" s="1340"/>
    </row>
    <row r="43" spans="1:12" ht="35.1" customHeight="1" x14ac:dyDescent="0.25">
      <c r="A43" s="1315"/>
      <c r="B43" s="1299"/>
      <c r="C43" s="1301"/>
      <c r="D43" s="718" t="s">
        <v>228</v>
      </c>
      <c r="E43" s="596" t="s">
        <v>229</v>
      </c>
      <c r="F43" s="719" t="s">
        <v>895</v>
      </c>
      <c r="G43" s="724" t="s">
        <v>228</v>
      </c>
      <c r="H43" s="596" t="s">
        <v>229</v>
      </c>
      <c r="I43" s="598" t="s">
        <v>895</v>
      </c>
      <c r="J43" s="597" t="s">
        <v>228</v>
      </c>
      <c r="K43" s="596" t="s">
        <v>229</v>
      </c>
      <c r="L43" s="605" t="s">
        <v>895</v>
      </c>
    </row>
    <row r="44" spans="1:12" ht="72" customHeight="1" x14ac:dyDescent="0.25">
      <c r="A44" s="329" t="s">
        <v>912</v>
      </c>
      <c r="B44" s="476" t="s">
        <v>919</v>
      </c>
      <c r="C44" s="338" t="s">
        <v>214</v>
      </c>
      <c r="D44" s="720"/>
      <c r="E44" s="582">
        <v>175182135</v>
      </c>
      <c r="F44" s="723">
        <v>3</v>
      </c>
      <c r="G44" s="666"/>
      <c r="H44" s="86"/>
      <c r="I44" s="604"/>
      <c r="J44" s="582"/>
      <c r="K44" s="435"/>
      <c r="L44" s="606"/>
    </row>
    <row r="45" spans="1:12" ht="35.1" customHeight="1" x14ac:dyDescent="0.25">
      <c r="A45" s="1311" t="s">
        <v>913</v>
      </c>
      <c r="B45" s="477" t="s">
        <v>899</v>
      </c>
      <c r="C45" s="339" t="s">
        <v>900</v>
      </c>
      <c r="D45" s="720"/>
      <c r="E45" s="86">
        <v>50160000</v>
      </c>
      <c r="F45" s="721">
        <v>0.2</v>
      </c>
      <c r="G45" s="666"/>
      <c r="H45" s="86"/>
      <c r="I45" s="607"/>
      <c r="J45" s="594"/>
      <c r="K45" s="351"/>
      <c r="L45" s="602"/>
    </row>
    <row r="46" spans="1:12" ht="35.1" customHeight="1" x14ac:dyDescent="0.25">
      <c r="A46" s="1312"/>
      <c r="B46" s="478" t="s">
        <v>920</v>
      </c>
      <c r="C46" s="340" t="s">
        <v>902</v>
      </c>
      <c r="D46" s="722"/>
      <c r="E46" s="590">
        <v>29910000</v>
      </c>
      <c r="F46" s="721">
        <v>0.6</v>
      </c>
      <c r="G46" s="666"/>
      <c r="H46" s="86"/>
      <c r="I46" s="607"/>
      <c r="J46" s="594"/>
      <c r="K46" s="351"/>
      <c r="L46" s="602"/>
    </row>
    <row r="47" spans="1:12" ht="35.1" customHeight="1" x14ac:dyDescent="0.25">
      <c r="A47" s="1313"/>
      <c r="B47" s="478" t="s">
        <v>914</v>
      </c>
      <c r="C47" s="340" t="s">
        <v>903</v>
      </c>
      <c r="D47" s="722"/>
      <c r="E47" s="590">
        <v>83745000</v>
      </c>
      <c r="F47" s="723">
        <v>20</v>
      </c>
      <c r="G47" s="666"/>
      <c r="H47" s="86"/>
      <c r="I47" s="607"/>
      <c r="J47" s="594"/>
      <c r="K47" s="351"/>
      <c r="L47" s="602"/>
    </row>
    <row r="48" spans="1:12" ht="35.1" customHeight="1" x14ac:dyDescent="0.25">
      <c r="A48" s="1305" t="s">
        <v>915</v>
      </c>
      <c r="B48" s="478" t="s">
        <v>905</v>
      </c>
      <c r="C48" s="1308" t="s">
        <v>906</v>
      </c>
      <c r="D48" s="722"/>
      <c r="E48" s="435">
        <v>52650000</v>
      </c>
      <c r="F48" s="1318">
        <v>2</v>
      </c>
      <c r="G48" s="666"/>
      <c r="H48" s="435"/>
      <c r="I48" s="607"/>
      <c r="J48" s="594"/>
      <c r="K48" s="351"/>
      <c r="L48" s="602"/>
    </row>
    <row r="49" spans="1:12" ht="35.1" customHeight="1" x14ac:dyDescent="0.25">
      <c r="A49" s="1306"/>
      <c r="B49" s="478" t="s">
        <v>907</v>
      </c>
      <c r="C49" s="1309"/>
      <c r="D49" s="722">
        <v>31725000</v>
      </c>
      <c r="E49" s="590">
        <v>18210000</v>
      </c>
      <c r="F49" s="1320"/>
      <c r="G49" s="666"/>
      <c r="H49" s="435"/>
      <c r="I49" s="607"/>
      <c r="J49" s="594"/>
      <c r="K49" s="351"/>
      <c r="L49" s="602"/>
    </row>
    <row r="50" spans="1:12" ht="35.1" customHeight="1" x14ac:dyDescent="0.25">
      <c r="A50" s="1306"/>
      <c r="B50" s="478" t="s">
        <v>916</v>
      </c>
      <c r="C50" s="1308" t="s">
        <v>909</v>
      </c>
      <c r="D50" s="722">
        <v>79149032</v>
      </c>
      <c r="E50" s="590">
        <v>863217906</v>
      </c>
      <c r="F50" s="1318">
        <v>20</v>
      </c>
      <c r="G50" s="666"/>
      <c r="H50" s="435"/>
      <c r="I50" s="604"/>
      <c r="J50" s="594"/>
      <c r="K50" s="351"/>
      <c r="L50" s="601"/>
    </row>
    <row r="51" spans="1:12" ht="35.1" customHeight="1" x14ac:dyDescent="0.25">
      <c r="A51" s="1307"/>
      <c r="B51" s="479" t="s">
        <v>917</v>
      </c>
      <c r="C51" s="1310"/>
      <c r="D51" s="335"/>
      <c r="E51" s="336">
        <v>53952000</v>
      </c>
      <c r="F51" s="1319"/>
      <c r="G51" s="725"/>
      <c r="H51" s="89"/>
      <c r="I51" s="608"/>
      <c r="J51" s="595"/>
      <c r="K51" s="600"/>
      <c r="L51" s="603"/>
    </row>
    <row r="53" spans="1:12" ht="15" thickBot="1" x14ac:dyDescent="0.3"/>
    <row r="54" spans="1:12" ht="35.1" customHeight="1" thickBot="1" x14ac:dyDescent="0.3">
      <c r="A54" s="1326" t="s">
        <v>921</v>
      </c>
      <c r="B54" s="1327"/>
      <c r="C54" s="1327"/>
      <c r="D54" s="1327"/>
      <c r="E54" s="1327"/>
      <c r="F54" s="1327"/>
      <c r="G54" s="1327"/>
      <c r="H54" s="1327"/>
      <c r="I54" s="1327"/>
      <c r="J54" s="1327"/>
      <c r="K54" s="1327"/>
      <c r="L54" s="1328"/>
    </row>
    <row r="55" spans="1:12" ht="35.1" customHeight="1" x14ac:dyDescent="0.25">
      <c r="A55" s="1314" t="s">
        <v>894</v>
      </c>
      <c r="B55" s="1298" t="s">
        <v>323</v>
      </c>
      <c r="C55" s="1316" t="s">
        <v>213</v>
      </c>
      <c r="D55" s="1338" t="s">
        <v>272</v>
      </c>
      <c r="E55" s="1339"/>
      <c r="F55" s="1340"/>
      <c r="G55" s="1338" t="s">
        <v>922</v>
      </c>
      <c r="H55" s="1339"/>
      <c r="I55" s="1340"/>
      <c r="J55" s="1338" t="s">
        <v>274</v>
      </c>
      <c r="K55" s="1339"/>
      <c r="L55" s="1340"/>
    </row>
    <row r="56" spans="1:12" ht="35.1" customHeight="1" thickBot="1" x14ac:dyDescent="0.3">
      <c r="A56" s="1315"/>
      <c r="B56" s="1299"/>
      <c r="C56" s="1317"/>
      <c r="D56" s="341" t="s">
        <v>228</v>
      </c>
      <c r="E56" s="342" t="s">
        <v>229</v>
      </c>
      <c r="F56" s="343" t="s">
        <v>895</v>
      </c>
      <c r="G56" s="341" t="s">
        <v>228</v>
      </c>
      <c r="H56" s="342" t="s">
        <v>229</v>
      </c>
      <c r="I56" s="343" t="s">
        <v>895</v>
      </c>
      <c r="J56" s="190" t="s">
        <v>228</v>
      </c>
      <c r="K56" s="188" t="s">
        <v>229</v>
      </c>
      <c r="L56" s="189" t="s">
        <v>895</v>
      </c>
    </row>
    <row r="57" spans="1:12" ht="98.25" customHeight="1" x14ac:dyDescent="0.25">
      <c r="A57" s="329" t="s">
        <v>912</v>
      </c>
      <c r="B57" s="330" t="s">
        <v>897</v>
      </c>
      <c r="C57" s="338" t="s">
        <v>214</v>
      </c>
      <c r="D57" s="332"/>
      <c r="E57" s="347"/>
      <c r="F57" s="573"/>
      <c r="G57" s="580"/>
      <c r="H57" s="507"/>
      <c r="I57" s="581"/>
      <c r="J57" s="577"/>
      <c r="K57" s="344"/>
      <c r="L57" s="345"/>
    </row>
    <row r="58" spans="1:12" ht="65.25" customHeight="1" x14ac:dyDescent="0.25">
      <c r="A58" s="1311" t="s">
        <v>913</v>
      </c>
      <c r="B58" s="326" t="s">
        <v>899</v>
      </c>
      <c r="C58" s="339" t="s">
        <v>900</v>
      </c>
      <c r="D58" s="333"/>
      <c r="E58" s="348"/>
      <c r="F58" s="348"/>
      <c r="G58" s="582"/>
      <c r="H58" s="435"/>
      <c r="I58" s="87"/>
      <c r="J58" s="523"/>
      <c r="K58" s="187"/>
      <c r="L58" s="346"/>
    </row>
    <row r="59" spans="1:12" ht="58.5" customHeight="1" x14ac:dyDescent="0.25">
      <c r="A59" s="1312"/>
      <c r="B59" s="328" t="s">
        <v>920</v>
      </c>
      <c r="C59" s="340" t="s">
        <v>923</v>
      </c>
      <c r="D59" s="334"/>
      <c r="E59" s="349"/>
      <c r="F59" s="574"/>
      <c r="G59" s="582"/>
      <c r="H59" s="435"/>
      <c r="I59" s="583"/>
      <c r="J59" s="523"/>
      <c r="K59" s="187"/>
      <c r="L59" s="346"/>
    </row>
    <row r="60" spans="1:12" ht="86.25" customHeight="1" x14ac:dyDescent="0.25">
      <c r="A60" s="1313"/>
      <c r="B60" s="328" t="s">
        <v>914</v>
      </c>
      <c r="C60" s="340" t="s">
        <v>903</v>
      </c>
      <c r="D60" s="334"/>
      <c r="E60" s="349"/>
      <c r="F60" s="574"/>
      <c r="G60" s="584"/>
      <c r="H60" s="435"/>
      <c r="I60" s="583"/>
      <c r="J60" s="523"/>
      <c r="K60" s="187"/>
      <c r="L60" s="346"/>
    </row>
    <row r="61" spans="1:12" ht="58.5" customHeight="1" x14ac:dyDescent="0.25">
      <c r="A61" s="1305" t="s">
        <v>915</v>
      </c>
      <c r="B61" s="328" t="s">
        <v>905</v>
      </c>
      <c r="C61" s="1308" t="s">
        <v>906</v>
      </c>
      <c r="D61" s="334"/>
      <c r="E61" s="349"/>
      <c r="F61" s="574"/>
      <c r="G61" s="582"/>
      <c r="H61" s="435"/>
      <c r="I61" s="583"/>
      <c r="J61" s="523"/>
      <c r="K61" s="187"/>
      <c r="L61" s="346"/>
    </row>
    <row r="62" spans="1:12" ht="72.75" customHeight="1" x14ac:dyDescent="0.25">
      <c r="A62" s="1306"/>
      <c r="B62" s="328" t="s">
        <v>907</v>
      </c>
      <c r="C62" s="1309"/>
      <c r="D62" s="334"/>
      <c r="E62" s="349"/>
      <c r="F62" s="574"/>
      <c r="G62" s="584"/>
      <c r="H62" s="435"/>
      <c r="I62" s="583"/>
      <c r="J62" s="523"/>
      <c r="K62" s="187"/>
      <c r="L62" s="346"/>
    </row>
    <row r="63" spans="1:12" ht="90.75" customHeight="1" x14ac:dyDescent="0.25">
      <c r="A63" s="1306"/>
      <c r="B63" s="328" t="s">
        <v>916</v>
      </c>
      <c r="C63" s="1308" t="s">
        <v>909</v>
      </c>
      <c r="D63" s="334"/>
      <c r="E63" s="349"/>
      <c r="F63" s="575"/>
      <c r="G63" s="585"/>
      <c r="H63" s="579"/>
      <c r="I63" s="586"/>
      <c r="J63" s="523"/>
      <c r="K63" s="187"/>
      <c r="L63" s="346"/>
    </row>
    <row r="64" spans="1:12" ht="66.75" customHeight="1" thickBot="1" x14ac:dyDescent="0.3">
      <c r="A64" s="1307"/>
      <c r="B64" s="331" t="s">
        <v>917</v>
      </c>
      <c r="C64" s="1310"/>
      <c r="D64" s="335"/>
      <c r="E64" s="350"/>
      <c r="F64" s="576"/>
      <c r="G64" s="587"/>
      <c r="H64" s="588"/>
      <c r="I64" s="92"/>
      <c r="J64" s="578"/>
      <c r="K64" s="336"/>
      <c r="L64" s="337"/>
    </row>
  </sheetData>
  <mergeCells count="74">
    <mergeCell ref="F24:F25"/>
    <mergeCell ref="D55:F55"/>
    <mergeCell ref="J55:L55"/>
    <mergeCell ref="G29:I29"/>
    <mergeCell ref="J42:L42"/>
    <mergeCell ref="G55:I55"/>
    <mergeCell ref="L22:L23"/>
    <mergeCell ref="L24:L25"/>
    <mergeCell ref="I35:I36"/>
    <mergeCell ref="I37:I38"/>
    <mergeCell ref="L35:L36"/>
    <mergeCell ref="L37:L38"/>
    <mergeCell ref="I22:I23"/>
    <mergeCell ref="I24:I25"/>
    <mergeCell ref="B29:B30"/>
    <mergeCell ref="C29:C30"/>
    <mergeCell ref="D29:F29"/>
    <mergeCell ref="C35:C36"/>
    <mergeCell ref="C37:C38"/>
    <mergeCell ref="F35:F36"/>
    <mergeCell ref="F37:F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B42:B43"/>
    <mergeCell ref="C42:C43"/>
    <mergeCell ref="D42:F42"/>
    <mergeCell ref="A61:A64"/>
    <mergeCell ref="C61:C62"/>
    <mergeCell ref="C63:C64"/>
    <mergeCell ref="A45:A47"/>
    <mergeCell ref="A48:A51"/>
    <mergeCell ref="C48:C49"/>
    <mergeCell ref="C50:C51"/>
    <mergeCell ref="A58:A60"/>
    <mergeCell ref="A55:A56"/>
    <mergeCell ref="B55:B56"/>
    <mergeCell ref="C55:C56"/>
    <mergeCell ref="F50:F51"/>
    <mergeCell ref="F48:F49"/>
  </mergeCells>
  <pageMargins left="0.25" right="0.25" top="0.75" bottom="0.75" header="0.3" footer="0.3"/>
  <pageSetup scale="17"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H234"/>
  <sheetViews>
    <sheetView topLeftCell="K44" zoomScale="70" zoomScaleNormal="70" workbookViewId="0">
      <selection activeCell="P49" sqref="P49:P67"/>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21.140625" style="138" bestFit="1" customWidth="1"/>
    <col min="28" max="28" width="29.7109375" style="138" customWidth="1"/>
    <col min="29" max="29" width="22.85546875" style="138" customWidth="1"/>
    <col min="30" max="30" width="19.5703125" style="138" bestFit="1"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1266"/>
      <c r="B1" s="1407" t="s">
        <v>924</v>
      </c>
      <c r="C1" s="1408"/>
      <c r="D1" s="1408"/>
      <c r="E1" s="1408"/>
      <c r="F1" s="1408"/>
      <c r="G1" s="1408"/>
      <c r="H1" s="1408"/>
      <c r="I1" s="1408"/>
      <c r="J1" s="1408"/>
      <c r="K1" s="1408"/>
      <c r="L1" s="1408"/>
      <c r="M1" s="1408"/>
      <c r="N1" s="1408"/>
      <c r="O1" s="1408"/>
      <c r="P1" s="1408"/>
      <c r="Q1" s="1408"/>
      <c r="R1" s="1408"/>
      <c r="S1" s="1408"/>
      <c r="T1" s="1408"/>
      <c r="U1" s="1408"/>
      <c r="V1" s="1408"/>
      <c r="W1" s="1408"/>
      <c r="X1" s="1408"/>
      <c r="Y1" s="1408"/>
      <c r="Z1" s="1408"/>
      <c r="AA1" s="1408"/>
      <c r="AB1" s="1408"/>
      <c r="AC1" s="1408"/>
      <c r="AD1" s="1408"/>
      <c r="AE1" s="1408"/>
      <c r="AF1" s="1409"/>
    </row>
    <row r="2" spans="1:32" s="66" customFormat="1" ht="18.75" customHeight="1" x14ac:dyDescent="0.25">
      <c r="A2" s="1267"/>
      <c r="B2" s="1410"/>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c r="AE2" s="1411"/>
      <c r="AF2" s="1412"/>
    </row>
    <row r="3" spans="1:32" s="66" customFormat="1" ht="14.25" customHeight="1" x14ac:dyDescent="0.25">
      <c r="A3" s="1267"/>
      <c r="B3" s="1410"/>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2"/>
    </row>
    <row r="4" spans="1:32" s="66" customFormat="1" ht="33" customHeight="1" thickBot="1" x14ac:dyDescent="0.3">
      <c r="A4" s="1268"/>
      <c r="B4" s="1413"/>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5"/>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416" t="s">
        <v>925</v>
      </c>
      <c r="B8" s="1374" t="s">
        <v>191</v>
      </c>
      <c r="C8" s="1375"/>
      <c r="D8" s="1375"/>
      <c r="E8" s="1375"/>
      <c r="F8" s="1375"/>
      <c r="G8" s="1375"/>
      <c r="H8" s="1375"/>
      <c r="I8" s="1375"/>
      <c r="J8" s="1375"/>
      <c r="K8" s="1375"/>
      <c r="L8" s="1375"/>
      <c r="M8" s="1375"/>
      <c r="N8" s="1375"/>
      <c r="O8" s="1375"/>
      <c r="P8" s="1375"/>
      <c r="Q8" s="1375"/>
      <c r="R8" s="1375"/>
      <c r="S8" s="1375"/>
      <c r="T8" s="1375"/>
      <c r="U8" s="1375"/>
      <c r="V8" s="1375"/>
      <c r="W8" s="1375"/>
      <c r="X8" s="1375"/>
      <c r="Y8" s="1375"/>
      <c r="Z8" s="1376"/>
      <c r="AA8" s="1385" t="s">
        <v>192</v>
      </c>
      <c r="AB8" s="1388">
        <v>2024110010310</v>
      </c>
      <c r="AC8" s="443" t="s">
        <v>121</v>
      </c>
      <c r="AD8" s="444"/>
      <c r="AE8" s="894" t="s">
        <v>183</v>
      </c>
      <c r="AF8" s="896"/>
    </row>
    <row r="9" spans="1:32" s="66" customFormat="1" ht="15" customHeight="1" thickBot="1" x14ac:dyDescent="0.3">
      <c r="A9" s="1417"/>
      <c r="B9" s="1377"/>
      <c r="C9" s="1378"/>
      <c r="D9" s="1378"/>
      <c r="E9" s="1378"/>
      <c r="F9" s="1378"/>
      <c r="G9" s="1378"/>
      <c r="H9" s="1378"/>
      <c r="I9" s="1378"/>
      <c r="J9" s="1378"/>
      <c r="K9" s="1378"/>
      <c r="L9" s="1378"/>
      <c r="M9" s="1378"/>
      <c r="N9" s="1378"/>
      <c r="O9" s="1378"/>
      <c r="P9" s="1378"/>
      <c r="Q9" s="1378"/>
      <c r="R9" s="1378"/>
      <c r="S9" s="1378"/>
      <c r="T9" s="1378"/>
      <c r="U9" s="1378"/>
      <c r="V9" s="1378"/>
      <c r="W9" s="1378"/>
      <c r="X9" s="1378"/>
      <c r="Y9" s="1378"/>
      <c r="Z9" s="1379"/>
      <c r="AA9" s="1386"/>
      <c r="AB9" s="1389"/>
      <c r="AC9" s="443" t="s">
        <v>122</v>
      </c>
      <c r="AD9" s="444"/>
      <c r="AE9" s="894" t="s">
        <v>185</v>
      </c>
      <c r="AF9" s="896"/>
    </row>
    <row r="10" spans="1:32" s="66" customFormat="1" ht="15" customHeight="1" thickBot="1" x14ac:dyDescent="0.3">
      <c r="A10" s="1417"/>
      <c r="B10" s="1377"/>
      <c r="C10" s="1378"/>
      <c r="D10" s="1378"/>
      <c r="E10" s="1378"/>
      <c r="F10" s="1378"/>
      <c r="G10" s="1378"/>
      <c r="H10" s="1378"/>
      <c r="I10" s="1378"/>
      <c r="J10" s="1378"/>
      <c r="K10" s="1378"/>
      <c r="L10" s="1378"/>
      <c r="M10" s="1378"/>
      <c r="N10" s="1378"/>
      <c r="O10" s="1378"/>
      <c r="P10" s="1378"/>
      <c r="Q10" s="1378"/>
      <c r="R10" s="1378"/>
      <c r="S10" s="1378"/>
      <c r="T10" s="1378"/>
      <c r="U10" s="1378"/>
      <c r="V10" s="1378"/>
      <c r="W10" s="1378"/>
      <c r="X10" s="1378"/>
      <c r="Y10" s="1378"/>
      <c r="Z10" s="1379"/>
      <c r="AA10" s="1386"/>
      <c r="AB10" s="1389"/>
      <c r="AC10" s="443" t="s">
        <v>771</v>
      </c>
      <c r="AD10" s="444"/>
      <c r="AE10" s="1383" t="s">
        <v>187</v>
      </c>
      <c r="AF10" s="1384"/>
    </row>
    <row r="11" spans="1:32" s="66" customFormat="1" ht="15" customHeight="1" thickBot="1" x14ac:dyDescent="0.3">
      <c r="A11" s="1418"/>
      <c r="B11" s="1380"/>
      <c r="C11" s="1381"/>
      <c r="D11" s="1381"/>
      <c r="E11" s="1381"/>
      <c r="F11" s="1381"/>
      <c r="G11" s="1381"/>
      <c r="H11" s="1381"/>
      <c r="I11" s="1381"/>
      <c r="J11" s="1381"/>
      <c r="K11" s="1381"/>
      <c r="L11" s="1381"/>
      <c r="M11" s="1381"/>
      <c r="N11" s="1381"/>
      <c r="O11" s="1381"/>
      <c r="P11" s="1381"/>
      <c r="Q11" s="1381"/>
      <c r="R11" s="1381"/>
      <c r="S11" s="1381"/>
      <c r="T11" s="1381"/>
      <c r="U11" s="1381"/>
      <c r="V11" s="1381"/>
      <c r="W11" s="1381"/>
      <c r="X11" s="1381"/>
      <c r="Y11" s="1381"/>
      <c r="Z11" s="1382"/>
      <c r="AA11" s="1387"/>
      <c r="AB11" s="1390"/>
      <c r="AC11" s="443" t="s">
        <v>773</v>
      </c>
      <c r="AD11" s="444"/>
      <c r="AE11" s="894" t="s">
        <v>926</v>
      </c>
      <c r="AF11" s="896"/>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870" t="s">
        <v>193</v>
      </c>
      <c r="B14" s="242" t="s">
        <v>194</v>
      </c>
      <c r="C14" s="200"/>
      <c r="D14" s="242" t="s">
        <v>195</v>
      </c>
      <c r="E14" s="201"/>
      <c r="F14" s="242" t="s">
        <v>196</v>
      </c>
      <c r="G14" s="201"/>
      <c r="H14" s="242" t="s">
        <v>197</v>
      </c>
      <c r="I14" s="486"/>
      <c r="J14" s="158"/>
      <c r="K14" s="874" t="s">
        <v>198</v>
      </c>
      <c r="L14" s="874"/>
      <c r="M14" s="1419" t="s">
        <v>199</v>
      </c>
      <c r="N14" s="1419"/>
      <c r="O14" s="1419"/>
      <c r="P14" s="205"/>
      <c r="Q14" s="269"/>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870"/>
      <c r="B15" s="243" t="s">
        <v>200</v>
      </c>
      <c r="C15" s="203"/>
      <c r="D15" s="242" t="s">
        <v>201</v>
      </c>
      <c r="E15" s="203"/>
      <c r="F15" s="242" t="s">
        <v>202</v>
      </c>
      <c r="G15" s="204" t="s">
        <v>203</v>
      </c>
      <c r="H15" s="242" t="s">
        <v>204</v>
      </c>
      <c r="I15" s="486"/>
      <c r="J15" s="158"/>
      <c r="K15" s="874"/>
      <c r="L15" s="874"/>
      <c r="M15" s="1419" t="s">
        <v>205</v>
      </c>
      <c r="N15" s="1419"/>
      <c r="O15" s="1419"/>
      <c r="P15" s="205"/>
      <c r="Q15" s="269"/>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870"/>
      <c r="B16" s="242" t="s">
        <v>206</v>
      </c>
      <c r="C16" s="200"/>
      <c r="D16" s="242" t="s">
        <v>207</v>
      </c>
      <c r="E16" s="203"/>
      <c r="F16" s="242" t="s">
        <v>208</v>
      </c>
      <c r="G16" s="204"/>
      <c r="H16" s="242" t="s">
        <v>209</v>
      </c>
      <c r="I16" s="202"/>
      <c r="K16" s="874"/>
      <c r="L16" s="874"/>
      <c r="M16" s="1419" t="s">
        <v>210</v>
      </c>
      <c r="N16" s="1419"/>
      <c r="O16" s="1419"/>
      <c r="P16" s="618" t="s">
        <v>203</v>
      </c>
      <c r="Q16" s="269"/>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861" t="s">
        <v>927</v>
      </c>
      <c r="B19" s="862"/>
      <c r="C19" s="862"/>
      <c r="D19" s="862"/>
      <c r="E19" s="862"/>
      <c r="F19" s="862"/>
      <c r="G19" s="862"/>
      <c r="H19" s="862"/>
      <c r="I19" s="862"/>
      <c r="J19" s="862"/>
      <c r="K19" s="862"/>
      <c r="L19" s="862"/>
      <c r="M19" s="862"/>
      <c r="N19" s="862"/>
      <c r="O19" s="862"/>
      <c r="P19" s="862"/>
      <c r="Q19" s="862"/>
      <c r="R19" s="862"/>
      <c r="S19" s="862"/>
      <c r="T19" s="862"/>
      <c r="U19" s="862"/>
      <c r="V19" s="862"/>
      <c r="W19" s="862"/>
      <c r="X19" s="862"/>
      <c r="Y19" s="862"/>
      <c r="Z19" s="862"/>
      <c r="AA19" s="862"/>
      <c r="AB19" s="862"/>
      <c r="AC19" s="862"/>
      <c r="AD19" s="862"/>
      <c r="AE19" s="862"/>
      <c r="AF19" s="863"/>
    </row>
    <row r="20" spans="1:32" s="66" customFormat="1" ht="50.25" customHeight="1" thickBot="1" x14ac:dyDescent="0.3">
      <c r="A20" s="814" t="s">
        <v>928</v>
      </c>
      <c r="B20" s="815"/>
      <c r="C20" s="1396" t="s">
        <v>929</v>
      </c>
      <c r="D20" s="1396"/>
      <c r="E20" s="1396"/>
      <c r="F20" s="1396"/>
      <c r="G20" s="1396"/>
      <c r="H20" s="1396"/>
      <c r="I20" s="1396"/>
      <c r="J20" s="1396"/>
      <c r="K20" s="1396"/>
      <c r="L20" s="1396"/>
      <c r="M20" s="1396"/>
      <c r="N20" s="1396"/>
      <c r="O20" s="1396"/>
      <c r="P20" s="1396"/>
      <c r="Q20" s="1396"/>
      <c r="R20" s="1396"/>
      <c r="S20" s="1396"/>
      <c r="T20" s="1396"/>
      <c r="U20" s="1396"/>
      <c r="V20" s="1396"/>
      <c r="W20" s="1396"/>
      <c r="X20" s="1396"/>
      <c r="Y20" s="1396"/>
      <c r="Z20" s="1396"/>
      <c r="AA20" s="1396"/>
      <c r="AB20" s="1396"/>
      <c r="AC20" s="1396"/>
      <c r="AD20" s="1396"/>
      <c r="AE20" s="1396"/>
      <c r="AF20" s="1397"/>
    </row>
    <row r="21" spans="1:32" s="94" customFormat="1" ht="21.75" customHeight="1" thickBot="1" x14ac:dyDescent="0.3">
      <c r="A21" s="812" t="s">
        <v>930</v>
      </c>
      <c r="B21" s="1398" t="s">
        <v>931</v>
      </c>
      <c r="C21" s="1278" t="s">
        <v>99</v>
      </c>
      <c r="D21" s="1402"/>
      <c r="E21" s="1402"/>
      <c r="F21" s="1402"/>
      <c r="G21" s="1402"/>
      <c r="H21" s="1402"/>
      <c r="I21" s="1402"/>
      <c r="J21" s="1402"/>
      <c r="K21" s="1402"/>
      <c r="L21" s="1402"/>
      <c r="M21" s="1402"/>
      <c r="N21" s="1279"/>
      <c r="O21" s="1371" t="s">
        <v>242</v>
      </c>
      <c r="P21" s="1372"/>
      <c r="Q21" s="1372"/>
      <c r="R21" s="1372"/>
      <c r="S21" s="1372"/>
      <c r="T21" s="1372"/>
      <c r="U21" s="1372"/>
      <c r="V21" s="1372"/>
      <c r="W21" s="1372"/>
      <c r="X21" s="1372"/>
      <c r="Y21" s="1372"/>
      <c r="Z21" s="1372"/>
      <c r="AA21" s="1372"/>
      <c r="AB21" s="1372"/>
      <c r="AC21" s="1372"/>
      <c r="AD21" s="1372"/>
      <c r="AE21" s="1372"/>
      <c r="AF21" s="1373"/>
    </row>
    <row r="22" spans="1:32" s="94" customFormat="1" ht="21.75" customHeight="1" x14ac:dyDescent="0.25">
      <c r="A22" s="1399"/>
      <c r="B22" s="1398"/>
      <c r="C22" s="1394" t="s">
        <v>240</v>
      </c>
      <c r="D22" s="1395"/>
      <c r="E22" s="1394" t="s">
        <v>251</v>
      </c>
      <c r="F22" s="1395"/>
      <c r="G22" s="1394" t="s">
        <v>255</v>
      </c>
      <c r="H22" s="1395"/>
      <c r="I22" s="1394" t="s">
        <v>258</v>
      </c>
      <c r="J22" s="1395"/>
      <c r="K22" s="1394" t="s">
        <v>261</v>
      </c>
      <c r="L22" s="1395"/>
      <c r="M22" s="1394" t="s">
        <v>264</v>
      </c>
      <c r="N22" s="1395"/>
      <c r="O22" s="1371" t="s">
        <v>240</v>
      </c>
      <c r="P22" s="1372"/>
      <c r="Q22" s="1373"/>
      <c r="R22" s="1391" t="s">
        <v>251</v>
      </c>
      <c r="S22" s="1392"/>
      <c r="T22" s="1393"/>
      <c r="U22" s="1391" t="s">
        <v>255</v>
      </c>
      <c r="V22" s="1392"/>
      <c r="W22" s="1393"/>
      <c r="X22" s="1391" t="s">
        <v>258</v>
      </c>
      <c r="Y22" s="1392"/>
      <c r="Z22" s="1393"/>
      <c r="AA22" s="1391" t="s">
        <v>261</v>
      </c>
      <c r="AB22" s="1392"/>
      <c r="AC22" s="1393"/>
      <c r="AD22" s="1391" t="s">
        <v>264</v>
      </c>
      <c r="AE22" s="1392"/>
      <c r="AF22" s="1393"/>
    </row>
    <row r="23" spans="1:32" s="94" customFormat="1" ht="28.5" customHeight="1" x14ac:dyDescent="0.25">
      <c r="A23" s="1399"/>
      <c r="B23" s="1398"/>
      <c r="C23" s="379" t="s">
        <v>100</v>
      </c>
      <c r="D23" s="196" t="s">
        <v>932</v>
      </c>
      <c r="E23" s="196" t="s">
        <v>100</v>
      </c>
      <c r="F23" s="196" t="s">
        <v>932</v>
      </c>
      <c r="G23" s="196" t="s">
        <v>100</v>
      </c>
      <c r="H23" s="196" t="s">
        <v>932</v>
      </c>
      <c r="I23" s="196" t="s">
        <v>100</v>
      </c>
      <c r="J23" s="196" t="s">
        <v>932</v>
      </c>
      <c r="K23" s="196" t="s">
        <v>100</v>
      </c>
      <c r="L23" s="196" t="s">
        <v>932</v>
      </c>
      <c r="M23" s="196" t="s">
        <v>100</v>
      </c>
      <c r="N23" s="196" t="s">
        <v>932</v>
      </c>
      <c r="O23" s="197" t="s">
        <v>100</v>
      </c>
      <c r="P23" s="197" t="s">
        <v>933</v>
      </c>
      <c r="Q23" s="197" t="s">
        <v>229</v>
      </c>
      <c r="R23" s="197" t="s">
        <v>100</v>
      </c>
      <c r="S23" s="197" t="s">
        <v>933</v>
      </c>
      <c r="T23" s="197" t="s">
        <v>229</v>
      </c>
      <c r="U23" s="197" t="s">
        <v>100</v>
      </c>
      <c r="V23" s="197" t="s">
        <v>933</v>
      </c>
      <c r="W23" s="197" t="s">
        <v>229</v>
      </c>
      <c r="X23" s="197" t="s">
        <v>100</v>
      </c>
      <c r="Y23" s="197" t="s">
        <v>933</v>
      </c>
      <c r="Z23" s="197" t="s">
        <v>229</v>
      </c>
      <c r="AA23" s="197" t="s">
        <v>100</v>
      </c>
      <c r="AB23" s="197" t="s">
        <v>933</v>
      </c>
      <c r="AC23" s="197" t="s">
        <v>229</v>
      </c>
      <c r="AD23" s="197" t="s">
        <v>100</v>
      </c>
      <c r="AE23" s="197" t="s">
        <v>933</v>
      </c>
      <c r="AF23" s="197" t="s">
        <v>229</v>
      </c>
    </row>
    <row r="24" spans="1:32" s="94" customFormat="1" ht="15.75" customHeight="1" x14ac:dyDescent="0.25">
      <c r="A24" s="1399"/>
      <c r="B24" s="381" t="s">
        <v>934</v>
      </c>
      <c r="C24" s="382">
        <v>1</v>
      </c>
      <c r="D24" s="415">
        <v>459582439</v>
      </c>
      <c r="E24" s="382">
        <v>1</v>
      </c>
      <c r="F24" s="415">
        <v>675636</v>
      </c>
      <c r="G24" s="382">
        <v>1</v>
      </c>
      <c r="H24" s="415">
        <v>22211405</v>
      </c>
      <c r="I24" s="382">
        <v>1</v>
      </c>
      <c r="J24" s="415">
        <v>18133254</v>
      </c>
      <c r="K24" s="382">
        <v>1</v>
      </c>
      <c r="L24" s="415">
        <v>4877155</v>
      </c>
      <c r="M24" s="382">
        <v>1</v>
      </c>
      <c r="N24" s="415"/>
      <c r="O24" s="382">
        <v>1</v>
      </c>
      <c r="P24" s="412">
        <v>184532927</v>
      </c>
      <c r="Q24" s="412">
        <v>6262060</v>
      </c>
      <c r="R24" s="382">
        <v>1</v>
      </c>
      <c r="S24" s="412">
        <v>96977565</v>
      </c>
      <c r="T24" s="412">
        <v>14991463</v>
      </c>
      <c r="U24" s="382">
        <v>1</v>
      </c>
      <c r="V24" s="412">
        <v>1661746</v>
      </c>
      <c r="W24" s="412">
        <v>24466560</v>
      </c>
      <c r="X24" s="382">
        <v>1</v>
      </c>
      <c r="Y24" s="412">
        <v>141814276</v>
      </c>
      <c r="Z24" s="412">
        <v>39484632</v>
      </c>
      <c r="AA24" s="382">
        <v>1</v>
      </c>
      <c r="AB24" s="412">
        <v>4093183.4</v>
      </c>
      <c r="AC24" s="412">
        <v>43013719.5</v>
      </c>
      <c r="AD24" s="382">
        <v>1</v>
      </c>
      <c r="AE24" s="412">
        <v>11273222</v>
      </c>
      <c r="AF24" s="412">
        <v>61650034</v>
      </c>
    </row>
    <row r="25" spans="1:32" s="94" customFormat="1" ht="15.75" customHeight="1" x14ac:dyDescent="0.25">
      <c r="A25" s="1399"/>
      <c r="B25" s="358" t="s">
        <v>935</v>
      </c>
      <c r="C25" s="382">
        <v>1</v>
      </c>
      <c r="D25" s="415">
        <v>459582439</v>
      </c>
      <c r="E25" s="382">
        <v>1</v>
      </c>
      <c r="F25" s="415">
        <v>675636</v>
      </c>
      <c r="G25" s="382">
        <v>1</v>
      </c>
      <c r="H25" s="415">
        <v>22211405</v>
      </c>
      <c r="I25" s="382">
        <v>1</v>
      </c>
      <c r="J25" s="415">
        <v>18133254</v>
      </c>
      <c r="K25" s="382">
        <v>1</v>
      </c>
      <c r="L25" s="415">
        <v>4877155</v>
      </c>
      <c r="M25" s="382">
        <v>1</v>
      </c>
      <c r="N25" s="415"/>
      <c r="O25" s="382">
        <v>1</v>
      </c>
      <c r="P25" s="412">
        <v>184532927</v>
      </c>
      <c r="Q25" s="412">
        <v>6262060</v>
      </c>
      <c r="R25" s="382">
        <v>1</v>
      </c>
      <c r="S25" s="412">
        <v>96977565</v>
      </c>
      <c r="T25" s="412">
        <v>14991463</v>
      </c>
      <c r="U25" s="382">
        <v>1</v>
      </c>
      <c r="V25" s="412">
        <v>1661746</v>
      </c>
      <c r="W25" s="412">
        <v>24466560</v>
      </c>
      <c r="X25" s="382">
        <v>1</v>
      </c>
      <c r="Y25" s="412">
        <v>141814276</v>
      </c>
      <c r="Z25" s="412">
        <v>39484631</v>
      </c>
      <c r="AA25" s="382">
        <v>1</v>
      </c>
      <c r="AB25" s="412">
        <v>4093183.4</v>
      </c>
      <c r="AC25" s="412">
        <v>43013719.5</v>
      </c>
      <c r="AD25" s="382">
        <v>1</v>
      </c>
      <c r="AE25" s="412">
        <v>11273222</v>
      </c>
      <c r="AF25" s="412">
        <v>61650034</v>
      </c>
    </row>
    <row r="26" spans="1:32" s="94" customFormat="1" ht="15.75" customHeight="1" x14ac:dyDescent="0.25">
      <c r="A26" s="1399"/>
      <c r="B26" s="358" t="s">
        <v>936</v>
      </c>
      <c r="C26" s="382">
        <v>1</v>
      </c>
      <c r="D26" s="415">
        <v>459582439</v>
      </c>
      <c r="E26" s="382">
        <v>1</v>
      </c>
      <c r="F26" s="415">
        <v>675636</v>
      </c>
      <c r="G26" s="382">
        <v>1</v>
      </c>
      <c r="H26" s="415">
        <v>22211405</v>
      </c>
      <c r="I26" s="382">
        <v>1</v>
      </c>
      <c r="J26" s="415">
        <v>18133254</v>
      </c>
      <c r="K26" s="382">
        <v>1</v>
      </c>
      <c r="L26" s="415">
        <v>4877155</v>
      </c>
      <c r="M26" s="382">
        <v>1</v>
      </c>
      <c r="N26" s="415"/>
      <c r="O26" s="382">
        <v>1</v>
      </c>
      <c r="P26" s="412">
        <v>184532927</v>
      </c>
      <c r="Q26" s="412">
        <v>6262060</v>
      </c>
      <c r="R26" s="382">
        <v>1</v>
      </c>
      <c r="S26" s="412">
        <v>96977565</v>
      </c>
      <c r="T26" s="412">
        <v>14991463</v>
      </c>
      <c r="U26" s="382">
        <v>1</v>
      </c>
      <c r="V26" s="412">
        <v>1661746</v>
      </c>
      <c r="W26" s="412">
        <v>24466560</v>
      </c>
      <c r="X26" s="382">
        <v>1</v>
      </c>
      <c r="Y26" s="412">
        <v>141814276</v>
      </c>
      <c r="Z26" s="412">
        <v>39484631</v>
      </c>
      <c r="AA26" s="382">
        <v>1</v>
      </c>
      <c r="AB26" s="412">
        <v>4093183.4</v>
      </c>
      <c r="AC26" s="412">
        <v>43013719.5</v>
      </c>
      <c r="AD26" s="382">
        <v>1</v>
      </c>
      <c r="AE26" s="412">
        <v>11273222</v>
      </c>
      <c r="AF26" s="412">
        <v>61650034</v>
      </c>
    </row>
    <row r="27" spans="1:32" s="94" customFormat="1" ht="15.75" customHeight="1" x14ac:dyDescent="0.25">
      <c r="A27" s="1399"/>
      <c r="B27" s="358" t="s">
        <v>937</v>
      </c>
      <c r="C27" s="382">
        <v>1</v>
      </c>
      <c r="D27" s="415">
        <v>459582439</v>
      </c>
      <c r="E27" s="382">
        <v>1</v>
      </c>
      <c r="F27" s="415">
        <v>675636</v>
      </c>
      <c r="G27" s="382">
        <v>1</v>
      </c>
      <c r="H27" s="415">
        <v>22211404</v>
      </c>
      <c r="I27" s="382">
        <v>1</v>
      </c>
      <c r="J27" s="415">
        <v>18133254</v>
      </c>
      <c r="K27" s="382">
        <v>1</v>
      </c>
      <c r="L27" s="415">
        <v>4877155</v>
      </c>
      <c r="M27" s="382">
        <v>1</v>
      </c>
      <c r="N27" s="415"/>
      <c r="O27" s="382">
        <v>1</v>
      </c>
      <c r="P27" s="412">
        <v>184532927</v>
      </c>
      <c r="Q27" s="412">
        <v>6262060</v>
      </c>
      <c r="R27" s="382">
        <v>1</v>
      </c>
      <c r="S27" s="412">
        <v>96977565</v>
      </c>
      <c r="T27" s="412">
        <v>14991463</v>
      </c>
      <c r="U27" s="382">
        <v>1</v>
      </c>
      <c r="V27" s="412">
        <v>1661746</v>
      </c>
      <c r="W27" s="412">
        <v>24466560</v>
      </c>
      <c r="X27" s="382">
        <v>1</v>
      </c>
      <c r="Y27" s="412">
        <v>141814276</v>
      </c>
      <c r="Z27" s="412">
        <v>39484631</v>
      </c>
      <c r="AA27" s="382">
        <v>1</v>
      </c>
      <c r="AB27" s="412">
        <v>4093183.4</v>
      </c>
      <c r="AC27" s="412">
        <v>43013719.5</v>
      </c>
      <c r="AD27" s="382">
        <v>1</v>
      </c>
      <c r="AE27" s="412">
        <v>11273222</v>
      </c>
      <c r="AF27" s="412">
        <v>61650034</v>
      </c>
    </row>
    <row r="28" spans="1:32" s="94" customFormat="1" ht="15.75" customHeight="1" x14ac:dyDescent="0.25">
      <c r="A28" s="1399"/>
      <c r="B28" s="358" t="s">
        <v>938</v>
      </c>
      <c r="C28" s="382">
        <v>1</v>
      </c>
      <c r="D28" s="415">
        <v>459582439</v>
      </c>
      <c r="E28" s="382">
        <v>1</v>
      </c>
      <c r="F28" s="415">
        <v>675636</v>
      </c>
      <c r="G28" s="382">
        <v>1</v>
      </c>
      <c r="H28" s="415">
        <v>22211404</v>
      </c>
      <c r="I28" s="382">
        <v>1</v>
      </c>
      <c r="J28" s="415">
        <v>18133254</v>
      </c>
      <c r="K28" s="382">
        <v>1</v>
      </c>
      <c r="L28" s="415">
        <v>4877155</v>
      </c>
      <c r="M28" s="382">
        <v>1</v>
      </c>
      <c r="N28" s="415"/>
      <c r="O28" s="382">
        <v>1</v>
      </c>
      <c r="P28" s="412">
        <v>184532927</v>
      </c>
      <c r="Q28" s="412">
        <v>6262060</v>
      </c>
      <c r="R28" s="382">
        <v>1</v>
      </c>
      <c r="S28" s="412">
        <v>96977565</v>
      </c>
      <c r="T28" s="412">
        <v>14991463</v>
      </c>
      <c r="U28" s="382">
        <v>1</v>
      </c>
      <c r="V28" s="412">
        <v>1661746</v>
      </c>
      <c r="W28" s="412">
        <v>24466560</v>
      </c>
      <c r="X28" s="382">
        <v>1</v>
      </c>
      <c r="Y28" s="412">
        <v>141814276</v>
      </c>
      <c r="Z28" s="412">
        <v>39484631</v>
      </c>
      <c r="AA28" s="382">
        <v>1</v>
      </c>
      <c r="AB28" s="412">
        <v>4093183.4</v>
      </c>
      <c r="AC28" s="412">
        <v>43013719.5</v>
      </c>
      <c r="AD28" s="382">
        <v>1</v>
      </c>
      <c r="AE28" s="412">
        <v>11273222</v>
      </c>
      <c r="AF28" s="412">
        <v>61650034</v>
      </c>
    </row>
    <row r="29" spans="1:32" s="94" customFormat="1" ht="15.75" customHeight="1" x14ac:dyDescent="0.25">
      <c r="A29" s="1399"/>
      <c r="B29" s="358" t="s">
        <v>939</v>
      </c>
      <c r="C29" s="382">
        <v>1</v>
      </c>
      <c r="D29" s="415">
        <v>459582439</v>
      </c>
      <c r="E29" s="382">
        <v>1</v>
      </c>
      <c r="F29" s="415">
        <v>675636</v>
      </c>
      <c r="G29" s="382">
        <v>1</v>
      </c>
      <c r="H29" s="415">
        <v>22211404</v>
      </c>
      <c r="I29" s="382">
        <v>1</v>
      </c>
      <c r="J29" s="415">
        <v>18133254</v>
      </c>
      <c r="K29" s="382">
        <v>1</v>
      </c>
      <c r="L29" s="415">
        <v>4877155</v>
      </c>
      <c r="M29" s="382">
        <v>1</v>
      </c>
      <c r="N29" s="415"/>
      <c r="O29" s="382">
        <v>1</v>
      </c>
      <c r="P29" s="412">
        <v>184532927</v>
      </c>
      <c r="Q29" s="412">
        <v>6262060</v>
      </c>
      <c r="R29" s="382">
        <v>1</v>
      </c>
      <c r="S29" s="412">
        <v>96977565</v>
      </c>
      <c r="T29" s="412">
        <v>14991463</v>
      </c>
      <c r="U29" s="382">
        <v>1</v>
      </c>
      <c r="V29" s="412">
        <v>1661746</v>
      </c>
      <c r="W29" s="412">
        <v>24466560</v>
      </c>
      <c r="X29" s="382">
        <v>1</v>
      </c>
      <c r="Y29" s="412">
        <v>141814276</v>
      </c>
      <c r="Z29" s="412">
        <v>39484631</v>
      </c>
      <c r="AA29" s="382">
        <v>1</v>
      </c>
      <c r="AB29" s="412">
        <v>4093183.4</v>
      </c>
      <c r="AC29" s="412">
        <v>43013719.5</v>
      </c>
      <c r="AD29" s="382">
        <v>1</v>
      </c>
      <c r="AE29" s="412">
        <v>11273222</v>
      </c>
      <c r="AF29" s="412">
        <v>61650034</v>
      </c>
    </row>
    <row r="30" spans="1:32" s="94" customFormat="1" ht="15.75" customHeight="1" x14ac:dyDescent="0.25">
      <c r="A30" s="1399"/>
      <c r="B30" s="358" t="s">
        <v>940</v>
      </c>
      <c r="C30" s="382">
        <v>1</v>
      </c>
      <c r="D30" s="415">
        <v>459582439</v>
      </c>
      <c r="E30" s="382">
        <v>1</v>
      </c>
      <c r="F30" s="415">
        <v>675636</v>
      </c>
      <c r="G30" s="382">
        <v>1</v>
      </c>
      <c r="H30" s="415">
        <v>22211404</v>
      </c>
      <c r="I30" s="382">
        <v>1</v>
      </c>
      <c r="J30" s="415">
        <v>18133254</v>
      </c>
      <c r="K30" s="382">
        <v>1</v>
      </c>
      <c r="L30" s="415">
        <v>4877155</v>
      </c>
      <c r="M30" s="382">
        <v>1</v>
      </c>
      <c r="N30" s="415"/>
      <c r="O30" s="382">
        <v>1</v>
      </c>
      <c r="P30" s="412">
        <v>184532927</v>
      </c>
      <c r="Q30" s="412">
        <v>6262059</v>
      </c>
      <c r="R30" s="382">
        <v>1</v>
      </c>
      <c r="S30" s="412">
        <v>96977565</v>
      </c>
      <c r="T30" s="412">
        <v>14991463</v>
      </c>
      <c r="U30" s="382">
        <v>1</v>
      </c>
      <c r="V30" s="412">
        <v>1661746</v>
      </c>
      <c r="W30" s="412">
        <v>24466560</v>
      </c>
      <c r="X30" s="382">
        <v>1</v>
      </c>
      <c r="Y30" s="412">
        <v>141814275</v>
      </c>
      <c r="Z30" s="412">
        <v>39484631</v>
      </c>
      <c r="AA30" s="382">
        <v>1</v>
      </c>
      <c r="AB30" s="412">
        <v>4093183.4</v>
      </c>
      <c r="AC30" s="412">
        <v>43013719.5</v>
      </c>
      <c r="AD30" s="382">
        <v>1</v>
      </c>
      <c r="AE30" s="412">
        <v>11273222</v>
      </c>
      <c r="AF30" s="412">
        <v>61650034</v>
      </c>
    </row>
    <row r="31" spans="1:32" s="94" customFormat="1" ht="15.75" customHeight="1" x14ac:dyDescent="0.25">
      <c r="A31" s="1399"/>
      <c r="B31" s="358" t="s">
        <v>941</v>
      </c>
      <c r="C31" s="382">
        <v>1</v>
      </c>
      <c r="D31" s="415">
        <v>459582439</v>
      </c>
      <c r="E31" s="382">
        <v>1</v>
      </c>
      <c r="F31" s="415">
        <v>675636</v>
      </c>
      <c r="G31" s="382">
        <v>1</v>
      </c>
      <c r="H31" s="415">
        <v>22211404</v>
      </c>
      <c r="I31" s="382">
        <v>1</v>
      </c>
      <c r="J31" s="415">
        <v>18133254</v>
      </c>
      <c r="K31" s="382">
        <v>1</v>
      </c>
      <c r="L31" s="415">
        <v>4877154</v>
      </c>
      <c r="M31" s="382">
        <v>1</v>
      </c>
      <c r="N31" s="415"/>
      <c r="O31" s="382">
        <v>1</v>
      </c>
      <c r="P31" s="412">
        <v>184532927</v>
      </c>
      <c r="Q31" s="412">
        <v>6262059</v>
      </c>
      <c r="R31" s="382">
        <v>1</v>
      </c>
      <c r="S31" s="412">
        <v>96977565</v>
      </c>
      <c r="T31" s="412">
        <v>14991463</v>
      </c>
      <c r="U31" s="382">
        <v>1</v>
      </c>
      <c r="V31" s="412">
        <v>1661746</v>
      </c>
      <c r="W31" s="412">
        <v>24466560</v>
      </c>
      <c r="X31" s="382">
        <v>1</v>
      </c>
      <c r="Y31" s="412">
        <v>141814275</v>
      </c>
      <c r="Z31" s="412">
        <v>39484631</v>
      </c>
      <c r="AA31" s="382">
        <v>1</v>
      </c>
      <c r="AB31" s="412">
        <v>4093183.4</v>
      </c>
      <c r="AC31" s="412">
        <v>43013719.5</v>
      </c>
      <c r="AD31" s="382">
        <v>1</v>
      </c>
      <c r="AE31" s="412">
        <v>11273222</v>
      </c>
      <c r="AF31" s="412">
        <v>61650034</v>
      </c>
    </row>
    <row r="32" spans="1:32" s="94" customFormat="1" ht="15.75" customHeight="1" x14ac:dyDescent="0.25">
      <c r="A32" s="1399"/>
      <c r="B32" s="358" t="s">
        <v>942</v>
      </c>
      <c r="C32" s="382">
        <v>1</v>
      </c>
      <c r="D32" s="415">
        <v>459582439</v>
      </c>
      <c r="E32" s="382">
        <v>1</v>
      </c>
      <c r="F32" s="415">
        <v>675636</v>
      </c>
      <c r="G32" s="382">
        <v>1</v>
      </c>
      <c r="H32" s="415">
        <v>22211404</v>
      </c>
      <c r="I32" s="382">
        <v>1</v>
      </c>
      <c r="J32" s="415">
        <v>18133254</v>
      </c>
      <c r="K32" s="382">
        <v>1</v>
      </c>
      <c r="L32" s="415">
        <v>4877154</v>
      </c>
      <c r="M32" s="382">
        <v>1</v>
      </c>
      <c r="N32" s="415"/>
      <c r="O32" s="382">
        <v>1</v>
      </c>
      <c r="P32" s="412">
        <v>184532927</v>
      </c>
      <c r="Q32" s="412">
        <v>6262059</v>
      </c>
      <c r="R32" s="382">
        <v>1</v>
      </c>
      <c r="S32" s="412">
        <v>96977565</v>
      </c>
      <c r="T32" s="412">
        <v>14991463</v>
      </c>
      <c r="U32" s="382">
        <v>1</v>
      </c>
      <c r="V32" s="412">
        <v>1661746</v>
      </c>
      <c r="W32" s="412">
        <v>24466560</v>
      </c>
      <c r="X32" s="382">
        <v>1</v>
      </c>
      <c r="Y32" s="412">
        <v>141814275</v>
      </c>
      <c r="Z32" s="412">
        <v>39484631</v>
      </c>
      <c r="AA32" s="382">
        <v>1</v>
      </c>
      <c r="AB32" s="412">
        <v>4093183.4</v>
      </c>
      <c r="AC32" s="412">
        <v>43013719.5</v>
      </c>
      <c r="AD32" s="382">
        <v>1</v>
      </c>
      <c r="AE32" s="412">
        <v>11273222</v>
      </c>
      <c r="AF32" s="412">
        <v>61650034</v>
      </c>
    </row>
    <row r="33" spans="1:32" s="94" customFormat="1" ht="15.75" customHeight="1" x14ac:dyDescent="0.25">
      <c r="A33" s="1399"/>
      <c r="B33" s="358" t="s">
        <v>943</v>
      </c>
      <c r="C33" s="382">
        <v>1</v>
      </c>
      <c r="D33" s="415">
        <v>459582439</v>
      </c>
      <c r="E33" s="382">
        <v>1</v>
      </c>
      <c r="F33" s="415">
        <v>675636</v>
      </c>
      <c r="G33" s="382">
        <v>1</v>
      </c>
      <c r="H33" s="415">
        <v>22211404</v>
      </c>
      <c r="I33" s="382">
        <v>1</v>
      </c>
      <c r="J33" s="415">
        <v>18133254</v>
      </c>
      <c r="K33" s="382">
        <v>1</v>
      </c>
      <c r="L33" s="415">
        <v>4877154</v>
      </c>
      <c r="M33" s="382">
        <v>1</v>
      </c>
      <c r="N33" s="415"/>
      <c r="O33" s="382">
        <v>1</v>
      </c>
      <c r="P33" s="412">
        <v>184532927</v>
      </c>
      <c r="Q33" s="412">
        <v>6262059</v>
      </c>
      <c r="R33" s="382">
        <v>1</v>
      </c>
      <c r="S33" s="412">
        <v>96977565</v>
      </c>
      <c r="T33" s="412">
        <v>14991463</v>
      </c>
      <c r="U33" s="382">
        <v>1</v>
      </c>
      <c r="V33" s="412">
        <v>1661746</v>
      </c>
      <c r="W33" s="412">
        <v>24466560</v>
      </c>
      <c r="X33" s="382">
        <v>1</v>
      </c>
      <c r="Y33" s="412">
        <v>141814275</v>
      </c>
      <c r="Z33" s="412">
        <v>39484631</v>
      </c>
      <c r="AA33" s="382">
        <v>1</v>
      </c>
      <c r="AB33" s="412">
        <v>4093183.4</v>
      </c>
      <c r="AC33" s="412">
        <v>43013719.5</v>
      </c>
      <c r="AD33" s="382">
        <v>1</v>
      </c>
      <c r="AE33" s="412">
        <v>11273222</v>
      </c>
      <c r="AF33" s="412">
        <v>61650034</v>
      </c>
    </row>
    <row r="34" spans="1:32" s="94" customFormat="1" ht="15.75" customHeight="1" x14ac:dyDescent="0.25">
      <c r="A34" s="1399"/>
      <c r="B34" s="358" t="s">
        <v>944</v>
      </c>
      <c r="C34" s="382">
        <v>1</v>
      </c>
      <c r="D34" s="415">
        <v>459582439</v>
      </c>
      <c r="E34" s="382">
        <v>1</v>
      </c>
      <c r="F34" s="415">
        <v>675636</v>
      </c>
      <c r="G34" s="382">
        <v>1</v>
      </c>
      <c r="H34" s="415">
        <v>22211404</v>
      </c>
      <c r="I34" s="382">
        <v>1</v>
      </c>
      <c r="J34" s="415">
        <v>18133254</v>
      </c>
      <c r="K34" s="382">
        <v>1</v>
      </c>
      <c r="L34" s="415">
        <v>4877154</v>
      </c>
      <c r="M34" s="382">
        <v>1</v>
      </c>
      <c r="N34" s="415"/>
      <c r="O34" s="382">
        <v>1</v>
      </c>
      <c r="P34" s="412">
        <v>184532927</v>
      </c>
      <c r="Q34" s="412">
        <v>6262059</v>
      </c>
      <c r="R34" s="382">
        <v>1</v>
      </c>
      <c r="S34" s="412">
        <v>96977565</v>
      </c>
      <c r="T34" s="412">
        <v>14991463</v>
      </c>
      <c r="U34" s="382">
        <v>1</v>
      </c>
      <c r="V34" s="412">
        <v>1661746</v>
      </c>
      <c r="W34" s="412">
        <v>24466560</v>
      </c>
      <c r="X34" s="382">
        <v>1</v>
      </c>
      <c r="Y34" s="412">
        <v>141814275</v>
      </c>
      <c r="Z34" s="412">
        <v>39484631</v>
      </c>
      <c r="AA34" s="382">
        <v>1</v>
      </c>
      <c r="AB34" s="412">
        <v>4093183.4</v>
      </c>
      <c r="AC34" s="412">
        <v>43013719.5</v>
      </c>
      <c r="AD34" s="382">
        <v>1</v>
      </c>
      <c r="AE34" s="412">
        <v>11273222</v>
      </c>
      <c r="AF34" s="412">
        <v>61650034</v>
      </c>
    </row>
    <row r="35" spans="1:32" s="94" customFormat="1" ht="15.75" customHeight="1" x14ac:dyDescent="0.25">
      <c r="A35" s="1399"/>
      <c r="B35" s="358" t="s">
        <v>945</v>
      </c>
      <c r="C35" s="382">
        <v>1</v>
      </c>
      <c r="D35" s="415">
        <v>459582438</v>
      </c>
      <c r="E35" s="382">
        <v>1</v>
      </c>
      <c r="F35" s="415">
        <v>675636</v>
      </c>
      <c r="G35" s="382">
        <v>1</v>
      </c>
      <c r="H35" s="415">
        <v>22211404</v>
      </c>
      <c r="I35" s="382">
        <v>1</v>
      </c>
      <c r="J35" s="415">
        <v>18133254</v>
      </c>
      <c r="K35" s="382">
        <v>1</v>
      </c>
      <c r="L35" s="415">
        <v>4877154</v>
      </c>
      <c r="M35" s="382">
        <v>1</v>
      </c>
      <c r="N35" s="415"/>
      <c r="O35" s="382">
        <v>1</v>
      </c>
      <c r="P35" s="412">
        <v>184532927</v>
      </c>
      <c r="Q35" s="412">
        <v>6262059</v>
      </c>
      <c r="R35" s="382">
        <v>1</v>
      </c>
      <c r="S35" s="412">
        <v>96977565</v>
      </c>
      <c r="T35" s="412">
        <v>14991462</v>
      </c>
      <c r="U35" s="382">
        <v>1</v>
      </c>
      <c r="V35" s="412">
        <v>1661746</v>
      </c>
      <c r="W35" s="412">
        <v>24466559</v>
      </c>
      <c r="X35" s="382">
        <v>1</v>
      </c>
      <c r="Y35" s="412">
        <v>141814275</v>
      </c>
      <c r="Z35" s="412">
        <v>39484631</v>
      </c>
      <c r="AA35" s="382">
        <v>1</v>
      </c>
      <c r="AB35" s="412">
        <v>4093183.4</v>
      </c>
      <c r="AC35" s="412">
        <v>43013719.5</v>
      </c>
      <c r="AD35" s="382">
        <v>1</v>
      </c>
      <c r="AE35" s="412">
        <v>11273222</v>
      </c>
      <c r="AF35" s="412">
        <v>61650034</v>
      </c>
    </row>
    <row r="36" spans="1:32" s="94" customFormat="1" ht="15.75" customHeight="1" x14ac:dyDescent="0.25">
      <c r="A36" s="1399"/>
      <c r="B36" s="358" t="s">
        <v>946</v>
      </c>
      <c r="C36" s="382">
        <v>1</v>
      </c>
      <c r="D36" s="415">
        <v>459582438</v>
      </c>
      <c r="E36" s="382">
        <v>1</v>
      </c>
      <c r="F36" s="415">
        <v>675636</v>
      </c>
      <c r="G36" s="382">
        <v>1</v>
      </c>
      <c r="H36" s="415">
        <v>22211404</v>
      </c>
      <c r="I36" s="382">
        <v>1</v>
      </c>
      <c r="J36" s="415">
        <v>18133254</v>
      </c>
      <c r="K36" s="382">
        <v>1</v>
      </c>
      <c r="L36" s="415">
        <v>4877154</v>
      </c>
      <c r="M36" s="382">
        <v>1</v>
      </c>
      <c r="N36" s="415"/>
      <c r="O36" s="382">
        <v>1</v>
      </c>
      <c r="P36" s="412">
        <v>184532927</v>
      </c>
      <c r="Q36" s="412">
        <v>6262059</v>
      </c>
      <c r="R36" s="382">
        <v>1</v>
      </c>
      <c r="S36" s="412">
        <v>96977566</v>
      </c>
      <c r="T36" s="412">
        <v>14991462</v>
      </c>
      <c r="U36" s="382">
        <v>1</v>
      </c>
      <c r="V36" s="412">
        <v>1661746</v>
      </c>
      <c r="W36" s="412">
        <v>24466559</v>
      </c>
      <c r="X36" s="382">
        <v>1</v>
      </c>
      <c r="Y36" s="412">
        <v>141814275</v>
      </c>
      <c r="Z36" s="412">
        <v>39484631</v>
      </c>
      <c r="AA36" s="382">
        <v>1</v>
      </c>
      <c r="AB36" s="412">
        <v>4093183.4</v>
      </c>
      <c r="AC36" s="412">
        <v>43013719.5</v>
      </c>
      <c r="AD36" s="382">
        <v>1</v>
      </c>
      <c r="AE36" s="412">
        <v>11273222</v>
      </c>
      <c r="AF36" s="412">
        <v>61650034</v>
      </c>
    </row>
    <row r="37" spans="1:32" s="94" customFormat="1" ht="15.75" customHeight="1" x14ac:dyDescent="0.25">
      <c r="A37" s="1399"/>
      <c r="B37" s="358" t="s">
        <v>947</v>
      </c>
      <c r="C37" s="382">
        <v>1</v>
      </c>
      <c r="D37" s="415">
        <v>459582438</v>
      </c>
      <c r="E37" s="382">
        <v>1</v>
      </c>
      <c r="F37" s="415">
        <v>675636</v>
      </c>
      <c r="G37" s="382">
        <v>1</v>
      </c>
      <c r="H37" s="415">
        <v>22211404</v>
      </c>
      <c r="I37" s="382">
        <v>1</v>
      </c>
      <c r="J37" s="415">
        <v>18133254</v>
      </c>
      <c r="K37" s="382">
        <v>1</v>
      </c>
      <c r="L37" s="415">
        <v>4877154</v>
      </c>
      <c r="M37" s="382">
        <v>1</v>
      </c>
      <c r="N37" s="415"/>
      <c r="O37" s="382">
        <v>1</v>
      </c>
      <c r="P37" s="412">
        <v>184532927</v>
      </c>
      <c r="Q37" s="412">
        <v>6262059</v>
      </c>
      <c r="R37" s="382">
        <v>1</v>
      </c>
      <c r="S37" s="412">
        <v>96977566</v>
      </c>
      <c r="T37" s="412">
        <v>14991462</v>
      </c>
      <c r="U37" s="382">
        <v>1</v>
      </c>
      <c r="V37" s="412">
        <v>1661746</v>
      </c>
      <c r="W37" s="412">
        <v>24466559</v>
      </c>
      <c r="X37" s="382">
        <v>1</v>
      </c>
      <c r="Y37" s="412">
        <v>141814275</v>
      </c>
      <c r="Z37" s="412">
        <v>39484631</v>
      </c>
      <c r="AA37" s="382">
        <v>1</v>
      </c>
      <c r="AB37" s="412">
        <v>4093183.4</v>
      </c>
      <c r="AC37" s="412">
        <v>43013719.5</v>
      </c>
      <c r="AD37" s="382">
        <v>1</v>
      </c>
      <c r="AE37" s="412">
        <v>11273221</v>
      </c>
      <c r="AF37" s="412">
        <v>61650034</v>
      </c>
    </row>
    <row r="38" spans="1:32" s="94" customFormat="1" ht="15.75" customHeight="1" x14ac:dyDescent="0.25">
      <c r="A38" s="1399"/>
      <c r="B38" s="358" t="s">
        <v>948</v>
      </c>
      <c r="C38" s="382">
        <v>1</v>
      </c>
      <c r="D38" s="415">
        <v>459582438</v>
      </c>
      <c r="E38" s="382">
        <v>1</v>
      </c>
      <c r="F38" s="415">
        <v>675636</v>
      </c>
      <c r="G38" s="382">
        <v>1</v>
      </c>
      <c r="H38" s="415">
        <v>22211404</v>
      </c>
      <c r="I38" s="382">
        <v>1</v>
      </c>
      <c r="J38" s="415">
        <v>18133254</v>
      </c>
      <c r="K38" s="382">
        <v>1</v>
      </c>
      <c r="L38" s="415">
        <v>4877154</v>
      </c>
      <c r="M38" s="382">
        <v>1</v>
      </c>
      <c r="N38" s="415"/>
      <c r="O38" s="382">
        <v>1</v>
      </c>
      <c r="P38" s="412">
        <v>184532927</v>
      </c>
      <c r="Q38" s="412">
        <v>6262059</v>
      </c>
      <c r="R38" s="382">
        <v>1</v>
      </c>
      <c r="S38" s="412">
        <v>96977566</v>
      </c>
      <c r="T38" s="412">
        <v>14991462</v>
      </c>
      <c r="U38" s="382">
        <v>1</v>
      </c>
      <c r="V38" s="412">
        <v>1661746</v>
      </c>
      <c r="W38" s="412">
        <v>24466559</v>
      </c>
      <c r="X38" s="382">
        <v>1</v>
      </c>
      <c r="Y38" s="412">
        <v>141814275</v>
      </c>
      <c r="Z38" s="412">
        <v>39484631</v>
      </c>
      <c r="AA38" s="382">
        <v>1</v>
      </c>
      <c r="AB38" s="412">
        <v>4093183.4</v>
      </c>
      <c r="AC38" s="412">
        <v>43013719.5</v>
      </c>
      <c r="AD38" s="382">
        <v>1</v>
      </c>
      <c r="AE38" s="412">
        <v>11273221</v>
      </c>
      <c r="AF38" s="412">
        <v>61650034</v>
      </c>
    </row>
    <row r="39" spans="1:32" s="94" customFormat="1" ht="15.75" customHeight="1" x14ac:dyDescent="0.25">
      <c r="A39" s="1399"/>
      <c r="B39" s="358" t="s">
        <v>949</v>
      </c>
      <c r="C39" s="382">
        <v>1</v>
      </c>
      <c r="D39" s="415">
        <v>459582438</v>
      </c>
      <c r="E39" s="382">
        <v>1</v>
      </c>
      <c r="F39" s="415">
        <v>675636</v>
      </c>
      <c r="G39" s="382">
        <v>1</v>
      </c>
      <c r="H39" s="415">
        <v>22211404</v>
      </c>
      <c r="I39" s="382">
        <v>1</v>
      </c>
      <c r="J39" s="415">
        <v>18133254</v>
      </c>
      <c r="K39" s="382">
        <v>1</v>
      </c>
      <c r="L39" s="415">
        <v>4877154</v>
      </c>
      <c r="M39" s="382">
        <v>1</v>
      </c>
      <c r="N39" s="415"/>
      <c r="O39" s="382">
        <v>1</v>
      </c>
      <c r="P39" s="412">
        <v>184532927</v>
      </c>
      <c r="Q39" s="412">
        <v>6262059</v>
      </c>
      <c r="R39" s="382">
        <v>1</v>
      </c>
      <c r="S39" s="412">
        <v>96977566</v>
      </c>
      <c r="T39" s="412">
        <v>14991462</v>
      </c>
      <c r="U39" s="382">
        <v>1</v>
      </c>
      <c r="V39" s="412">
        <v>1661745</v>
      </c>
      <c r="W39" s="412">
        <v>24466559</v>
      </c>
      <c r="X39" s="382">
        <v>1</v>
      </c>
      <c r="Y39" s="412">
        <v>141814275</v>
      </c>
      <c r="Z39" s="412">
        <v>39484631</v>
      </c>
      <c r="AA39" s="382">
        <v>1</v>
      </c>
      <c r="AB39" s="412">
        <v>4093183.4</v>
      </c>
      <c r="AC39" s="412">
        <v>43013719.5</v>
      </c>
      <c r="AD39" s="382">
        <v>1</v>
      </c>
      <c r="AE39" s="412">
        <v>11273221</v>
      </c>
      <c r="AF39" s="412">
        <v>61650034</v>
      </c>
    </row>
    <row r="40" spans="1:32" s="94" customFormat="1" ht="15.75" customHeight="1" x14ac:dyDescent="0.25">
      <c r="A40" s="1399"/>
      <c r="B40" s="358" t="s">
        <v>950</v>
      </c>
      <c r="C40" s="382">
        <v>1</v>
      </c>
      <c r="D40" s="415">
        <v>459582438</v>
      </c>
      <c r="E40" s="382">
        <v>1</v>
      </c>
      <c r="F40" s="415">
        <v>675636</v>
      </c>
      <c r="G40" s="382">
        <v>1</v>
      </c>
      <c r="H40" s="415">
        <v>22211404</v>
      </c>
      <c r="I40" s="382">
        <v>1</v>
      </c>
      <c r="J40" s="415">
        <v>18133254</v>
      </c>
      <c r="K40" s="382">
        <v>1</v>
      </c>
      <c r="L40" s="415">
        <v>4877154</v>
      </c>
      <c r="M40" s="382">
        <v>1</v>
      </c>
      <c r="N40" s="415"/>
      <c r="O40" s="382">
        <v>1</v>
      </c>
      <c r="P40" s="412">
        <v>184532927</v>
      </c>
      <c r="Q40" s="412">
        <v>6262059</v>
      </c>
      <c r="R40" s="382">
        <v>1</v>
      </c>
      <c r="S40" s="412">
        <v>96977566</v>
      </c>
      <c r="T40" s="412">
        <v>14991462</v>
      </c>
      <c r="U40" s="382">
        <v>1</v>
      </c>
      <c r="V40" s="412">
        <v>1661745</v>
      </c>
      <c r="W40" s="412">
        <v>24466559</v>
      </c>
      <c r="X40" s="382">
        <v>1</v>
      </c>
      <c r="Y40" s="412">
        <v>141814275</v>
      </c>
      <c r="Z40" s="412">
        <v>39484631</v>
      </c>
      <c r="AA40" s="382">
        <v>1</v>
      </c>
      <c r="AB40" s="412">
        <v>4093183.4</v>
      </c>
      <c r="AC40" s="412">
        <v>43013719.5</v>
      </c>
      <c r="AD40" s="382">
        <v>1</v>
      </c>
      <c r="AE40" s="412">
        <v>11273221</v>
      </c>
      <c r="AF40" s="412">
        <v>61650034</v>
      </c>
    </row>
    <row r="41" spans="1:32" s="94" customFormat="1" ht="15.75" customHeight="1" x14ac:dyDescent="0.25">
      <c r="A41" s="1399"/>
      <c r="B41" s="358" t="s">
        <v>951</v>
      </c>
      <c r="C41" s="382">
        <v>1</v>
      </c>
      <c r="D41" s="415">
        <v>459582438</v>
      </c>
      <c r="E41" s="382">
        <v>1</v>
      </c>
      <c r="F41" s="415">
        <v>675636</v>
      </c>
      <c r="G41" s="382">
        <v>1</v>
      </c>
      <c r="H41" s="415">
        <v>22211404</v>
      </c>
      <c r="I41" s="382">
        <v>1</v>
      </c>
      <c r="J41" s="415">
        <v>18133255</v>
      </c>
      <c r="K41" s="382">
        <v>1</v>
      </c>
      <c r="L41" s="415">
        <v>4877154</v>
      </c>
      <c r="M41" s="382">
        <v>1</v>
      </c>
      <c r="N41" s="415"/>
      <c r="O41" s="382">
        <v>1</v>
      </c>
      <c r="P41" s="412">
        <v>184532927</v>
      </c>
      <c r="Q41" s="412">
        <v>6262059</v>
      </c>
      <c r="R41" s="382">
        <v>1</v>
      </c>
      <c r="S41" s="412">
        <v>96977566</v>
      </c>
      <c r="T41" s="412">
        <v>14991462</v>
      </c>
      <c r="U41" s="382">
        <v>1</v>
      </c>
      <c r="V41" s="412">
        <v>1661745</v>
      </c>
      <c r="W41" s="412">
        <v>24466559</v>
      </c>
      <c r="X41" s="382">
        <v>1</v>
      </c>
      <c r="Y41" s="412">
        <v>141814275</v>
      </c>
      <c r="Z41" s="412">
        <v>39484631</v>
      </c>
      <c r="AA41" s="382">
        <v>1</v>
      </c>
      <c r="AB41" s="412">
        <v>4093183.4</v>
      </c>
      <c r="AC41" s="412">
        <v>43013719.5</v>
      </c>
      <c r="AD41" s="382">
        <v>1</v>
      </c>
      <c r="AE41" s="412">
        <v>11273221</v>
      </c>
      <c r="AF41" s="412">
        <v>61650034</v>
      </c>
    </row>
    <row r="42" spans="1:32" s="94" customFormat="1" ht="15.75" customHeight="1" x14ac:dyDescent="0.25">
      <c r="A42" s="1399"/>
      <c r="B42" s="358" t="s">
        <v>952</v>
      </c>
      <c r="C42" s="382">
        <v>1</v>
      </c>
      <c r="D42" s="415">
        <v>459582438</v>
      </c>
      <c r="E42" s="382">
        <v>1</v>
      </c>
      <c r="F42" s="415">
        <v>675635</v>
      </c>
      <c r="G42" s="382">
        <v>1</v>
      </c>
      <c r="H42" s="415">
        <v>22211404</v>
      </c>
      <c r="I42" s="382">
        <v>1</v>
      </c>
      <c r="J42" s="415">
        <v>18133255</v>
      </c>
      <c r="K42" s="382">
        <v>1</v>
      </c>
      <c r="L42" s="415">
        <v>4877154</v>
      </c>
      <c r="M42" s="382">
        <v>1</v>
      </c>
      <c r="N42" s="415"/>
      <c r="O42" s="382">
        <v>1</v>
      </c>
      <c r="P42" s="412">
        <v>184532927</v>
      </c>
      <c r="Q42" s="412">
        <v>6262059</v>
      </c>
      <c r="R42" s="382">
        <v>1</v>
      </c>
      <c r="S42" s="412">
        <v>96977566</v>
      </c>
      <c r="T42" s="412">
        <v>14991462</v>
      </c>
      <c r="U42" s="382">
        <v>1</v>
      </c>
      <c r="V42" s="412">
        <v>1661745</v>
      </c>
      <c r="W42" s="412">
        <v>24466559</v>
      </c>
      <c r="X42" s="382">
        <v>1</v>
      </c>
      <c r="Y42" s="412">
        <v>141814275</v>
      </c>
      <c r="Z42" s="412">
        <v>39484631</v>
      </c>
      <c r="AA42" s="382">
        <v>1</v>
      </c>
      <c r="AB42" s="412">
        <v>4093183.4</v>
      </c>
      <c r="AC42" s="412">
        <v>43013719.5</v>
      </c>
      <c r="AD42" s="382">
        <v>1</v>
      </c>
      <c r="AE42" s="412">
        <v>11273221</v>
      </c>
      <c r="AF42" s="412">
        <v>61650034</v>
      </c>
    </row>
    <row r="43" spans="1:32" s="94" customFormat="1" ht="15.75" customHeight="1" x14ac:dyDescent="0.25">
      <c r="A43" s="1399"/>
      <c r="B43" s="358" t="s">
        <v>953</v>
      </c>
      <c r="C43" s="382">
        <v>1</v>
      </c>
      <c r="D43" s="415">
        <v>387833750</v>
      </c>
      <c r="E43" s="382">
        <v>1</v>
      </c>
      <c r="F43" s="415"/>
      <c r="G43" s="382">
        <v>1</v>
      </c>
      <c r="H43" s="415">
        <v>22211404</v>
      </c>
      <c r="I43" s="382">
        <v>1</v>
      </c>
      <c r="J43" s="415">
        <v>18133255</v>
      </c>
      <c r="K43" s="382">
        <v>1</v>
      </c>
      <c r="L43" s="415">
        <v>4877154</v>
      </c>
      <c r="M43" s="382">
        <v>1</v>
      </c>
      <c r="N43" s="411"/>
      <c r="O43" s="382">
        <v>1</v>
      </c>
      <c r="P43" s="412">
        <v>184532924</v>
      </c>
      <c r="Q43" s="412">
        <v>6262059</v>
      </c>
      <c r="R43" s="382">
        <v>1</v>
      </c>
      <c r="S43" s="412"/>
      <c r="T43" s="412">
        <v>14991462</v>
      </c>
      <c r="U43" s="382">
        <v>1</v>
      </c>
      <c r="V43" s="412">
        <v>1661745</v>
      </c>
      <c r="W43" s="412">
        <v>24466559</v>
      </c>
      <c r="X43" s="382">
        <v>1</v>
      </c>
      <c r="Y43" s="412">
        <v>141814275</v>
      </c>
      <c r="Z43" s="412">
        <v>39484631</v>
      </c>
      <c r="AA43" s="382">
        <v>1</v>
      </c>
      <c r="AB43" s="412">
        <v>4093183.4</v>
      </c>
      <c r="AC43" s="412">
        <v>43013719.5</v>
      </c>
      <c r="AD43" s="421">
        <v>1</v>
      </c>
      <c r="AE43" s="412">
        <v>11273221</v>
      </c>
      <c r="AF43" s="412">
        <v>61650015</v>
      </c>
    </row>
    <row r="44" spans="1:32" s="94" customFormat="1" ht="29.25" customHeight="1" x14ac:dyDescent="0.25">
      <c r="A44" s="813"/>
      <c r="B44" s="134" t="s">
        <v>93</v>
      </c>
      <c r="C44" s="421">
        <v>1</v>
      </c>
      <c r="D44" s="416">
        <f>SUM(D24:D43)</f>
        <v>9119900083</v>
      </c>
      <c r="E44" s="421">
        <v>1</v>
      </c>
      <c r="F44" s="416">
        <f>SUM(F24:F43)</f>
        <v>12837083</v>
      </c>
      <c r="G44" s="421">
        <v>1</v>
      </c>
      <c r="H44" s="416">
        <f>SUM(H24:H43)</f>
        <v>444228083</v>
      </c>
      <c r="I44" s="421">
        <v>1</v>
      </c>
      <c r="J44" s="416">
        <f>SUM(J24:J43)</f>
        <v>362665083</v>
      </c>
      <c r="K44" s="421">
        <v>1</v>
      </c>
      <c r="L44" s="416">
        <f>SUM(L24:L43)</f>
        <v>97543087</v>
      </c>
      <c r="M44" s="421">
        <v>1</v>
      </c>
      <c r="N44" s="416">
        <f>SUM(N24:N43)</f>
        <v>0</v>
      </c>
      <c r="O44" s="421">
        <v>1</v>
      </c>
      <c r="P44" s="412">
        <f>SUM(P24:P43)</f>
        <v>3690658537</v>
      </c>
      <c r="Q44" s="412">
        <f>SUM(Q24:Q43)</f>
        <v>125241186</v>
      </c>
      <c r="R44" s="421">
        <v>1</v>
      </c>
      <c r="S44" s="414">
        <f>SUM(S24:S42)</f>
        <v>1842573742</v>
      </c>
      <c r="T44" s="414">
        <f>SUM(T24:T43)</f>
        <v>299829251</v>
      </c>
      <c r="U44" s="421">
        <v>1</v>
      </c>
      <c r="V44" s="436">
        <f>SUM(V24:V43)</f>
        <v>33234915</v>
      </c>
      <c r="W44" s="436">
        <f>SUM(W24:W43)</f>
        <v>489331191</v>
      </c>
      <c r="X44" s="421">
        <v>1</v>
      </c>
      <c r="Y44" s="436">
        <f>SUM(Y24:Y43)</f>
        <v>2836285506</v>
      </c>
      <c r="Z44" s="436">
        <f>SUM(Z24:Z43)</f>
        <v>789692621</v>
      </c>
      <c r="AA44" s="421">
        <v>1</v>
      </c>
      <c r="AB44" s="436">
        <f>SUM(AB24:AB43)</f>
        <v>81863668</v>
      </c>
      <c r="AC44" s="436">
        <f>SUM(AC24:AC43)</f>
        <v>860274390</v>
      </c>
      <c r="AD44" s="421">
        <v>1</v>
      </c>
      <c r="AE44" s="436">
        <f>SUM(AE24:AE43)</f>
        <v>225464433</v>
      </c>
      <c r="AF44" s="436">
        <f>SUM(AF24:AF43)</f>
        <v>1233000661</v>
      </c>
    </row>
    <row r="45" spans="1:32" s="66" customFormat="1" ht="24" customHeight="1" x14ac:dyDescent="0.25">
      <c r="K45" s="154"/>
      <c r="L45" s="154"/>
      <c r="M45" s="154"/>
      <c r="N45" s="154"/>
      <c r="O45" s="154"/>
      <c r="P45" s="620"/>
      <c r="Q45" s="620"/>
      <c r="V45" s="620"/>
      <c r="Z45" s="620"/>
      <c r="AD45" s="711"/>
    </row>
    <row r="46" spans="1:32" s="66" customFormat="1" ht="24" customHeight="1" thickBot="1" x14ac:dyDescent="0.3">
      <c r="A46" s="812" t="s">
        <v>954</v>
      </c>
      <c r="B46" s="1421" t="s">
        <v>931</v>
      </c>
      <c r="C46" s="1278" t="s">
        <v>99</v>
      </c>
      <c r="D46" s="1402"/>
      <c r="E46" s="1402"/>
      <c r="F46" s="1402"/>
      <c r="G46" s="1402"/>
      <c r="H46" s="1402"/>
      <c r="I46" s="1402"/>
      <c r="J46" s="1402"/>
      <c r="K46" s="1402"/>
      <c r="L46" s="1402"/>
      <c r="M46" s="1402"/>
      <c r="N46" s="1279"/>
      <c r="O46" s="1371" t="s">
        <v>242</v>
      </c>
      <c r="P46" s="1372"/>
      <c r="Q46" s="1372"/>
      <c r="R46" s="1372"/>
      <c r="S46" s="1372"/>
      <c r="T46" s="1372"/>
      <c r="U46" s="1372"/>
      <c r="V46" s="1372"/>
      <c r="W46" s="1372"/>
      <c r="X46" s="1372"/>
      <c r="Y46" s="1372"/>
      <c r="Z46" s="1372"/>
      <c r="AA46" s="1372"/>
      <c r="AB46" s="1372"/>
      <c r="AC46" s="1372"/>
      <c r="AD46" s="1372"/>
      <c r="AE46" s="1372"/>
      <c r="AF46" s="1373"/>
    </row>
    <row r="47" spans="1:32" s="66" customFormat="1" ht="24" customHeight="1" x14ac:dyDescent="0.25">
      <c r="A47" s="1399"/>
      <c r="B47" s="1422"/>
      <c r="C47" s="1278" t="s">
        <v>267</v>
      </c>
      <c r="D47" s="1279"/>
      <c r="E47" s="1278" t="s">
        <v>270</v>
      </c>
      <c r="F47" s="1279"/>
      <c r="G47" s="1278" t="s">
        <v>271</v>
      </c>
      <c r="H47" s="1279"/>
      <c r="I47" s="1278" t="s">
        <v>272</v>
      </c>
      <c r="J47" s="1279"/>
      <c r="K47" s="1278" t="s">
        <v>922</v>
      </c>
      <c r="L47" s="1279"/>
      <c r="M47" s="1278" t="s">
        <v>274</v>
      </c>
      <c r="N47" s="1279"/>
      <c r="O47" s="1371" t="s">
        <v>267</v>
      </c>
      <c r="P47" s="1372"/>
      <c r="Q47" s="1373"/>
      <c r="R47" s="1371" t="s">
        <v>270</v>
      </c>
      <c r="S47" s="1372"/>
      <c r="T47" s="1373"/>
      <c r="U47" s="1371" t="s">
        <v>271</v>
      </c>
      <c r="V47" s="1372"/>
      <c r="W47" s="1373"/>
      <c r="X47" s="1371" t="s">
        <v>272</v>
      </c>
      <c r="Y47" s="1420"/>
      <c r="Z47" s="1373"/>
      <c r="AA47" s="1371" t="s">
        <v>922</v>
      </c>
      <c r="AB47" s="1372"/>
      <c r="AC47" s="1373"/>
      <c r="AD47" s="1371" t="s">
        <v>274</v>
      </c>
      <c r="AE47" s="1372"/>
      <c r="AF47" s="1373"/>
    </row>
    <row r="48" spans="1:32" s="66" customFormat="1" ht="29.25" customHeight="1" x14ac:dyDescent="0.25">
      <c r="A48" s="1399"/>
      <c r="B48" s="1423"/>
      <c r="C48" s="209" t="s">
        <v>100</v>
      </c>
      <c r="D48" s="194" t="s">
        <v>932</v>
      </c>
      <c r="E48" s="209" t="s">
        <v>100</v>
      </c>
      <c r="F48" s="194" t="s">
        <v>932</v>
      </c>
      <c r="G48" s="209" t="s">
        <v>100</v>
      </c>
      <c r="H48" s="194" t="s">
        <v>932</v>
      </c>
      <c r="I48" s="209" t="s">
        <v>100</v>
      </c>
      <c r="J48" s="194" t="s">
        <v>932</v>
      </c>
      <c r="K48" s="209" t="s">
        <v>100</v>
      </c>
      <c r="L48" s="194" t="s">
        <v>932</v>
      </c>
      <c r="M48" s="209" t="s">
        <v>100</v>
      </c>
      <c r="N48" s="194" t="s">
        <v>932</v>
      </c>
      <c r="O48" s="197" t="s">
        <v>100</v>
      </c>
      <c r="P48" s="197" t="s">
        <v>933</v>
      </c>
      <c r="Q48" s="197" t="s">
        <v>229</v>
      </c>
      <c r="R48" s="197" t="s">
        <v>100</v>
      </c>
      <c r="S48" s="197" t="s">
        <v>933</v>
      </c>
      <c r="T48" s="197" t="s">
        <v>229</v>
      </c>
      <c r="U48" s="197" t="s">
        <v>100</v>
      </c>
      <c r="V48" s="197" t="s">
        <v>933</v>
      </c>
      <c r="W48" s="197" t="s">
        <v>229</v>
      </c>
      <c r="X48" s="535" t="s">
        <v>100</v>
      </c>
      <c r="Y48" s="534" t="s">
        <v>933</v>
      </c>
      <c r="Z48" s="534" t="s">
        <v>229</v>
      </c>
      <c r="AA48" s="545" t="s">
        <v>100</v>
      </c>
      <c r="AB48" s="197" t="s">
        <v>933</v>
      </c>
      <c r="AC48" s="197" t="s">
        <v>229</v>
      </c>
      <c r="AD48" s="197" t="s">
        <v>100</v>
      </c>
      <c r="AE48" s="197" t="s">
        <v>933</v>
      </c>
      <c r="AF48" s="197" t="s">
        <v>229</v>
      </c>
    </row>
    <row r="49" spans="1:32" s="66" customFormat="1" ht="16.5" x14ac:dyDescent="0.25">
      <c r="A49" s="1399"/>
      <c r="B49" s="282" t="s">
        <v>934</v>
      </c>
      <c r="C49" s="422">
        <v>1</v>
      </c>
      <c r="D49" s="415">
        <v>2485116</v>
      </c>
      <c r="E49" s="382">
        <v>1</v>
      </c>
      <c r="F49" s="415"/>
      <c r="G49" s="382">
        <v>1</v>
      </c>
      <c r="H49" s="415"/>
      <c r="I49" s="382">
        <v>1</v>
      </c>
      <c r="J49" s="419"/>
      <c r="K49" s="382">
        <v>1</v>
      </c>
      <c r="L49" s="415"/>
      <c r="M49" s="382">
        <v>1</v>
      </c>
      <c r="N49" s="415"/>
      <c r="O49" s="382">
        <v>1</v>
      </c>
      <c r="P49" s="419">
        <v>4165738.5263157897</v>
      </c>
      <c r="Q49" s="419">
        <v>45432521.368421055</v>
      </c>
      <c r="R49" s="382"/>
      <c r="S49" s="419"/>
      <c r="T49" s="419"/>
      <c r="U49" s="382"/>
      <c r="V49" s="419"/>
      <c r="W49" s="528"/>
      <c r="X49" s="533"/>
      <c r="Y49" s="536"/>
      <c r="Z49" s="540"/>
      <c r="AA49" s="382"/>
      <c r="AB49" s="543"/>
      <c r="AC49" s="532"/>
      <c r="AD49" s="133"/>
      <c r="AE49" s="270"/>
      <c r="AF49" s="208"/>
    </row>
    <row r="50" spans="1:32" s="66" customFormat="1" ht="16.5" x14ac:dyDescent="0.25">
      <c r="A50" s="1399"/>
      <c r="B50" s="283" t="s">
        <v>935</v>
      </c>
      <c r="C50" s="422">
        <v>1</v>
      </c>
      <c r="D50" s="415">
        <v>2485116</v>
      </c>
      <c r="E50" s="382">
        <v>1</v>
      </c>
      <c r="F50" s="415"/>
      <c r="G50" s="382">
        <v>1</v>
      </c>
      <c r="H50" s="415"/>
      <c r="I50" s="382">
        <v>1</v>
      </c>
      <c r="J50" s="419"/>
      <c r="K50" s="382">
        <v>1</v>
      </c>
      <c r="L50" s="415"/>
      <c r="M50" s="382">
        <v>1</v>
      </c>
      <c r="N50" s="415"/>
      <c r="O50" s="382">
        <v>1</v>
      </c>
      <c r="P50" s="419">
        <v>4165738.5263157897</v>
      </c>
      <c r="Q50" s="419">
        <v>45432521.368421055</v>
      </c>
      <c r="R50" s="382"/>
      <c r="S50" s="419"/>
      <c r="T50" s="419"/>
      <c r="U50" s="382"/>
      <c r="V50" s="419"/>
      <c r="W50" s="528"/>
      <c r="X50" s="529"/>
      <c r="Y50" s="532"/>
      <c r="Z50" s="540"/>
      <c r="AA50" s="382"/>
      <c r="AB50" s="543"/>
      <c r="AC50" s="532"/>
      <c r="AD50" s="133"/>
      <c r="AE50" s="270"/>
      <c r="AF50" s="208"/>
    </row>
    <row r="51" spans="1:32" s="66" customFormat="1" ht="16.5" x14ac:dyDescent="0.25">
      <c r="A51" s="1399"/>
      <c r="B51" s="283" t="s">
        <v>936</v>
      </c>
      <c r="C51" s="422">
        <v>1</v>
      </c>
      <c r="D51" s="415">
        <v>2485116</v>
      </c>
      <c r="E51" s="382">
        <v>1</v>
      </c>
      <c r="F51" s="415"/>
      <c r="G51" s="382">
        <v>1</v>
      </c>
      <c r="H51" s="415"/>
      <c r="I51" s="382">
        <v>1</v>
      </c>
      <c r="J51" s="419"/>
      <c r="K51" s="382">
        <v>1</v>
      </c>
      <c r="L51" s="415"/>
      <c r="M51" s="382">
        <v>1</v>
      </c>
      <c r="N51" s="415"/>
      <c r="O51" s="382">
        <v>1</v>
      </c>
      <c r="P51" s="419">
        <v>4165738.5263157897</v>
      </c>
      <c r="Q51" s="419">
        <v>45432521.368421055</v>
      </c>
      <c r="R51" s="382"/>
      <c r="S51" s="419"/>
      <c r="T51" s="419"/>
      <c r="U51" s="382"/>
      <c r="V51" s="419"/>
      <c r="W51" s="528"/>
      <c r="X51" s="529"/>
      <c r="Y51" s="532"/>
      <c r="Z51" s="540"/>
      <c r="AA51" s="382"/>
      <c r="AB51" s="543"/>
      <c r="AC51" s="532"/>
      <c r="AD51" s="133"/>
      <c r="AE51" s="270"/>
      <c r="AF51" s="208"/>
    </row>
    <row r="52" spans="1:32" s="66" customFormat="1" ht="16.5" x14ac:dyDescent="0.25">
      <c r="A52" s="1399"/>
      <c r="B52" s="283" t="s">
        <v>937</v>
      </c>
      <c r="C52" s="422">
        <v>1</v>
      </c>
      <c r="D52" s="415">
        <v>2485116</v>
      </c>
      <c r="E52" s="382">
        <v>1</v>
      </c>
      <c r="F52" s="415"/>
      <c r="G52" s="382">
        <v>1</v>
      </c>
      <c r="H52" s="415"/>
      <c r="I52" s="382">
        <v>1</v>
      </c>
      <c r="J52" s="419"/>
      <c r="K52" s="382">
        <v>1</v>
      </c>
      <c r="L52" s="415"/>
      <c r="M52" s="382">
        <v>1</v>
      </c>
      <c r="N52" s="415"/>
      <c r="O52" s="382">
        <v>1</v>
      </c>
      <c r="P52" s="419">
        <v>4165738.5263157897</v>
      </c>
      <c r="Q52" s="419">
        <v>45432521.368421055</v>
      </c>
      <c r="R52" s="382"/>
      <c r="S52" s="419"/>
      <c r="T52" s="419"/>
      <c r="U52" s="382"/>
      <c r="V52" s="419"/>
      <c r="W52" s="528"/>
      <c r="X52" s="529"/>
      <c r="Y52" s="532"/>
      <c r="Z52" s="540"/>
      <c r="AA52" s="382"/>
      <c r="AB52" s="543"/>
      <c r="AC52" s="532"/>
      <c r="AD52" s="133"/>
      <c r="AE52" s="270"/>
      <c r="AF52" s="208"/>
    </row>
    <row r="53" spans="1:32" s="66" customFormat="1" ht="16.5" x14ac:dyDescent="0.25">
      <c r="A53" s="1399"/>
      <c r="B53" s="283" t="s">
        <v>938</v>
      </c>
      <c r="C53" s="422">
        <v>1</v>
      </c>
      <c r="D53" s="415">
        <v>2485116</v>
      </c>
      <c r="E53" s="382">
        <v>1</v>
      </c>
      <c r="F53" s="415"/>
      <c r="G53" s="382">
        <v>1</v>
      </c>
      <c r="H53" s="415"/>
      <c r="I53" s="382">
        <v>1</v>
      </c>
      <c r="J53" s="419"/>
      <c r="K53" s="382">
        <v>1</v>
      </c>
      <c r="L53" s="415"/>
      <c r="M53" s="382">
        <v>1</v>
      </c>
      <c r="N53" s="415"/>
      <c r="O53" s="382">
        <v>1</v>
      </c>
      <c r="P53" s="419">
        <v>4165738.5263157897</v>
      </c>
      <c r="Q53" s="419">
        <v>45432521.368421055</v>
      </c>
      <c r="R53" s="382"/>
      <c r="S53" s="419"/>
      <c r="T53" s="419"/>
      <c r="U53" s="382"/>
      <c r="V53" s="419"/>
      <c r="W53" s="528"/>
      <c r="X53" s="529"/>
      <c r="Y53" s="532"/>
      <c r="Z53" s="540"/>
      <c r="AA53" s="382"/>
      <c r="AB53" s="543"/>
      <c r="AC53" s="532"/>
      <c r="AD53" s="133"/>
      <c r="AE53" s="270"/>
      <c r="AF53" s="208"/>
    </row>
    <row r="54" spans="1:32" s="66" customFormat="1" ht="16.5" x14ac:dyDescent="0.25">
      <c r="A54" s="1399"/>
      <c r="B54" s="283" t="s">
        <v>939</v>
      </c>
      <c r="C54" s="422">
        <v>1</v>
      </c>
      <c r="D54" s="415">
        <v>2485116</v>
      </c>
      <c r="E54" s="382">
        <v>1</v>
      </c>
      <c r="F54" s="415"/>
      <c r="G54" s="382">
        <v>1</v>
      </c>
      <c r="H54" s="415"/>
      <c r="I54" s="382">
        <v>1</v>
      </c>
      <c r="J54" s="419"/>
      <c r="K54" s="382">
        <v>1</v>
      </c>
      <c r="L54" s="415"/>
      <c r="M54" s="382">
        <v>1</v>
      </c>
      <c r="N54" s="415"/>
      <c r="O54" s="382">
        <v>1</v>
      </c>
      <c r="P54" s="419">
        <v>4165738.5263157897</v>
      </c>
      <c r="Q54" s="419">
        <v>45432521.368421055</v>
      </c>
      <c r="R54" s="382"/>
      <c r="S54" s="419"/>
      <c r="T54" s="419"/>
      <c r="U54" s="382"/>
      <c r="V54" s="419"/>
      <c r="W54" s="528"/>
      <c r="X54" s="529"/>
      <c r="Y54" s="532"/>
      <c r="Z54" s="540"/>
      <c r="AA54" s="382"/>
      <c r="AB54" s="543"/>
      <c r="AC54" s="532"/>
      <c r="AD54" s="133"/>
      <c r="AE54" s="270"/>
      <c r="AF54" s="208"/>
    </row>
    <row r="55" spans="1:32" s="66" customFormat="1" ht="16.5" x14ac:dyDescent="0.25">
      <c r="A55" s="1399"/>
      <c r="B55" s="283" t="s">
        <v>940</v>
      </c>
      <c r="C55" s="422">
        <v>1</v>
      </c>
      <c r="D55" s="415">
        <v>2485116</v>
      </c>
      <c r="E55" s="382">
        <v>1</v>
      </c>
      <c r="F55" s="415"/>
      <c r="G55" s="382">
        <v>1</v>
      </c>
      <c r="H55" s="415"/>
      <c r="I55" s="382">
        <v>1</v>
      </c>
      <c r="J55" s="419"/>
      <c r="K55" s="382">
        <v>1</v>
      </c>
      <c r="L55" s="415"/>
      <c r="M55" s="382">
        <v>1</v>
      </c>
      <c r="N55" s="415"/>
      <c r="O55" s="382">
        <v>1</v>
      </c>
      <c r="P55" s="419">
        <v>4165738.5263157897</v>
      </c>
      <c r="Q55" s="419">
        <v>45432521.368421055</v>
      </c>
      <c r="R55" s="382"/>
      <c r="S55" s="419"/>
      <c r="T55" s="419"/>
      <c r="U55" s="382"/>
      <c r="V55" s="419"/>
      <c r="W55" s="528"/>
      <c r="X55" s="529"/>
      <c r="Y55" s="532"/>
      <c r="Z55" s="540"/>
      <c r="AA55" s="382"/>
      <c r="AB55" s="543"/>
      <c r="AC55" s="532"/>
      <c r="AD55" s="133"/>
      <c r="AE55" s="270"/>
      <c r="AF55" s="208"/>
    </row>
    <row r="56" spans="1:32" s="66" customFormat="1" ht="16.5" x14ac:dyDescent="0.25">
      <c r="A56" s="1399"/>
      <c r="B56" s="283" t="s">
        <v>941</v>
      </c>
      <c r="C56" s="422">
        <v>1</v>
      </c>
      <c r="D56" s="415">
        <v>2485116</v>
      </c>
      <c r="E56" s="382">
        <v>1</v>
      </c>
      <c r="F56" s="415"/>
      <c r="G56" s="382">
        <v>1</v>
      </c>
      <c r="H56" s="415"/>
      <c r="I56" s="382">
        <v>1</v>
      </c>
      <c r="J56" s="419"/>
      <c r="K56" s="382">
        <v>1</v>
      </c>
      <c r="L56" s="415"/>
      <c r="M56" s="382">
        <v>1</v>
      </c>
      <c r="N56" s="415"/>
      <c r="O56" s="382">
        <v>1</v>
      </c>
      <c r="P56" s="419">
        <v>4165738.5263157897</v>
      </c>
      <c r="Q56" s="419">
        <v>45432521.368421055</v>
      </c>
      <c r="R56" s="382"/>
      <c r="S56" s="419"/>
      <c r="T56" s="419"/>
      <c r="U56" s="382"/>
      <c r="V56" s="419"/>
      <c r="W56" s="528"/>
      <c r="X56" s="529"/>
      <c r="Y56" s="532"/>
      <c r="Z56" s="540"/>
      <c r="AA56" s="382"/>
      <c r="AB56" s="543"/>
      <c r="AC56" s="532"/>
      <c r="AD56" s="133"/>
      <c r="AE56" s="270"/>
      <c r="AF56" s="208"/>
    </row>
    <row r="57" spans="1:32" s="66" customFormat="1" ht="16.5" x14ac:dyDescent="0.25">
      <c r="A57" s="1399"/>
      <c r="B57" s="283" t="s">
        <v>942</v>
      </c>
      <c r="C57" s="422">
        <v>1</v>
      </c>
      <c r="D57" s="415">
        <v>2485116</v>
      </c>
      <c r="E57" s="382">
        <v>1</v>
      </c>
      <c r="F57" s="415"/>
      <c r="G57" s="382">
        <v>1</v>
      </c>
      <c r="H57" s="415"/>
      <c r="I57" s="382">
        <v>1</v>
      </c>
      <c r="J57" s="419"/>
      <c r="K57" s="382">
        <v>1</v>
      </c>
      <c r="L57" s="415"/>
      <c r="M57" s="382">
        <v>1</v>
      </c>
      <c r="N57" s="415"/>
      <c r="O57" s="382">
        <v>1</v>
      </c>
      <c r="P57" s="419">
        <v>4165738.5263157897</v>
      </c>
      <c r="Q57" s="419">
        <v>45432521.368421055</v>
      </c>
      <c r="R57" s="382"/>
      <c r="S57" s="419"/>
      <c r="T57" s="419"/>
      <c r="U57" s="382"/>
      <c r="V57" s="419"/>
      <c r="W57" s="528"/>
      <c r="X57" s="529"/>
      <c r="Y57" s="532"/>
      <c r="Z57" s="540"/>
      <c r="AA57" s="382"/>
      <c r="AB57" s="543"/>
      <c r="AC57" s="532"/>
      <c r="AD57" s="133"/>
      <c r="AE57" s="270"/>
      <c r="AF57" s="208"/>
    </row>
    <row r="58" spans="1:32" s="66" customFormat="1" ht="16.5" x14ac:dyDescent="0.25">
      <c r="A58" s="1399"/>
      <c r="B58" s="283" t="s">
        <v>943</v>
      </c>
      <c r="C58" s="422">
        <v>1</v>
      </c>
      <c r="D58" s="415">
        <v>2485116</v>
      </c>
      <c r="E58" s="382">
        <v>1</v>
      </c>
      <c r="F58" s="415"/>
      <c r="G58" s="382">
        <v>1</v>
      </c>
      <c r="H58" s="415"/>
      <c r="I58" s="382">
        <v>1</v>
      </c>
      <c r="J58" s="419"/>
      <c r="K58" s="382">
        <v>1</v>
      </c>
      <c r="L58" s="415"/>
      <c r="M58" s="382">
        <v>1</v>
      </c>
      <c r="N58" s="415"/>
      <c r="O58" s="382">
        <v>1</v>
      </c>
      <c r="P58" s="419">
        <v>4165738.5263157897</v>
      </c>
      <c r="Q58" s="419">
        <v>45432521.368421055</v>
      </c>
      <c r="R58" s="382"/>
      <c r="S58" s="419"/>
      <c r="T58" s="419"/>
      <c r="U58" s="382"/>
      <c r="V58" s="419"/>
      <c r="W58" s="528"/>
      <c r="X58" s="529"/>
      <c r="Y58" s="532"/>
      <c r="Z58" s="540"/>
      <c r="AA58" s="382"/>
      <c r="AB58" s="543"/>
      <c r="AC58" s="532"/>
      <c r="AD58" s="133"/>
      <c r="AE58" s="270"/>
      <c r="AF58" s="208"/>
    </row>
    <row r="59" spans="1:32" s="66" customFormat="1" ht="16.5" x14ac:dyDescent="0.25">
      <c r="A59" s="1399"/>
      <c r="B59" s="283" t="s">
        <v>944</v>
      </c>
      <c r="C59" s="422">
        <v>1</v>
      </c>
      <c r="D59" s="415">
        <v>2485116</v>
      </c>
      <c r="E59" s="382">
        <v>1</v>
      </c>
      <c r="F59" s="415"/>
      <c r="G59" s="382">
        <v>1</v>
      </c>
      <c r="H59" s="415"/>
      <c r="I59" s="382">
        <v>1</v>
      </c>
      <c r="J59" s="419"/>
      <c r="K59" s="382">
        <v>1</v>
      </c>
      <c r="L59" s="415"/>
      <c r="M59" s="382">
        <v>1</v>
      </c>
      <c r="N59" s="415"/>
      <c r="O59" s="382">
        <v>1</v>
      </c>
      <c r="P59" s="419">
        <v>4165738.5263157897</v>
      </c>
      <c r="Q59" s="419">
        <v>45432521.368421055</v>
      </c>
      <c r="R59" s="382"/>
      <c r="S59" s="419"/>
      <c r="T59" s="419"/>
      <c r="U59" s="382"/>
      <c r="V59" s="419"/>
      <c r="W59" s="528"/>
      <c r="X59" s="529"/>
      <c r="Y59" s="532"/>
      <c r="Z59" s="540"/>
      <c r="AA59" s="382"/>
      <c r="AB59" s="543"/>
      <c r="AC59" s="532"/>
      <c r="AD59" s="133"/>
      <c r="AE59" s="270"/>
      <c r="AF59" s="208"/>
    </row>
    <row r="60" spans="1:32" s="66" customFormat="1" ht="16.5" x14ac:dyDescent="0.25">
      <c r="A60" s="1399"/>
      <c r="B60" s="283" t="s">
        <v>945</v>
      </c>
      <c r="C60" s="422">
        <v>1</v>
      </c>
      <c r="D60" s="415">
        <v>2485116</v>
      </c>
      <c r="E60" s="382">
        <v>1</v>
      </c>
      <c r="F60" s="415"/>
      <c r="G60" s="382">
        <v>1</v>
      </c>
      <c r="H60" s="415"/>
      <c r="I60" s="382">
        <v>1</v>
      </c>
      <c r="J60" s="419"/>
      <c r="K60" s="382">
        <v>1</v>
      </c>
      <c r="L60" s="415"/>
      <c r="M60" s="382">
        <v>1</v>
      </c>
      <c r="N60" s="415"/>
      <c r="O60" s="382">
        <v>1</v>
      </c>
      <c r="P60" s="419">
        <v>4165738.5263157897</v>
      </c>
      <c r="Q60" s="419">
        <v>45432521.368421055</v>
      </c>
      <c r="R60" s="382"/>
      <c r="S60" s="419"/>
      <c r="T60" s="419"/>
      <c r="U60" s="382"/>
      <c r="V60" s="419"/>
      <c r="W60" s="528"/>
      <c r="X60" s="529"/>
      <c r="Y60" s="532"/>
      <c r="Z60" s="540"/>
      <c r="AA60" s="382"/>
      <c r="AB60" s="543"/>
      <c r="AC60" s="532"/>
      <c r="AD60" s="133"/>
      <c r="AE60" s="270"/>
      <c r="AF60" s="208"/>
    </row>
    <row r="61" spans="1:32" s="66" customFormat="1" ht="16.5" x14ac:dyDescent="0.25">
      <c r="A61" s="1399"/>
      <c r="B61" s="283" t="s">
        <v>946</v>
      </c>
      <c r="C61" s="422">
        <v>1</v>
      </c>
      <c r="D61" s="415">
        <v>2485116</v>
      </c>
      <c r="E61" s="382">
        <v>1</v>
      </c>
      <c r="F61" s="415"/>
      <c r="G61" s="382">
        <v>1</v>
      </c>
      <c r="H61" s="415"/>
      <c r="I61" s="382">
        <v>1</v>
      </c>
      <c r="J61" s="419"/>
      <c r="K61" s="382">
        <v>1</v>
      </c>
      <c r="L61" s="415"/>
      <c r="M61" s="382">
        <v>1</v>
      </c>
      <c r="N61" s="415"/>
      <c r="O61" s="382">
        <v>1</v>
      </c>
      <c r="P61" s="419">
        <v>4165738.5263157897</v>
      </c>
      <c r="Q61" s="419">
        <v>45432521.368421055</v>
      </c>
      <c r="R61" s="382"/>
      <c r="S61" s="419"/>
      <c r="T61" s="419"/>
      <c r="U61" s="382"/>
      <c r="V61" s="419"/>
      <c r="W61" s="528"/>
      <c r="X61" s="529"/>
      <c r="Y61" s="532"/>
      <c r="Z61" s="540"/>
      <c r="AA61" s="382"/>
      <c r="AB61" s="543"/>
      <c r="AC61" s="532"/>
      <c r="AD61" s="133"/>
      <c r="AE61" s="270"/>
      <c r="AF61" s="208"/>
    </row>
    <row r="62" spans="1:32" s="66" customFormat="1" ht="16.5" x14ac:dyDescent="0.25">
      <c r="A62" s="1399"/>
      <c r="B62" s="283" t="s">
        <v>947</v>
      </c>
      <c r="C62" s="422">
        <v>1</v>
      </c>
      <c r="D62" s="415">
        <v>2485116</v>
      </c>
      <c r="E62" s="382">
        <v>1</v>
      </c>
      <c r="F62" s="415"/>
      <c r="G62" s="382">
        <v>1</v>
      </c>
      <c r="H62" s="415"/>
      <c r="I62" s="382">
        <v>1</v>
      </c>
      <c r="J62" s="419"/>
      <c r="K62" s="382">
        <v>1</v>
      </c>
      <c r="L62" s="415"/>
      <c r="M62" s="382">
        <v>1</v>
      </c>
      <c r="N62" s="415"/>
      <c r="O62" s="382">
        <v>1</v>
      </c>
      <c r="P62" s="419">
        <v>4165738.5263157897</v>
      </c>
      <c r="Q62" s="419">
        <v>45432521.368421055</v>
      </c>
      <c r="R62" s="382"/>
      <c r="S62" s="419"/>
      <c r="T62" s="419"/>
      <c r="U62" s="382"/>
      <c r="V62" s="419"/>
      <c r="W62" s="528"/>
      <c r="X62" s="529"/>
      <c r="Y62" s="532"/>
      <c r="Z62" s="540"/>
      <c r="AA62" s="382"/>
      <c r="AB62" s="543"/>
      <c r="AC62" s="532"/>
      <c r="AD62" s="133"/>
      <c r="AE62" s="270"/>
      <c r="AF62" s="208"/>
    </row>
    <row r="63" spans="1:32" s="66" customFormat="1" ht="16.5" x14ac:dyDescent="0.25">
      <c r="A63" s="1399"/>
      <c r="B63" s="283" t="s">
        <v>948</v>
      </c>
      <c r="C63" s="422">
        <v>1</v>
      </c>
      <c r="D63" s="415">
        <v>2485116</v>
      </c>
      <c r="E63" s="382">
        <v>1</v>
      </c>
      <c r="F63" s="415"/>
      <c r="G63" s="382">
        <v>1</v>
      </c>
      <c r="H63" s="415"/>
      <c r="I63" s="382">
        <v>1</v>
      </c>
      <c r="J63" s="419"/>
      <c r="K63" s="382">
        <v>1</v>
      </c>
      <c r="L63" s="415"/>
      <c r="M63" s="382">
        <v>1</v>
      </c>
      <c r="N63" s="415"/>
      <c r="O63" s="382">
        <v>1</v>
      </c>
      <c r="P63" s="419">
        <v>4165738.5263157897</v>
      </c>
      <c r="Q63" s="419">
        <v>45432521.368421055</v>
      </c>
      <c r="R63" s="382"/>
      <c r="S63" s="419"/>
      <c r="T63" s="419"/>
      <c r="U63" s="382"/>
      <c r="V63" s="419"/>
      <c r="W63" s="528"/>
      <c r="X63" s="529"/>
      <c r="Y63" s="532"/>
      <c r="Z63" s="540"/>
      <c r="AA63" s="382"/>
      <c r="AB63" s="543"/>
      <c r="AC63" s="532"/>
      <c r="AD63" s="133"/>
      <c r="AE63" s="270"/>
      <c r="AF63" s="208"/>
    </row>
    <row r="64" spans="1:32" s="66" customFormat="1" ht="16.5" x14ac:dyDescent="0.25">
      <c r="A64" s="1399"/>
      <c r="B64" s="283" t="s">
        <v>949</v>
      </c>
      <c r="C64" s="422">
        <v>1</v>
      </c>
      <c r="D64" s="415">
        <v>2485116</v>
      </c>
      <c r="E64" s="382">
        <v>1</v>
      </c>
      <c r="F64" s="415"/>
      <c r="G64" s="382">
        <v>1</v>
      </c>
      <c r="H64" s="415"/>
      <c r="I64" s="382">
        <v>1</v>
      </c>
      <c r="J64" s="419"/>
      <c r="K64" s="382">
        <v>1</v>
      </c>
      <c r="L64" s="415"/>
      <c r="M64" s="382">
        <v>1</v>
      </c>
      <c r="N64" s="415"/>
      <c r="O64" s="382">
        <v>1</v>
      </c>
      <c r="P64" s="419">
        <v>4165738.5263157897</v>
      </c>
      <c r="Q64" s="419">
        <v>45432521.368421055</v>
      </c>
      <c r="R64" s="382"/>
      <c r="S64" s="419"/>
      <c r="T64" s="419"/>
      <c r="U64" s="382"/>
      <c r="V64" s="419"/>
      <c r="W64" s="528"/>
      <c r="X64" s="529"/>
      <c r="Y64" s="532"/>
      <c r="Z64" s="540"/>
      <c r="AA64" s="382"/>
      <c r="AB64" s="543"/>
      <c r="AC64" s="532"/>
      <c r="AD64" s="133"/>
      <c r="AE64" s="270"/>
      <c r="AF64" s="208"/>
    </row>
    <row r="65" spans="1:34" s="66" customFormat="1" ht="16.5" x14ac:dyDescent="0.25">
      <c r="A65" s="1399"/>
      <c r="B65" s="283" t="s">
        <v>950</v>
      </c>
      <c r="C65" s="422">
        <v>1</v>
      </c>
      <c r="D65" s="415">
        <v>2485116</v>
      </c>
      <c r="E65" s="382">
        <v>1</v>
      </c>
      <c r="F65" s="415"/>
      <c r="G65" s="382">
        <v>1</v>
      </c>
      <c r="H65" s="415"/>
      <c r="I65" s="382">
        <v>1</v>
      </c>
      <c r="J65" s="419"/>
      <c r="K65" s="382">
        <v>1</v>
      </c>
      <c r="L65" s="415"/>
      <c r="M65" s="382">
        <v>1</v>
      </c>
      <c r="N65" s="415"/>
      <c r="O65" s="382">
        <v>1</v>
      </c>
      <c r="P65" s="419">
        <v>4165738.5263157897</v>
      </c>
      <c r="Q65" s="419">
        <v>45432521.368421055</v>
      </c>
      <c r="R65" s="382"/>
      <c r="S65" s="419"/>
      <c r="T65" s="419"/>
      <c r="U65" s="382"/>
      <c r="V65" s="419"/>
      <c r="W65" s="528"/>
      <c r="X65" s="529"/>
      <c r="Y65" s="532"/>
      <c r="Z65" s="540"/>
      <c r="AA65" s="382"/>
      <c r="AB65" s="543"/>
      <c r="AC65" s="532"/>
      <c r="AD65" s="133"/>
      <c r="AE65" s="270"/>
      <c r="AF65" s="208"/>
    </row>
    <row r="66" spans="1:34" s="66" customFormat="1" ht="16.5" x14ac:dyDescent="0.25">
      <c r="A66" s="1399"/>
      <c r="B66" s="283" t="s">
        <v>951</v>
      </c>
      <c r="C66" s="422">
        <v>1</v>
      </c>
      <c r="D66" s="415">
        <v>2485115</v>
      </c>
      <c r="E66" s="382">
        <v>1</v>
      </c>
      <c r="F66" s="415"/>
      <c r="G66" s="382">
        <v>1</v>
      </c>
      <c r="H66" s="415"/>
      <c r="I66" s="382">
        <v>1</v>
      </c>
      <c r="J66" s="419"/>
      <c r="K66" s="382">
        <v>1</v>
      </c>
      <c r="L66" s="415"/>
      <c r="M66" s="382">
        <v>1</v>
      </c>
      <c r="N66" s="415"/>
      <c r="O66" s="382">
        <v>1</v>
      </c>
      <c r="P66" s="419">
        <v>4165738.5263157897</v>
      </c>
      <c r="Q66" s="419">
        <v>45432521.368421055</v>
      </c>
      <c r="R66" s="382"/>
      <c r="S66" s="419"/>
      <c r="T66" s="419"/>
      <c r="U66" s="382"/>
      <c r="V66" s="419"/>
      <c r="W66" s="528"/>
      <c r="X66" s="529"/>
      <c r="Y66" s="532"/>
      <c r="Z66" s="540"/>
      <c r="AA66" s="382"/>
      <c r="AB66" s="543"/>
      <c r="AC66" s="532"/>
      <c r="AD66" s="133"/>
      <c r="AE66" s="270"/>
      <c r="AF66" s="208"/>
      <c r="AH66" s="703"/>
    </row>
    <row r="67" spans="1:34" s="66" customFormat="1" ht="16.5" x14ac:dyDescent="0.25">
      <c r="A67" s="1399"/>
      <c r="B67" s="283" t="s">
        <v>952</v>
      </c>
      <c r="C67" s="422">
        <v>1</v>
      </c>
      <c r="D67" s="415">
        <v>2485115</v>
      </c>
      <c r="E67" s="382">
        <v>1</v>
      </c>
      <c r="F67" s="415"/>
      <c r="G67" s="382">
        <v>1</v>
      </c>
      <c r="H67" s="415"/>
      <c r="I67" s="382">
        <v>1</v>
      </c>
      <c r="J67" s="419"/>
      <c r="K67" s="382">
        <v>1</v>
      </c>
      <c r="L67" s="415"/>
      <c r="M67" s="382">
        <v>1</v>
      </c>
      <c r="N67" s="415"/>
      <c r="O67" s="382">
        <v>1</v>
      </c>
      <c r="P67" s="419">
        <v>4165738.5263157897</v>
      </c>
      <c r="Q67" s="419">
        <v>45432521.368421055</v>
      </c>
      <c r="R67" s="382"/>
      <c r="S67" s="419"/>
      <c r="T67" s="419"/>
      <c r="U67" s="382"/>
      <c r="V67" s="419"/>
      <c r="W67" s="528"/>
      <c r="X67" s="529"/>
      <c r="Y67" s="532"/>
      <c r="Z67" s="540"/>
      <c r="AA67" s="382"/>
      <c r="AB67" s="543"/>
      <c r="AC67" s="532"/>
      <c r="AD67" s="133"/>
      <c r="AE67" s="270"/>
      <c r="AF67" s="208"/>
    </row>
    <row r="68" spans="1:34" s="66" customFormat="1" ht="16.5" x14ac:dyDescent="0.25">
      <c r="A68" s="1399"/>
      <c r="B68" s="284" t="s">
        <v>953</v>
      </c>
      <c r="C68" s="422">
        <v>1</v>
      </c>
      <c r="D68" s="415"/>
      <c r="E68" s="382">
        <v>1</v>
      </c>
      <c r="F68" s="415"/>
      <c r="G68" s="382">
        <v>1</v>
      </c>
      <c r="H68" s="415"/>
      <c r="I68" s="382">
        <v>1</v>
      </c>
      <c r="J68" s="420"/>
      <c r="K68" s="382">
        <v>1</v>
      </c>
      <c r="L68" s="415"/>
      <c r="M68" s="382">
        <v>1</v>
      </c>
      <c r="N68" s="415"/>
      <c r="O68" s="382"/>
      <c r="P68" s="419"/>
      <c r="Q68" s="419"/>
      <c r="R68" s="382"/>
      <c r="S68" s="279"/>
      <c r="T68" s="419"/>
      <c r="U68" s="382"/>
      <c r="V68" s="419"/>
      <c r="W68" s="528"/>
      <c r="X68" s="526"/>
      <c r="Y68" s="530"/>
      <c r="Z68" s="541"/>
      <c r="AA68" s="357"/>
      <c r="AB68" s="278"/>
      <c r="AC68" s="280"/>
      <c r="AD68" s="277"/>
      <c r="AE68" s="278"/>
      <c r="AF68" s="280"/>
    </row>
    <row r="69" spans="1:34" s="66" customFormat="1" ht="16.5" x14ac:dyDescent="0.25">
      <c r="A69" s="813"/>
      <c r="B69" s="271" t="s">
        <v>93</v>
      </c>
      <c r="C69" s="423">
        <v>1</v>
      </c>
      <c r="D69" s="416">
        <f>SUM(D49:D68)</f>
        <v>47217202</v>
      </c>
      <c r="E69" s="421">
        <v>1</v>
      </c>
      <c r="F69" s="416">
        <f>SUM(F49:F68)</f>
        <v>0</v>
      </c>
      <c r="G69" s="421">
        <v>1</v>
      </c>
      <c r="H69" s="416">
        <f>SUM(H49:H68)</f>
        <v>0</v>
      </c>
      <c r="I69" s="421">
        <v>1</v>
      </c>
      <c r="J69" s="416">
        <f>SUM(J49:J68)</f>
        <v>0</v>
      </c>
      <c r="K69" s="421">
        <v>1</v>
      </c>
      <c r="L69" s="416">
        <f>SUM(L49:L68)</f>
        <v>0</v>
      </c>
      <c r="M69" s="421">
        <v>1</v>
      </c>
      <c r="N69" s="416">
        <f>SUM(N49:N68)</f>
        <v>0</v>
      </c>
      <c r="O69" s="421">
        <v>1</v>
      </c>
      <c r="P69" s="416">
        <f>SUM(P49:P68)</f>
        <v>79149032.000000045</v>
      </c>
      <c r="Q69" s="416">
        <f>SUM(Q49:Q68)</f>
        <v>863217906.00000036</v>
      </c>
      <c r="R69" s="421"/>
      <c r="S69" s="508"/>
      <c r="T69" s="508"/>
      <c r="U69" s="421"/>
      <c r="V69" s="419"/>
      <c r="W69" s="528"/>
      <c r="X69" s="527"/>
      <c r="Y69" s="531"/>
      <c r="Z69" s="542"/>
      <c r="AA69" s="382"/>
      <c r="AB69" s="544"/>
      <c r="AC69" s="539"/>
      <c r="AD69" s="185"/>
      <c r="AE69" s="186"/>
      <c r="AF69" s="281"/>
    </row>
    <row r="70" spans="1:34" ht="16.5" x14ac:dyDescent="0.25">
      <c r="R70" s="419"/>
    </row>
    <row r="71" spans="1:34" ht="16.5" x14ac:dyDescent="0.25">
      <c r="D71" s="435">
        <v>47217202</v>
      </c>
      <c r="E71" s="714">
        <f>D71/19</f>
        <v>2485115.8947368423</v>
      </c>
      <c r="O71" s="711"/>
      <c r="P71" s="715"/>
      <c r="Q71" s="711"/>
      <c r="R71" s="419"/>
    </row>
    <row r="72" spans="1:34" s="66" customFormat="1" ht="50.25" customHeight="1" thickBot="1" x14ac:dyDescent="0.3">
      <c r="A72" s="814" t="s">
        <v>928</v>
      </c>
      <c r="B72" s="815"/>
      <c r="C72" s="1396" t="s">
        <v>955</v>
      </c>
      <c r="D72" s="1396"/>
      <c r="E72" s="1396"/>
      <c r="F72" s="1396"/>
      <c r="G72" s="1396"/>
      <c r="H72" s="1396"/>
      <c r="I72" s="1396"/>
      <c r="J72" s="1396"/>
      <c r="K72" s="1396"/>
      <c r="L72" s="1396"/>
      <c r="M72" s="1396"/>
      <c r="N72" s="1396"/>
      <c r="O72" s="1396"/>
      <c r="P72" s="1396"/>
      <c r="Q72" s="1396"/>
      <c r="R72" s="1396"/>
      <c r="S72" s="1396"/>
      <c r="T72" s="1396"/>
      <c r="U72" s="1396"/>
      <c r="V72" s="1396"/>
      <c r="W72" s="1396"/>
      <c r="X72" s="1396"/>
      <c r="Y72" s="1396"/>
      <c r="Z72" s="1396"/>
      <c r="AA72" s="1396"/>
      <c r="AB72" s="1396"/>
      <c r="AC72" s="1396"/>
      <c r="AD72" s="1396"/>
      <c r="AE72" s="1396"/>
      <c r="AF72" s="1397"/>
    </row>
    <row r="73" spans="1:34" s="94" customFormat="1" ht="21.75" customHeight="1" thickBot="1" x14ac:dyDescent="0.3">
      <c r="A73" s="812" t="s">
        <v>930</v>
      </c>
      <c r="B73" s="1398" t="s">
        <v>931</v>
      </c>
      <c r="C73" s="1278" t="s">
        <v>99</v>
      </c>
      <c r="D73" s="1402"/>
      <c r="E73" s="1402"/>
      <c r="F73" s="1402"/>
      <c r="G73" s="1402"/>
      <c r="H73" s="1402"/>
      <c r="I73" s="1402"/>
      <c r="J73" s="1402"/>
      <c r="K73" s="1402"/>
      <c r="L73" s="1402"/>
      <c r="M73" s="1402"/>
      <c r="N73" s="1279"/>
      <c r="O73" s="1371" t="s">
        <v>242</v>
      </c>
      <c r="P73" s="1372"/>
      <c r="Q73" s="1372"/>
      <c r="R73" s="1372"/>
      <c r="S73" s="1372"/>
      <c r="T73" s="1372"/>
      <c r="U73" s="1372"/>
      <c r="V73" s="1372"/>
      <c r="W73" s="1372"/>
      <c r="X73" s="1372"/>
      <c r="Y73" s="1372"/>
      <c r="Z73" s="1372"/>
      <c r="AA73" s="1372"/>
      <c r="AB73" s="1372"/>
      <c r="AC73" s="1372"/>
      <c r="AD73" s="1372"/>
      <c r="AE73" s="1372"/>
      <c r="AF73" s="1373"/>
    </row>
    <row r="74" spans="1:34" s="94" customFormat="1" ht="21.75" customHeight="1" x14ac:dyDescent="0.25">
      <c r="A74" s="1399"/>
      <c r="B74" s="1398"/>
      <c r="C74" s="1394" t="s">
        <v>240</v>
      </c>
      <c r="D74" s="1395"/>
      <c r="E74" s="1394" t="s">
        <v>251</v>
      </c>
      <c r="F74" s="1395"/>
      <c r="G74" s="1394" t="s">
        <v>255</v>
      </c>
      <c r="H74" s="1395"/>
      <c r="I74" s="1394" t="s">
        <v>258</v>
      </c>
      <c r="J74" s="1395"/>
      <c r="K74" s="1394" t="s">
        <v>261</v>
      </c>
      <c r="L74" s="1395"/>
      <c r="M74" s="1394" t="s">
        <v>264</v>
      </c>
      <c r="N74" s="1395"/>
      <c r="O74" s="1371" t="s">
        <v>240</v>
      </c>
      <c r="P74" s="1372"/>
      <c r="Q74" s="1373"/>
      <c r="R74" s="1391" t="s">
        <v>251</v>
      </c>
      <c r="S74" s="1392"/>
      <c r="T74" s="1393"/>
      <c r="U74" s="1391" t="s">
        <v>255</v>
      </c>
      <c r="V74" s="1392"/>
      <c r="W74" s="1393"/>
      <c r="X74" s="1391" t="s">
        <v>258</v>
      </c>
      <c r="Y74" s="1392"/>
      <c r="Z74" s="1393"/>
      <c r="AA74" s="1391" t="s">
        <v>261</v>
      </c>
      <c r="AB74" s="1392"/>
      <c r="AC74" s="1393"/>
      <c r="AD74" s="1391" t="s">
        <v>264</v>
      </c>
      <c r="AE74" s="1392"/>
      <c r="AF74" s="1393"/>
    </row>
    <row r="75" spans="1:34" s="94" customFormat="1" ht="28.5" customHeight="1" x14ac:dyDescent="0.25">
      <c r="A75" s="1399"/>
      <c r="B75" s="1398"/>
      <c r="C75" s="196" t="s">
        <v>100</v>
      </c>
      <c r="D75" s="196" t="s">
        <v>932</v>
      </c>
      <c r="E75" s="196" t="s">
        <v>100</v>
      </c>
      <c r="F75" s="196" t="s">
        <v>932</v>
      </c>
      <c r="G75" s="196" t="s">
        <v>100</v>
      </c>
      <c r="H75" s="196" t="s">
        <v>932</v>
      </c>
      <c r="I75" s="196" t="s">
        <v>100</v>
      </c>
      <c r="J75" s="196" t="s">
        <v>932</v>
      </c>
      <c r="K75" s="196" t="s">
        <v>100</v>
      </c>
      <c r="L75" s="196" t="s">
        <v>932</v>
      </c>
      <c r="M75" s="196" t="s">
        <v>100</v>
      </c>
      <c r="N75" s="196" t="s">
        <v>932</v>
      </c>
      <c r="O75" s="197" t="s">
        <v>100</v>
      </c>
      <c r="P75" s="197" t="s">
        <v>933</v>
      </c>
      <c r="Q75" s="197" t="s">
        <v>229</v>
      </c>
      <c r="R75" s="197" t="s">
        <v>100</v>
      </c>
      <c r="S75" s="197" t="s">
        <v>933</v>
      </c>
      <c r="T75" s="197" t="s">
        <v>229</v>
      </c>
      <c r="U75" s="197" t="s">
        <v>100</v>
      </c>
      <c r="V75" s="197" t="s">
        <v>933</v>
      </c>
      <c r="W75" s="197" t="s">
        <v>229</v>
      </c>
      <c r="X75" s="197" t="s">
        <v>100</v>
      </c>
      <c r="Y75" s="197" t="s">
        <v>933</v>
      </c>
      <c r="Z75" s="197" t="s">
        <v>229</v>
      </c>
      <c r="AA75" s="197" t="s">
        <v>100</v>
      </c>
      <c r="AB75" s="197" t="s">
        <v>933</v>
      </c>
      <c r="AC75" s="197" t="s">
        <v>229</v>
      </c>
      <c r="AD75" s="197" t="s">
        <v>100</v>
      </c>
      <c r="AE75" s="197" t="s">
        <v>933</v>
      </c>
      <c r="AF75" s="197" t="s">
        <v>229</v>
      </c>
    </row>
    <row r="76" spans="1:34" s="94" customFormat="1" ht="15.75" customHeight="1" x14ac:dyDescent="0.25">
      <c r="A76" s="1399"/>
      <c r="B76" s="135" t="s">
        <v>934</v>
      </c>
      <c r="C76" s="424">
        <v>1</v>
      </c>
      <c r="D76" s="417">
        <v>48796000</v>
      </c>
      <c r="E76" s="424">
        <v>1</v>
      </c>
      <c r="F76" s="417"/>
      <c r="G76" s="424">
        <v>1</v>
      </c>
      <c r="H76" s="411"/>
      <c r="I76" s="424">
        <v>1</v>
      </c>
      <c r="J76" s="411"/>
      <c r="K76" s="424">
        <v>1</v>
      </c>
      <c r="L76" s="411"/>
      <c r="M76" s="424">
        <v>1</v>
      </c>
      <c r="N76" s="411"/>
      <c r="O76" s="425">
        <v>1</v>
      </c>
      <c r="P76" s="417">
        <v>47385750</v>
      </c>
      <c r="Q76" s="411">
        <v>0</v>
      </c>
      <c r="R76" s="425">
        <v>1</v>
      </c>
      <c r="S76" s="417">
        <v>0</v>
      </c>
      <c r="T76" s="417">
        <v>1787750</v>
      </c>
      <c r="U76" s="425">
        <v>1</v>
      </c>
      <c r="V76" s="417">
        <v>0</v>
      </c>
      <c r="W76" s="417">
        <v>4786500</v>
      </c>
      <c r="X76" s="425">
        <v>1</v>
      </c>
      <c r="Y76" s="430">
        <v>0</v>
      </c>
      <c r="Z76" s="417">
        <v>4363500</v>
      </c>
      <c r="AA76" s="425">
        <v>1</v>
      </c>
      <c r="AB76" s="206"/>
      <c r="AC76" s="417">
        <v>4213000</v>
      </c>
      <c r="AD76" s="425">
        <v>1</v>
      </c>
      <c r="AE76" s="270"/>
      <c r="AF76" s="417">
        <v>4363500</v>
      </c>
    </row>
    <row r="77" spans="1:34" s="94" customFormat="1" ht="15.75" customHeight="1" x14ac:dyDescent="0.25">
      <c r="A77" s="1399"/>
      <c r="B77" s="136" t="s">
        <v>935</v>
      </c>
      <c r="C77" s="426">
        <v>1</v>
      </c>
      <c r="D77" s="417">
        <v>48796000</v>
      </c>
      <c r="E77" s="426">
        <v>1</v>
      </c>
      <c r="F77" s="417"/>
      <c r="G77" s="426">
        <v>1</v>
      </c>
      <c r="H77" s="411"/>
      <c r="I77" s="426">
        <v>1</v>
      </c>
      <c r="J77" s="411"/>
      <c r="K77" s="426">
        <v>1</v>
      </c>
      <c r="L77" s="411"/>
      <c r="M77" s="426">
        <v>1</v>
      </c>
      <c r="N77" s="411"/>
      <c r="O77" s="427">
        <v>1</v>
      </c>
      <c r="P77" s="417">
        <v>47385750</v>
      </c>
      <c r="Q77" s="411">
        <v>0</v>
      </c>
      <c r="R77" s="427">
        <v>1</v>
      </c>
      <c r="S77" s="417">
        <v>0</v>
      </c>
      <c r="T77" s="417">
        <v>1787750</v>
      </c>
      <c r="U77" s="427">
        <v>1</v>
      </c>
      <c r="V77" s="417">
        <v>0</v>
      </c>
      <c r="W77" s="417">
        <v>4786500</v>
      </c>
      <c r="X77" s="427">
        <v>1</v>
      </c>
      <c r="Y77" s="430">
        <v>0</v>
      </c>
      <c r="Z77" s="417">
        <v>4363500</v>
      </c>
      <c r="AA77" s="427">
        <v>1</v>
      </c>
      <c r="AB77" s="206"/>
      <c r="AC77" s="417">
        <v>4213000</v>
      </c>
      <c r="AD77" s="427">
        <v>1</v>
      </c>
      <c r="AE77" s="270"/>
      <c r="AF77" s="417">
        <v>4363500</v>
      </c>
    </row>
    <row r="78" spans="1:34" s="94" customFormat="1" ht="15.75" customHeight="1" x14ac:dyDescent="0.25">
      <c r="A78" s="1399"/>
      <c r="B78" s="136" t="s">
        <v>936</v>
      </c>
      <c r="C78" s="426">
        <v>1</v>
      </c>
      <c r="D78" s="417">
        <v>48796000</v>
      </c>
      <c r="E78" s="426">
        <v>1</v>
      </c>
      <c r="F78" s="417"/>
      <c r="G78" s="426">
        <v>1</v>
      </c>
      <c r="H78" s="411"/>
      <c r="I78" s="426">
        <v>1</v>
      </c>
      <c r="J78" s="411"/>
      <c r="K78" s="426">
        <v>1</v>
      </c>
      <c r="L78" s="411"/>
      <c r="M78" s="426">
        <v>1</v>
      </c>
      <c r="N78" s="411"/>
      <c r="O78" s="427">
        <v>1</v>
      </c>
      <c r="P78" s="417">
        <v>47385750</v>
      </c>
      <c r="Q78" s="411">
        <v>0</v>
      </c>
      <c r="R78" s="427">
        <v>1</v>
      </c>
      <c r="S78" s="417">
        <v>0</v>
      </c>
      <c r="T78" s="417">
        <v>1787750</v>
      </c>
      <c r="U78" s="427">
        <v>1</v>
      </c>
      <c r="V78" s="417">
        <v>0</v>
      </c>
      <c r="W78" s="417">
        <v>4786500</v>
      </c>
      <c r="X78" s="427">
        <v>1</v>
      </c>
      <c r="Y78" s="430">
        <v>0</v>
      </c>
      <c r="Z78" s="417">
        <v>4363500</v>
      </c>
      <c r="AA78" s="427">
        <v>1</v>
      </c>
      <c r="AB78" s="206"/>
      <c r="AC78" s="417">
        <v>4213000</v>
      </c>
      <c r="AD78" s="427">
        <v>1</v>
      </c>
      <c r="AE78" s="270"/>
      <c r="AF78" s="417">
        <v>4363500</v>
      </c>
    </row>
    <row r="79" spans="1:34" s="94" customFormat="1" ht="15.75" customHeight="1" x14ac:dyDescent="0.25">
      <c r="A79" s="1399"/>
      <c r="B79" s="136" t="s">
        <v>937</v>
      </c>
      <c r="C79" s="426">
        <v>1</v>
      </c>
      <c r="D79" s="417">
        <v>48796000</v>
      </c>
      <c r="E79" s="426">
        <v>1</v>
      </c>
      <c r="F79" s="417"/>
      <c r="G79" s="426">
        <v>1</v>
      </c>
      <c r="H79" s="411"/>
      <c r="I79" s="426">
        <v>1</v>
      </c>
      <c r="J79" s="411"/>
      <c r="K79" s="426">
        <v>1</v>
      </c>
      <c r="L79" s="411"/>
      <c r="M79" s="426">
        <v>1</v>
      </c>
      <c r="N79" s="411"/>
      <c r="O79" s="427">
        <v>1</v>
      </c>
      <c r="P79" s="417">
        <v>47385750</v>
      </c>
      <c r="Q79" s="411">
        <v>0</v>
      </c>
      <c r="R79" s="427">
        <v>1</v>
      </c>
      <c r="S79" s="417">
        <v>0</v>
      </c>
      <c r="T79" s="417">
        <v>1787750</v>
      </c>
      <c r="U79" s="427">
        <v>1</v>
      </c>
      <c r="V79" s="417">
        <v>0</v>
      </c>
      <c r="W79" s="417">
        <v>4786500</v>
      </c>
      <c r="X79" s="427">
        <v>1</v>
      </c>
      <c r="Y79" s="430">
        <v>0</v>
      </c>
      <c r="Z79" s="417">
        <v>4363500</v>
      </c>
      <c r="AA79" s="427">
        <v>1</v>
      </c>
      <c r="AB79" s="206"/>
      <c r="AC79" s="417">
        <v>4213000</v>
      </c>
      <c r="AD79" s="427">
        <v>1</v>
      </c>
      <c r="AE79" s="270"/>
      <c r="AF79" s="417">
        <v>4363500</v>
      </c>
    </row>
    <row r="80" spans="1:34" s="94" customFormat="1" ht="15.75" customHeight="1" x14ac:dyDescent="0.25">
      <c r="A80" s="1399"/>
      <c r="B80" s="136" t="s">
        <v>938</v>
      </c>
      <c r="C80" s="426">
        <v>1</v>
      </c>
      <c r="D80" s="417">
        <v>48796000</v>
      </c>
      <c r="E80" s="426">
        <v>1</v>
      </c>
      <c r="F80" s="417"/>
      <c r="G80" s="426">
        <v>1</v>
      </c>
      <c r="H80" s="411"/>
      <c r="I80" s="426">
        <v>1</v>
      </c>
      <c r="J80" s="411"/>
      <c r="K80" s="426">
        <v>1</v>
      </c>
      <c r="L80" s="411"/>
      <c r="M80" s="426">
        <v>1</v>
      </c>
      <c r="N80" s="411"/>
      <c r="O80" s="427">
        <v>1</v>
      </c>
      <c r="P80" s="417">
        <v>47385750</v>
      </c>
      <c r="Q80" s="411">
        <v>0</v>
      </c>
      <c r="R80" s="427">
        <v>1</v>
      </c>
      <c r="S80" s="417">
        <v>0</v>
      </c>
      <c r="T80" s="417">
        <v>1787750</v>
      </c>
      <c r="U80" s="427">
        <v>1</v>
      </c>
      <c r="V80" s="417">
        <v>0</v>
      </c>
      <c r="W80" s="417">
        <v>4786500</v>
      </c>
      <c r="X80" s="427">
        <v>1</v>
      </c>
      <c r="Y80" s="430">
        <v>0</v>
      </c>
      <c r="Z80" s="417">
        <v>4363500</v>
      </c>
      <c r="AA80" s="427">
        <v>1</v>
      </c>
      <c r="AB80" s="206"/>
      <c r="AC80" s="417">
        <v>4213000</v>
      </c>
      <c r="AD80" s="427">
        <v>1</v>
      </c>
      <c r="AE80" s="270"/>
      <c r="AF80" s="417">
        <v>4363500</v>
      </c>
    </row>
    <row r="81" spans="1:32" s="94" customFormat="1" ht="15.75" customHeight="1" x14ac:dyDescent="0.25">
      <c r="A81" s="1399"/>
      <c r="B81" s="136" t="s">
        <v>939</v>
      </c>
      <c r="C81" s="426">
        <v>1</v>
      </c>
      <c r="D81" s="417">
        <v>48796000</v>
      </c>
      <c r="E81" s="426">
        <v>1</v>
      </c>
      <c r="F81" s="417"/>
      <c r="G81" s="426">
        <v>1</v>
      </c>
      <c r="H81" s="411"/>
      <c r="I81" s="426">
        <v>1</v>
      </c>
      <c r="J81" s="411"/>
      <c r="K81" s="426">
        <v>1</v>
      </c>
      <c r="L81" s="411"/>
      <c r="M81" s="426">
        <v>1</v>
      </c>
      <c r="N81" s="411"/>
      <c r="O81" s="428">
        <v>1</v>
      </c>
      <c r="P81" s="417">
        <v>47385750</v>
      </c>
      <c r="Q81" s="411">
        <v>0</v>
      </c>
      <c r="R81" s="428">
        <v>1</v>
      </c>
      <c r="S81" s="417">
        <v>0</v>
      </c>
      <c r="T81" s="417">
        <v>1787750</v>
      </c>
      <c r="U81" s="428">
        <v>1</v>
      </c>
      <c r="V81" s="417">
        <v>0</v>
      </c>
      <c r="W81" s="417">
        <v>4786500</v>
      </c>
      <c r="X81" s="428">
        <v>1</v>
      </c>
      <c r="Y81" s="430">
        <v>0</v>
      </c>
      <c r="Z81" s="417">
        <v>4363500</v>
      </c>
      <c r="AA81" s="428">
        <v>1</v>
      </c>
      <c r="AB81" s="206"/>
      <c r="AC81" s="417">
        <v>4213000</v>
      </c>
      <c r="AD81" s="428">
        <v>1</v>
      </c>
      <c r="AE81" s="270"/>
      <c r="AF81" s="417">
        <v>4363500</v>
      </c>
    </row>
    <row r="82" spans="1:32" s="94" customFormat="1" ht="15.75" customHeight="1" x14ac:dyDescent="0.25">
      <c r="A82" s="1399"/>
      <c r="B82" s="136" t="s">
        <v>940</v>
      </c>
      <c r="C82" s="426">
        <v>1</v>
      </c>
      <c r="D82" s="417">
        <v>48796000</v>
      </c>
      <c r="E82" s="426">
        <v>1</v>
      </c>
      <c r="F82" s="417"/>
      <c r="G82" s="426">
        <v>1</v>
      </c>
      <c r="H82" s="411"/>
      <c r="I82" s="426">
        <v>1</v>
      </c>
      <c r="J82" s="411"/>
      <c r="K82" s="426">
        <v>1</v>
      </c>
      <c r="L82" s="411"/>
      <c r="M82" s="426">
        <v>1</v>
      </c>
      <c r="N82" s="411"/>
      <c r="O82" s="427">
        <v>1</v>
      </c>
      <c r="P82" s="417">
        <v>47385750</v>
      </c>
      <c r="Q82" s="411">
        <v>0</v>
      </c>
      <c r="R82" s="427">
        <v>1</v>
      </c>
      <c r="S82" s="417">
        <v>0</v>
      </c>
      <c r="T82" s="417">
        <v>1787750</v>
      </c>
      <c r="U82" s="427">
        <v>1</v>
      </c>
      <c r="V82" s="417">
        <v>0</v>
      </c>
      <c r="W82" s="417">
        <v>4786500</v>
      </c>
      <c r="X82" s="427">
        <v>1</v>
      </c>
      <c r="Y82" s="430">
        <v>0</v>
      </c>
      <c r="Z82" s="417">
        <v>4363500</v>
      </c>
      <c r="AA82" s="427">
        <v>1</v>
      </c>
      <c r="AB82" s="206"/>
      <c r="AC82" s="417">
        <v>4213000</v>
      </c>
      <c r="AD82" s="427">
        <v>1</v>
      </c>
      <c r="AE82" s="270"/>
      <c r="AF82" s="417">
        <v>4363500</v>
      </c>
    </row>
    <row r="83" spans="1:32" s="94" customFormat="1" ht="15.75" customHeight="1" x14ac:dyDescent="0.25">
      <c r="A83" s="1399"/>
      <c r="B83" s="136" t="s">
        <v>941</v>
      </c>
      <c r="C83" s="426">
        <v>1</v>
      </c>
      <c r="D83" s="417">
        <v>48796000</v>
      </c>
      <c r="E83" s="426">
        <v>1</v>
      </c>
      <c r="F83" s="417"/>
      <c r="G83" s="426">
        <v>1</v>
      </c>
      <c r="H83" s="411"/>
      <c r="I83" s="426">
        <v>1</v>
      </c>
      <c r="J83" s="411"/>
      <c r="K83" s="426">
        <v>1</v>
      </c>
      <c r="L83" s="411"/>
      <c r="M83" s="426">
        <v>1</v>
      </c>
      <c r="N83" s="411"/>
      <c r="O83" s="427">
        <v>1</v>
      </c>
      <c r="P83" s="417">
        <v>47385750</v>
      </c>
      <c r="Q83" s="411">
        <v>0</v>
      </c>
      <c r="R83" s="427">
        <v>1</v>
      </c>
      <c r="S83" s="417">
        <v>0</v>
      </c>
      <c r="T83" s="417">
        <v>1787750</v>
      </c>
      <c r="U83" s="427">
        <v>1</v>
      </c>
      <c r="V83" s="417">
        <v>0</v>
      </c>
      <c r="W83" s="417">
        <v>4786500</v>
      </c>
      <c r="X83" s="427">
        <v>1</v>
      </c>
      <c r="Y83" s="430">
        <v>0</v>
      </c>
      <c r="Z83" s="417">
        <v>4363500</v>
      </c>
      <c r="AA83" s="427">
        <v>1</v>
      </c>
      <c r="AB83" s="206"/>
      <c r="AC83" s="417">
        <v>4213000</v>
      </c>
      <c r="AD83" s="427">
        <v>1</v>
      </c>
      <c r="AE83" s="270"/>
      <c r="AF83" s="417">
        <v>4363500</v>
      </c>
    </row>
    <row r="84" spans="1:32" s="94" customFormat="1" ht="15.75" customHeight="1" x14ac:dyDescent="0.25">
      <c r="A84" s="1399"/>
      <c r="B84" s="136" t="s">
        <v>942</v>
      </c>
      <c r="C84" s="426">
        <v>1</v>
      </c>
      <c r="D84" s="417">
        <v>48796000</v>
      </c>
      <c r="E84" s="426">
        <v>1</v>
      </c>
      <c r="F84" s="417"/>
      <c r="G84" s="426">
        <v>1</v>
      </c>
      <c r="H84" s="411"/>
      <c r="I84" s="426">
        <v>1</v>
      </c>
      <c r="J84" s="411"/>
      <c r="K84" s="426">
        <v>1</v>
      </c>
      <c r="L84" s="411"/>
      <c r="M84" s="426">
        <v>1</v>
      </c>
      <c r="N84" s="411"/>
      <c r="O84" s="427">
        <v>1</v>
      </c>
      <c r="P84" s="417">
        <v>47385750</v>
      </c>
      <c r="Q84" s="411">
        <v>0</v>
      </c>
      <c r="R84" s="427">
        <v>1</v>
      </c>
      <c r="S84" s="417">
        <v>0</v>
      </c>
      <c r="T84" s="417">
        <v>1787750</v>
      </c>
      <c r="U84" s="427">
        <v>1</v>
      </c>
      <c r="V84" s="417">
        <v>0</v>
      </c>
      <c r="W84" s="417">
        <v>4786500</v>
      </c>
      <c r="X84" s="427">
        <v>1</v>
      </c>
      <c r="Y84" s="430">
        <v>0</v>
      </c>
      <c r="Z84" s="417">
        <v>4363500</v>
      </c>
      <c r="AA84" s="427">
        <v>1</v>
      </c>
      <c r="AB84" s="206"/>
      <c r="AC84" s="417">
        <v>4213000</v>
      </c>
      <c r="AD84" s="427">
        <v>1</v>
      </c>
      <c r="AE84" s="270"/>
      <c r="AF84" s="417">
        <v>4363500</v>
      </c>
    </row>
    <row r="85" spans="1:32" s="94" customFormat="1" ht="15.75" customHeight="1" x14ac:dyDescent="0.25">
      <c r="A85" s="1399"/>
      <c r="B85" s="136" t="s">
        <v>943</v>
      </c>
      <c r="C85" s="426">
        <v>1</v>
      </c>
      <c r="D85" s="417">
        <v>48796000</v>
      </c>
      <c r="E85" s="426">
        <v>1</v>
      </c>
      <c r="F85" s="417"/>
      <c r="G85" s="426">
        <v>1</v>
      </c>
      <c r="H85" s="411"/>
      <c r="I85" s="426">
        <v>1</v>
      </c>
      <c r="J85" s="411"/>
      <c r="K85" s="426">
        <v>1</v>
      </c>
      <c r="L85" s="411"/>
      <c r="M85" s="426">
        <v>1</v>
      </c>
      <c r="N85" s="411"/>
      <c r="O85" s="427">
        <v>1</v>
      </c>
      <c r="P85" s="417">
        <v>47385750</v>
      </c>
      <c r="Q85" s="411">
        <v>0</v>
      </c>
      <c r="R85" s="427">
        <v>1</v>
      </c>
      <c r="S85" s="417">
        <v>0</v>
      </c>
      <c r="T85" s="417">
        <v>1787750</v>
      </c>
      <c r="U85" s="427">
        <v>1</v>
      </c>
      <c r="V85" s="417">
        <v>0</v>
      </c>
      <c r="W85" s="417">
        <v>4786500</v>
      </c>
      <c r="X85" s="427">
        <v>1</v>
      </c>
      <c r="Y85" s="430">
        <v>0</v>
      </c>
      <c r="Z85" s="417">
        <v>4363500</v>
      </c>
      <c r="AA85" s="427">
        <v>1</v>
      </c>
      <c r="AB85" s="206"/>
      <c r="AC85" s="417">
        <v>4213000</v>
      </c>
      <c r="AD85" s="427">
        <v>1</v>
      </c>
      <c r="AE85" s="270"/>
      <c r="AF85" s="417">
        <v>4363500</v>
      </c>
    </row>
    <row r="86" spans="1:32" s="94" customFormat="1" ht="15.75" customHeight="1" x14ac:dyDescent="0.25">
      <c r="A86" s="1399"/>
      <c r="B86" s="136" t="s">
        <v>944</v>
      </c>
      <c r="C86" s="426">
        <v>1</v>
      </c>
      <c r="D86" s="417">
        <v>48796000</v>
      </c>
      <c r="E86" s="426">
        <v>1</v>
      </c>
      <c r="F86" s="417"/>
      <c r="G86" s="426">
        <v>1</v>
      </c>
      <c r="H86" s="411"/>
      <c r="I86" s="426">
        <v>1</v>
      </c>
      <c r="J86" s="411"/>
      <c r="K86" s="426">
        <v>1</v>
      </c>
      <c r="L86" s="411"/>
      <c r="M86" s="426">
        <v>1</v>
      </c>
      <c r="N86" s="411"/>
      <c r="O86" s="427">
        <v>1</v>
      </c>
      <c r="P86" s="417">
        <v>47385750</v>
      </c>
      <c r="Q86" s="411">
        <v>0</v>
      </c>
      <c r="R86" s="427">
        <v>1</v>
      </c>
      <c r="S86" s="417">
        <v>0</v>
      </c>
      <c r="T86" s="417">
        <v>1787750</v>
      </c>
      <c r="U86" s="427">
        <v>1</v>
      </c>
      <c r="V86" s="417">
        <v>0</v>
      </c>
      <c r="W86" s="417">
        <v>4786500</v>
      </c>
      <c r="X86" s="427">
        <v>1</v>
      </c>
      <c r="Y86" s="430">
        <v>0</v>
      </c>
      <c r="Z86" s="417">
        <v>4363500</v>
      </c>
      <c r="AA86" s="427">
        <v>1</v>
      </c>
      <c r="AB86" s="206"/>
      <c r="AC86" s="417">
        <v>4213000</v>
      </c>
      <c r="AD86" s="427">
        <v>1</v>
      </c>
      <c r="AE86" s="270"/>
      <c r="AF86" s="417">
        <v>4363500</v>
      </c>
    </row>
    <row r="87" spans="1:32" s="94" customFormat="1" ht="15.75" customHeight="1" x14ac:dyDescent="0.25">
      <c r="A87" s="1399"/>
      <c r="B87" s="136" t="s">
        <v>945</v>
      </c>
      <c r="C87" s="426">
        <v>1</v>
      </c>
      <c r="D87" s="417">
        <v>48796000</v>
      </c>
      <c r="E87" s="426">
        <v>1</v>
      </c>
      <c r="F87" s="417"/>
      <c r="G87" s="426">
        <v>1</v>
      </c>
      <c r="H87" s="411"/>
      <c r="I87" s="426">
        <v>1</v>
      </c>
      <c r="J87" s="411"/>
      <c r="K87" s="426">
        <v>1</v>
      </c>
      <c r="L87" s="411"/>
      <c r="M87" s="426">
        <v>1</v>
      </c>
      <c r="N87" s="411"/>
      <c r="O87" s="428">
        <v>1</v>
      </c>
      <c r="P87" s="417">
        <v>47385750</v>
      </c>
      <c r="Q87" s="411">
        <v>0</v>
      </c>
      <c r="R87" s="428">
        <v>1</v>
      </c>
      <c r="S87" s="417">
        <v>0</v>
      </c>
      <c r="T87" s="417">
        <v>1787750</v>
      </c>
      <c r="U87" s="428">
        <v>1</v>
      </c>
      <c r="V87" s="417">
        <v>0</v>
      </c>
      <c r="W87" s="417">
        <v>4786500</v>
      </c>
      <c r="X87" s="428">
        <v>1</v>
      </c>
      <c r="Y87" s="430">
        <v>0</v>
      </c>
      <c r="Z87" s="417">
        <v>4363500</v>
      </c>
      <c r="AA87" s="428">
        <v>1</v>
      </c>
      <c r="AB87" s="206"/>
      <c r="AC87" s="417">
        <v>4213000</v>
      </c>
      <c r="AD87" s="428">
        <v>1</v>
      </c>
      <c r="AE87" s="270"/>
      <c r="AF87" s="417">
        <v>4363500</v>
      </c>
    </row>
    <row r="88" spans="1:32" s="94" customFormat="1" ht="15.75" customHeight="1" x14ac:dyDescent="0.25">
      <c r="A88" s="1399"/>
      <c r="B88" s="136" t="s">
        <v>946</v>
      </c>
      <c r="C88" s="426">
        <v>1</v>
      </c>
      <c r="D88" s="417">
        <v>48796000</v>
      </c>
      <c r="E88" s="426">
        <v>1</v>
      </c>
      <c r="F88" s="417"/>
      <c r="G88" s="426">
        <v>1</v>
      </c>
      <c r="H88" s="411"/>
      <c r="I88" s="426">
        <v>1</v>
      </c>
      <c r="J88" s="411"/>
      <c r="K88" s="426">
        <v>1</v>
      </c>
      <c r="L88" s="411"/>
      <c r="M88" s="426">
        <v>1</v>
      </c>
      <c r="N88" s="411"/>
      <c r="O88" s="428">
        <v>1</v>
      </c>
      <c r="P88" s="417">
        <v>47385750</v>
      </c>
      <c r="Q88" s="411">
        <v>0</v>
      </c>
      <c r="R88" s="428">
        <v>1</v>
      </c>
      <c r="S88" s="417">
        <v>0</v>
      </c>
      <c r="T88" s="417">
        <v>1787750</v>
      </c>
      <c r="U88" s="428">
        <v>1</v>
      </c>
      <c r="V88" s="417">
        <v>0</v>
      </c>
      <c r="W88" s="417">
        <v>4786500</v>
      </c>
      <c r="X88" s="428">
        <v>1</v>
      </c>
      <c r="Y88" s="430">
        <v>0</v>
      </c>
      <c r="Z88" s="417">
        <v>4363500</v>
      </c>
      <c r="AA88" s="428">
        <v>1</v>
      </c>
      <c r="AB88" s="206"/>
      <c r="AC88" s="417">
        <v>4213000</v>
      </c>
      <c r="AD88" s="428">
        <v>1</v>
      </c>
      <c r="AE88" s="270"/>
      <c r="AF88" s="417">
        <v>4363500</v>
      </c>
    </row>
    <row r="89" spans="1:32" s="94" customFormat="1" ht="15.75" customHeight="1" x14ac:dyDescent="0.25">
      <c r="A89" s="1399"/>
      <c r="B89" s="136" t="s">
        <v>947</v>
      </c>
      <c r="C89" s="426">
        <v>1</v>
      </c>
      <c r="D89" s="417">
        <v>48796000</v>
      </c>
      <c r="E89" s="426">
        <v>1</v>
      </c>
      <c r="F89" s="417"/>
      <c r="G89" s="426">
        <v>1</v>
      </c>
      <c r="H89" s="411"/>
      <c r="I89" s="426">
        <v>1</v>
      </c>
      <c r="J89" s="411"/>
      <c r="K89" s="426">
        <v>1</v>
      </c>
      <c r="L89" s="411"/>
      <c r="M89" s="426">
        <v>1</v>
      </c>
      <c r="N89" s="411"/>
      <c r="O89" s="427">
        <v>1</v>
      </c>
      <c r="P89" s="417">
        <v>47385750</v>
      </c>
      <c r="Q89" s="411">
        <v>0</v>
      </c>
      <c r="R89" s="427">
        <v>1</v>
      </c>
      <c r="S89" s="417">
        <v>0</v>
      </c>
      <c r="T89" s="417">
        <v>1787750</v>
      </c>
      <c r="U89" s="427">
        <v>1</v>
      </c>
      <c r="V89" s="417">
        <v>0</v>
      </c>
      <c r="W89" s="417">
        <v>4786500</v>
      </c>
      <c r="X89" s="427">
        <v>1</v>
      </c>
      <c r="Y89" s="430">
        <v>0</v>
      </c>
      <c r="Z89" s="417">
        <v>4363500</v>
      </c>
      <c r="AA89" s="427">
        <v>1</v>
      </c>
      <c r="AB89" s="206"/>
      <c r="AC89" s="417">
        <v>4213000</v>
      </c>
      <c r="AD89" s="427">
        <v>1</v>
      </c>
      <c r="AE89" s="270"/>
      <c r="AF89" s="417">
        <v>4363500</v>
      </c>
    </row>
    <row r="90" spans="1:32" s="94" customFormat="1" ht="15.75" customHeight="1" x14ac:dyDescent="0.25">
      <c r="A90" s="1399"/>
      <c r="B90" s="136" t="s">
        <v>948</v>
      </c>
      <c r="C90" s="426">
        <v>1</v>
      </c>
      <c r="D90" s="417">
        <v>48796000</v>
      </c>
      <c r="E90" s="426">
        <v>1</v>
      </c>
      <c r="F90" s="417"/>
      <c r="G90" s="426">
        <v>1</v>
      </c>
      <c r="H90" s="411"/>
      <c r="I90" s="426">
        <v>1</v>
      </c>
      <c r="J90" s="411"/>
      <c r="K90" s="426">
        <v>1</v>
      </c>
      <c r="L90" s="411"/>
      <c r="M90" s="426">
        <v>1</v>
      </c>
      <c r="N90" s="411"/>
      <c r="O90" s="427">
        <v>1</v>
      </c>
      <c r="P90" s="417">
        <v>47385750</v>
      </c>
      <c r="Q90" s="411">
        <v>0</v>
      </c>
      <c r="R90" s="427">
        <v>1</v>
      </c>
      <c r="S90" s="417">
        <v>0</v>
      </c>
      <c r="T90" s="417">
        <v>1787750</v>
      </c>
      <c r="U90" s="427">
        <v>1</v>
      </c>
      <c r="V90" s="417">
        <v>0</v>
      </c>
      <c r="W90" s="417">
        <v>4786500</v>
      </c>
      <c r="X90" s="427">
        <v>1</v>
      </c>
      <c r="Y90" s="430">
        <v>0</v>
      </c>
      <c r="Z90" s="417">
        <v>4363500</v>
      </c>
      <c r="AA90" s="427">
        <v>1</v>
      </c>
      <c r="AB90" s="206"/>
      <c r="AC90" s="417">
        <v>4213000</v>
      </c>
      <c r="AD90" s="427">
        <v>1</v>
      </c>
      <c r="AE90" s="270"/>
      <c r="AF90" s="417">
        <v>4363500</v>
      </c>
    </row>
    <row r="91" spans="1:32" s="94" customFormat="1" ht="15.75" customHeight="1" x14ac:dyDescent="0.25">
      <c r="A91" s="1399"/>
      <c r="B91" s="136" t="s">
        <v>949</v>
      </c>
      <c r="C91" s="426">
        <v>1</v>
      </c>
      <c r="D91" s="417">
        <v>48796000</v>
      </c>
      <c r="E91" s="426">
        <v>1</v>
      </c>
      <c r="F91" s="417"/>
      <c r="G91" s="426">
        <v>1</v>
      </c>
      <c r="H91" s="411"/>
      <c r="I91" s="426">
        <v>1</v>
      </c>
      <c r="J91" s="411"/>
      <c r="K91" s="426">
        <v>1</v>
      </c>
      <c r="L91" s="411"/>
      <c r="M91" s="426">
        <v>1</v>
      </c>
      <c r="N91" s="411"/>
      <c r="O91" s="427">
        <v>1</v>
      </c>
      <c r="P91" s="417">
        <v>47385750</v>
      </c>
      <c r="Q91" s="411">
        <v>0</v>
      </c>
      <c r="R91" s="427">
        <v>1</v>
      </c>
      <c r="S91" s="417">
        <v>0</v>
      </c>
      <c r="T91" s="417">
        <v>1787750</v>
      </c>
      <c r="U91" s="427">
        <v>1</v>
      </c>
      <c r="V91" s="417">
        <v>0</v>
      </c>
      <c r="W91" s="417">
        <v>4786500</v>
      </c>
      <c r="X91" s="427">
        <v>1</v>
      </c>
      <c r="Y91" s="430">
        <v>0</v>
      </c>
      <c r="Z91" s="417">
        <v>4363500</v>
      </c>
      <c r="AA91" s="427">
        <v>1</v>
      </c>
      <c r="AB91" s="206"/>
      <c r="AC91" s="417">
        <v>4213000</v>
      </c>
      <c r="AD91" s="427">
        <v>1</v>
      </c>
      <c r="AE91" s="270"/>
      <c r="AF91" s="417">
        <v>4363500</v>
      </c>
    </row>
    <row r="92" spans="1:32" s="94" customFormat="1" ht="15.75" customHeight="1" x14ac:dyDescent="0.25">
      <c r="A92" s="1399"/>
      <c r="B92" s="136" t="s">
        <v>950</v>
      </c>
      <c r="C92" s="426">
        <v>1</v>
      </c>
      <c r="D92" s="417">
        <v>48796000</v>
      </c>
      <c r="E92" s="426">
        <v>1</v>
      </c>
      <c r="F92" s="417"/>
      <c r="G92" s="426">
        <v>1</v>
      </c>
      <c r="H92" s="411"/>
      <c r="I92" s="426">
        <v>1</v>
      </c>
      <c r="J92" s="411"/>
      <c r="K92" s="426">
        <v>1</v>
      </c>
      <c r="L92" s="411"/>
      <c r="M92" s="426">
        <v>1</v>
      </c>
      <c r="N92" s="411"/>
      <c r="O92" s="427">
        <v>1</v>
      </c>
      <c r="P92" s="417">
        <v>47385750</v>
      </c>
      <c r="Q92" s="411">
        <v>0</v>
      </c>
      <c r="R92" s="427">
        <v>1</v>
      </c>
      <c r="S92" s="417">
        <v>0</v>
      </c>
      <c r="T92" s="417">
        <v>1787750</v>
      </c>
      <c r="U92" s="427">
        <v>1</v>
      </c>
      <c r="V92" s="417">
        <v>0</v>
      </c>
      <c r="W92" s="417">
        <v>4786500</v>
      </c>
      <c r="X92" s="427">
        <v>1</v>
      </c>
      <c r="Y92" s="430">
        <v>0</v>
      </c>
      <c r="Z92" s="417">
        <v>4363500</v>
      </c>
      <c r="AA92" s="427">
        <v>1</v>
      </c>
      <c r="AB92" s="206"/>
      <c r="AC92" s="417">
        <v>4213000</v>
      </c>
      <c r="AD92" s="427">
        <v>1</v>
      </c>
      <c r="AE92" s="270"/>
      <c r="AF92" s="417">
        <v>4363500</v>
      </c>
    </row>
    <row r="93" spans="1:32" s="94" customFormat="1" ht="15.75" customHeight="1" x14ac:dyDescent="0.25">
      <c r="A93" s="1399"/>
      <c r="B93" s="136" t="s">
        <v>951</v>
      </c>
      <c r="C93" s="426">
        <v>1</v>
      </c>
      <c r="D93" s="417">
        <v>48796000</v>
      </c>
      <c r="E93" s="426">
        <v>1</v>
      </c>
      <c r="F93" s="417"/>
      <c r="G93" s="426">
        <v>1</v>
      </c>
      <c r="H93" s="411"/>
      <c r="I93" s="426">
        <v>1</v>
      </c>
      <c r="J93" s="411"/>
      <c r="K93" s="426">
        <v>1</v>
      </c>
      <c r="L93" s="411"/>
      <c r="M93" s="426">
        <v>1</v>
      </c>
      <c r="N93" s="411"/>
      <c r="O93" s="427">
        <v>1</v>
      </c>
      <c r="P93" s="417">
        <v>47385750</v>
      </c>
      <c r="Q93" s="411">
        <v>0</v>
      </c>
      <c r="R93" s="427">
        <v>1</v>
      </c>
      <c r="S93" s="417">
        <v>0</v>
      </c>
      <c r="T93" s="417">
        <v>1787750</v>
      </c>
      <c r="U93" s="427">
        <v>1</v>
      </c>
      <c r="V93" s="417">
        <v>0</v>
      </c>
      <c r="W93" s="417">
        <v>4786500</v>
      </c>
      <c r="X93" s="427">
        <v>1</v>
      </c>
      <c r="Y93" s="430">
        <v>0</v>
      </c>
      <c r="Z93" s="417">
        <v>4363500</v>
      </c>
      <c r="AA93" s="427">
        <v>1</v>
      </c>
      <c r="AB93" s="206"/>
      <c r="AC93" s="417">
        <v>4213000</v>
      </c>
      <c r="AD93" s="427">
        <v>1</v>
      </c>
      <c r="AE93" s="270"/>
      <c r="AF93" s="417">
        <v>4363500</v>
      </c>
    </row>
    <row r="94" spans="1:32" s="94" customFormat="1" ht="15.75" customHeight="1" x14ac:dyDescent="0.25">
      <c r="A94" s="1399"/>
      <c r="B94" s="136" t="s">
        <v>952</v>
      </c>
      <c r="C94" s="426">
        <v>1</v>
      </c>
      <c r="D94" s="417">
        <v>48796000</v>
      </c>
      <c r="E94" s="426">
        <v>1</v>
      </c>
      <c r="F94" s="417"/>
      <c r="G94" s="426">
        <v>1</v>
      </c>
      <c r="H94" s="411"/>
      <c r="I94" s="426">
        <v>1</v>
      </c>
      <c r="J94" s="411"/>
      <c r="K94" s="426">
        <v>1</v>
      </c>
      <c r="L94" s="411"/>
      <c r="M94" s="426">
        <v>1</v>
      </c>
      <c r="N94" s="411"/>
      <c r="O94" s="427">
        <v>1</v>
      </c>
      <c r="P94" s="417">
        <v>47385750</v>
      </c>
      <c r="Q94" s="411">
        <v>0</v>
      </c>
      <c r="R94" s="427">
        <v>1</v>
      </c>
      <c r="S94" s="417">
        <v>0</v>
      </c>
      <c r="T94" s="417">
        <v>1787750</v>
      </c>
      <c r="U94" s="427">
        <v>1</v>
      </c>
      <c r="V94" s="417">
        <v>0</v>
      </c>
      <c r="W94" s="417">
        <v>4786500</v>
      </c>
      <c r="X94" s="427">
        <v>1</v>
      </c>
      <c r="Y94" s="430">
        <v>0</v>
      </c>
      <c r="Z94" s="417">
        <v>4363500</v>
      </c>
      <c r="AA94" s="427">
        <v>1</v>
      </c>
      <c r="AB94" s="206"/>
      <c r="AC94" s="417">
        <v>4213000</v>
      </c>
      <c r="AD94" s="427">
        <v>1</v>
      </c>
      <c r="AE94" s="270"/>
      <c r="AF94" s="417">
        <v>4363500</v>
      </c>
    </row>
    <row r="95" spans="1:32" s="94" customFormat="1" ht="15.75" customHeight="1" x14ac:dyDescent="0.25">
      <c r="A95" s="1399"/>
      <c r="B95" s="136" t="s">
        <v>953</v>
      </c>
      <c r="C95" s="426">
        <v>1</v>
      </c>
      <c r="D95" s="417">
        <v>48791000</v>
      </c>
      <c r="E95" s="426">
        <v>1</v>
      </c>
      <c r="F95" s="417"/>
      <c r="G95" s="426">
        <v>1</v>
      </c>
      <c r="H95" s="411"/>
      <c r="I95" s="426">
        <v>1</v>
      </c>
      <c r="J95" s="411"/>
      <c r="K95" s="426">
        <v>1</v>
      </c>
      <c r="L95" s="411"/>
      <c r="M95" s="426">
        <v>1</v>
      </c>
      <c r="N95" s="411"/>
      <c r="O95" s="427">
        <v>1</v>
      </c>
      <c r="P95" s="417">
        <v>47385750</v>
      </c>
      <c r="Q95" s="411">
        <v>0</v>
      </c>
      <c r="R95" s="427">
        <v>1</v>
      </c>
      <c r="S95" s="417">
        <v>0</v>
      </c>
      <c r="T95" s="417">
        <v>1787750</v>
      </c>
      <c r="U95" s="427">
        <v>1</v>
      </c>
      <c r="V95" s="417">
        <v>0</v>
      </c>
      <c r="W95" s="417">
        <v>4786500</v>
      </c>
      <c r="X95" s="427">
        <v>1</v>
      </c>
      <c r="Y95" s="430">
        <v>0</v>
      </c>
      <c r="Z95" s="417">
        <v>4363500</v>
      </c>
      <c r="AA95" s="427">
        <v>1</v>
      </c>
      <c r="AB95" s="206"/>
      <c r="AC95" s="417">
        <v>4213000</v>
      </c>
      <c r="AD95" s="427">
        <v>1</v>
      </c>
      <c r="AE95" s="270"/>
      <c r="AF95" s="417">
        <v>4363500</v>
      </c>
    </row>
    <row r="96" spans="1:32" s="94" customFormat="1" ht="29.25" customHeight="1" x14ac:dyDescent="0.25">
      <c r="A96" s="813"/>
      <c r="B96" s="134" t="s">
        <v>93</v>
      </c>
      <c r="C96" s="429">
        <f>SUM(C76:C95)</f>
        <v>20</v>
      </c>
      <c r="D96" s="418">
        <f>SUM(D76:D95)</f>
        <v>975915000</v>
      </c>
      <c r="E96" s="429">
        <f>SUM(E76:E95)</f>
        <v>20</v>
      </c>
      <c r="F96" s="418"/>
      <c r="G96" s="429">
        <f>SUM(G76:G95)</f>
        <v>20</v>
      </c>
      <c r="H96" s="413"/>
      <c r="I96" s="429">
        <f>SUM(I76:I95)</f>
        <v>20</v>
      </c>
      <c r="J96" s="413"/>
      <c r="K96" s="429">
        <f>SUM(K76:K95)</f>
        <v>20</v>
      </c>
      <c r="L96" s="413"/>
      <c r="M96" s="429">
        <f>SUM(M76:M95)</f>
        <v>20</v>
      </c>
      <c r="N96" s="413"/>
      <c r="O96" s="429">
        <f>SUM(O76:O95)</f>
        <v>20</v>
      </c>
      <c r="P96" s="418">
        <f>SUM(P76:P95)</f>
        <v>947715000</v>
      </c>
      <c r="Q96" s="413"/>
      <c r="R96" s="429">
        <f>SUM(R76:R95)</f>
        <v>20</v>
      </c>
      <c r="S96" s="418"/>
      <c r="T96" s="418">
        <f>SUM(T76:T95)</f>
        <v>35755000</v>
      </c>
      <c r="U96" s="429">
        <f>SUM(U76:U95)</f>
        <v>20</v>
      </c>
      <c r="V96" s="413"/>
      <c r="W96" s="418">
        <f>SUM(W76:W95)</f>
        <v>95730000</v>
      </c>
      <c r="X96" s="429">
        <f>SUM(X76:X95)</f>
        <v>20</v>
      </c>
      <c r="Y96" s="463"/>
      <c r="Z96" s="697">
        <f>SUM(Z76:Z95)</f>
        <v>87270000</v>
      </c>
      <c r="AA96" s="429">
        <f>SUM(AA76:AA95)</f>
        <v>20</v>
      </c>
      <c r="AB96" s="207"/>
      <c r="AC96" s="463">
        <f>SUM(AC76:AC95)</f>
        <v>84260000</v>
      </c>
      <c r="AD96" s="429">
        <f>SUM(AD76:AD95)</f>
        <v>20</v>
      </c>
      <c r="AE96" s="271"/>
      <c r="AF96" s="697">
        <f>SUM(AF76:AF95)</f>
        <v>87270000</v>
      </c>
    </row>
    <row r="97" spans="1:32" s="66" customFormat="1" ht="24" customHeight="1" thickBot="1" x14ac:dyDescent="0.3">
      <c r="K97" s="154"/>
      <c r="L97" s="154"/>
      <c r="M97" s="154"/>
      <c r="N97" s="154"/>
      <c r="O97" s="154"/>
      <c r="P97" s="620"/>
    </row>
    <row r="98" spans="1:32" s="66" customFormat="1" ht="24" customHeight="1" thickBot="1" x14ac:dyDescent="0.3">
      <c r="A98" s="812" t="s">
        <v>954</v>
      </c>
      <c r="B98" s="812" t="s">
        <v>931</v>
      </c>
      <c r="C98" s="1278" t="s">
        <v>99</v>
      </c>
      <c r="D98" s="1402"/>
      <c r="E98" s="1402"/>
      <c r="F98" s="1402"/>
      <c r="G98" s="1402"/>
      <c r="H98" s="1402"/>
      <c r="I98" s="1402"/>
      <c r="J98" s="1402"/>
      <c r="K98" s="1402"/>
      <c r="L98" s="1402"/>
      <c r="M98" s="1402"/>
      <c r="N98" s="1279"/>
      <c r="O98" s="1371" t="s">
        <v>242</v>
      </c>
      <c r="P98" s="1372"/>
      <c r="Q98" s="1372"/>
      <c r="R98" s="1372"/>
      <c r="S98" s="1372"/>
      <c r="T98" s="1372"/>
      <c r="U98" s="1372"/>
      <c r="V98" s="1372"/>
      <c r="W98" s="1372"/>
      <c r="X98" s="1372"/>
      <c r="Y98" s="1372"/>
      <c r="Z98" s="1372"/>
      <c r="AA98" s="1372"/>
      <c r="AB98" s="1372"/>
      <c r="AC98" s="1372"/>
      <c r="AD98" s="1372"/>
      <c r="AE98" s="1372"/>
      <c r="AF98" s="1373"/>
    </row>
    <row r="99" spans="1:32" s="66" customFormat="1" ht="24" customHeight="1" x14ac:dyDescent="0.25">
      <c r="A99" s="1399"/>
      <c r="B99" s="1399"/>
      <c r="C99" s="1278" t="s">
        <v>267</v>
      </c>
      <c r="D99" s="1279"/>
      <c r="E99" s="1278" t="s">
        <v>270</v>
      </c>
      <c r="F99" s="1279"/>
      <c r="G99" s="1278" t="s">
        <v>271</v>
      </c>
      <c r="H99" s="1279"/>
      <c r="I99" s="1278" t="s">
        <v>272</v>
      </c>
      <c r="J99" s="1279"/>
      <c r="K99" s="1278" t="s">
        <v>922</v>
      </c>
      <c r="L99" s="1279"/>
      <c r="M99" s="1278" t="s">
        <v>274</v>
      </c>
      <c r="N99" s="1279"/>
      <c r="O99" s="1371" t="s">
        <v>267</v>
      </c>
      <c r="P99" s="1372"/>
      <c r="Q99" s="1373"/>
      <c r="R99" s="1371" t="s">
        <v>270</v>
      </c>
      <c r="S99" s="1372"/>
      <c r="T99" s="1373"/>
      <c r="U99" s="1371" t="s">
        <v>271</v>
      </c>
      <c r="V99" s="1372"/>
      <c r="W99" s="1373"/>
      <c r="X99" s="1371" t="s">
        <v>272</v>
      </c>
      <c r="Y99" s="1372"/>
      <c r="Z99" s="1373"/>
      <c r="AA99" s="1371" t="s">
        <v>922</v>
      </c>
      <c r="AB99" s="1372"/>
      <c r="AC99" s="1373"/>
      <c r="AD99" s="1371" t="s">
        <v>274</v>
      </c>
      <c r="AE99" s="1372"/>
      <c r="AF99" s="1373"/>
    </row>
    <row r="100" spans="1:32" s="66" customFormat="1" ht="29.25" customHeight="1" x14ac:dyDescent="0.25">
      <c r="A100" s="1399"/>
      <c r="B100" s="813"/>
      <c r="C100" s="209" t="s">
        <v>100</v>
      </c>
      <c r="D100" s="194" t="s">
        <v>932</v>
      </c>
      <c r="E100" s="209" t="s">
        <v>100</v>
      </c>
      <c r="F100" s="194" t="s">
        <v>932</v>
      </c>
      <c r="G100" s="209" t="s">
        <v>100</v>
      </c>
      <c r="H100" s="194" t="s">
        <v>932</v>
      </c>
      <c r="I100" s="209" t="s">
        <v>100</v>
      </c>
      <c r="J100" s="194" t="s">
        <v>932</v>
      </c>
      <c r="K100" s="209" t="s">
        <v>100</v>
      </c>
      <c r="L100" s="194" t="s">
        <v>932</v>
      </c>
      <c r="M100" s="209" t="s">
        <v>100</v>
      </c>
      <c r="N100" s="194" t="s">
        <v>932</v>
      </c>
      <c r="O100" s="197" t="s">
        <v>100</v>
      </c>
      <c r="P100" s="197" t="s">
        <v>933</v>
      </c>
      <c r="Q100" s="197" t="s">
        <v>229</v>
      </c>
      <c r="R100" s="197" t="s">
        <v>100</v>
      </c>
      <c r="S100" s="197" t="s">
        <v>933</v>
      </c>
      <c r="T100" s="197" t="s">
        <v>229</v>
      </c>
      <c r="U100" s="197" t="s">
        <v>100</v>
      </c>
      <c r="V100" s="197" t="s">
        <v>933</v>
      </c>
      <c r="W100" s="197" t="s">
        <v>229</v>
      </c>
      <c r="X100" s="197" t="s">
        <v>100</v>
      </c>
      <c r="Y100" s="197" t="s">
        <v>933</v>
      </c>
      <c r="Z100" s="197" t="s">
        <v>229</v>
      </c>
      <c r="AA100" s="545" t="s">
        <v>100</v>
      </c>
      <c r="AB100" s="197" t="s">
        <v>933</v>
      </c>
      <c r="AC100" s="197" t="s">
        <v>229</v>
      </c>
      <c r="AD100" s="197" t="s">
        <v>100</v>
      </c>
      <c r="AE100" s="197" t="s">
        <v>933</v>
      </c>
      <c r="AF100" s="197" t="s">
        <v>229</v>
      </c>
    </row>
    <row r="101" spans="1:32" s="66" customFormat="1" ht="16.5" x14ac:dyDescent="0.25">
      <c r="A101" s="1399"/>
      <c r="B101" s="135" t="s">
        <v>934</v>
      </c>
      <c r="C101" s="359">
        <v>1</v>
      </c>
      <c r="D101" s="206"/>
      <c r="E101" s="359">
        <v>1</v>
      </c>
      <c r="F101" s="206"/>
      <c r="G101" s="359">
        <v>1</v>
      </c>
      <c r="H101" s="206"/>
      <c r="I101" s="359">
        <v>1</v>
      </c>
      <c r="J101" s="206"/>
      <c r="K101" s="359">
        <v>1</v>
      </c>
      <c r="L101" s="206"/>
      <c r="M101" s="359">
        <v>1</v>
      </c>
      <c r="N101" s="206"/>
      <c r="O101" s="425">
        <v>1</v>
      </c>
      <c r="P101" s="206"/>
      <c r="Q101" s="417">
        <v>4187250</v>
      </c>
      <c r="R101" s="424"/>
      <c r="S101" s="206"/>
      <c r="T101" s="417"/>
      <c r="U101" s="424"/>
      <c r="V101" s="206"/>
      <c r="W101" s="417"/>
      <c r="X101" s="424"/>
      <c r="Y101" s="417"/>
      <c r="Z101" s="546"/>
      <c r="AA101" s="426"/>
      <c r="AB101" s="417"/>
      <c r="AC101" s="417"/>
      <c r="AD101" s="133"/>
      <c r="AE101" s="270"/>
      <c r="AF101" s="208"/>
    </row>
    <row r="102" spans="1:32" s="66" customFormat="1" ht="16.5" x14ac:dyDescent="0.25">
      <c r="A102" s="1399"/>
      <c r="B102" s="136" t="s">
        <v>935</v>
      </c>
      <c r="C102" s="357">
        <v>1</v>
      </c>
      <c r="D102" s="206"/>
      <c r="E102" s="357">
        <v>1</v>
      </c>
      <c r="F102" s="206"/>
      <c r="G102" s="357">
        <v>1</v>
      </c>
      <c r="H102" s="206"/>
      <c r="I102" s="357">
        <v>1</v>
      </c>
      <c r="J102" s="206"/>
      <c r="K102" s="357">
        <v>1</v>
      </c>
      <c r="L102" s="206"/>
      <c r="M102" s="357">
        <v>1</v>
      </c>
      <c r="N102" s="206"/>
      <c r="O102" s="427">
        <v>1</v>
      </c>
      <c r="P102" s="206"/>
      <c r="Q102" s="417">
        <v>4187250</v>
      </c>
      <c r="R102" s="426"/>
      <c r="S102" s="206"/>
      <c r="T102" s="417"/>
      <c r="U102" s="426"/>
      <c r="V102" s="206"/>
      <c r="W102" s="417"/>
      <c r="X102" s="426"/>
      <c r="Y102" s="417"/>
      <c r="Z102" s="546"/>
      <c r="AA102" s="426"/>
      <c r="AB102" s="417"/>
      <c r="AC102" s="417"/>
      <c r="AD102" s="133"/>
      <c r="AE102" s="270"/>
      <c r="AF102" s="208"/>
    </row>
    <row r="103" spans="1:32" s="66" customFormat="1" ht="16.5" x14ac:dyDescent="0.25">
      <c r="A103" s="1399"/>
      <c r="B103" s="136" t="s">
        <v>936</v>
      </c>
      <c r="C103" s="357">
        <v>1</v>
      </c>
      <c r="D103" s="206"/>
      <c r="E103" s="357">
        <v>1</v>
      </c>
      <c r="F103" s="206"/>
      <c r="G103" s="357">
        <v>1</v>
      </c>
      <c r="H103" s="206"/>
      <c r="I103" s="357">
        <v>1</v>
      </c>
      <c r="J103" s="206"/>
      <c r="K103" s="357">
        <v>1</v>
      </c>
      <c r="L103" s="206"/>
      <c r="M103" s="357">
        <v>1</v>
      </c>
      <c r="N103" s="206"/>
      <c r="O103" s="427">
        <v>1</v>
      </c>
      <c r="P103" s="206"/>
      <c r="Q103" s="417">
        <v>4187250</v>
      </c>
      <c r="R103" s="426"/>
      <c r="S103" s="206"/>
      <c r="T103" s="417"/>
      <c r="U103" s="426"/>
      <c r="V103" s="206"/>
      <c r="W103" s="417"/>
      <c r="X103" s="426"/>
      <c r="Y103" s="417"/>
      <c r="Z103" s="546"/>
      <c r="AA103" s="426"/>
      <c r="AB103" s="417"/>
      <c r="AC103" s="417"/>
      <c r="AD103" s="133"/>
      <c r="AE103" s="270"/>
      <c r="AF103" s="208"/>
    </row>
    <row r="104" spans="1:32" s="66" customFormat="1" ht="16.5" x14ac:dyDescent="0.25">
      <c r="A104" s="1399"/>
      <c r="B104" s="136" t="s">
        <v>937</v>
      </c>
      <c r="C104" s="357">
        <v>1</v>
      </c>
      <c r="D104" s="206"/>
      <c r="E104" s="357">
        <v>1</v>
      </c>
      <c r="F104" s="206"/>
      <c r="G104" s="357">
        <v>1</v>
      </c>
      <c r="H104" s="206"/>
      <c r="I104" s="357">
        <v>1</v>
      </c>
      <c r="J104" s="206"/>
      <c r="K104" s="357">
        <v>1</v>
      </c>
      <c r="L104" s="206"/>
      <c r="M104" s="357">
        <v>1</v>
      </c>
      <c r="N104" s="206"/>
      <c r="O104" s="427">
        <v>1</v>
      </c>
      <c r="P104" s="206"/>
      <c r="Q104" s="417">
        <v>4187250</v>
      </c>
      <c r="R104" s="426"/>
      <c r="S104" s="206"/>
      <c r="T104" s="417"/>
      <c r="U104" s="426"/>
      <c r="V104" s="206"/>
      <c r="W104" s="417"/>
      <c r="X104" s="426"/>
      <c r="Y104" s="417"/>
      <c r="Z104" s="546"/>
      <c r="AA104" s="426"/>
      <c r="AB104" s="417"/>
      <c r="AC104" s="417"/>
      <c r="AD104" s="133"/>
      <c r="AE104" s="270"/>
      <c r="AF104" s="208"/>
    </row>
    <row r="105" spans="1:32" s="66" customFormat="1" ht="16.5" x14ac:dyDescent="0.25">
      <c r="A105" s="1399"/>
      <c r="B105" s="136" t="s">
        <v>938</v>
      </c>
      <c r="C105" s="357">
        <v>1</v>
      </c>
      <c r="D105" s="206"/>
      <c r="E105" s="357">
        <v>1</v>
      </c>
      <c r="F105" s="206"/>
      <c r="G105" s="357">
        <v>1</v>
      </c>
      <c r="H105" s="206"/>
      <c r="I105" s="357">
        <v>1</v>
      </c>
      <c r="J105" s="206"/>
      <c r="K105" s="357">
        <v>1</v>
      </c>
      <c r="L105" s="206"/>
      <c r="M105" s="357">
        <v>1</v>
      </c>
      <c r="N105" s="206"/>
      <c r="O105" s="427">
        <v>1</v>
      </c>
      <c r="P105" s="206"/>
      <c r="Q105" s="417">
        <v>4187250</v>
      </c>
      <c r="R105" s="426"/>
      <c r="S105" s="206"/>
      <c r="T105" s="417"/>
      <c r="U105" s="426"/>
      <c r="V105" s="206"/>
      <c r="W105" s="417"/>
      <c r="X105" s="426"/>
      <c r="Y105" s="417"/>
      <c r="Z105" s="546"/>
      <c r="AA105" s="426"/>
      <c r="AB105" s="417"/>
      <c r="AC105" s="417"/>
      <c r="AD105" s="133"/>
      <c r="AE105" s="270"/>
      <c r="AF105" s="208"/>
    </row>
    <row r="106" spans="1:32" s="66" customFormat="1" ht="16.5" x14ac:dyDescent="0.25">
      <c r="A106" s="1399"/>
      <c r="B106" s="136" t="s">
        <v>939</v>
      </c>
      <c r="C106" s="357">
        <v>1</v>
      </c>
      <c r="D106" s="206"/>
      <c r="E106" s="357">
        <v>1</v>
      </c>
      <c r="F106" s="206"/>
      <c r="G106" s="357">
        <v>1</v>
      </c>
      <c r="H106" s="206"/>
      <c r="I106" s="357">
        <v>1</v>
      </c>
      <c r="J106" s="206"/>
      <c r="K106" s="357">
        <v>1</v>
      </c>
      <c r="L106" s="206"/>
      <c r="M106" s="357">
        <v>1</v>
      </c>
      <c r="N106" s="206"/>
      <c r="O106" s="428">
        <v>1</v>
      </c>
      <c r="P106" s="206"/>
      <c r="Q106" s="417">
        <v>4187250</v>
      </c>
      <c r="R106" s="426"/>
      <c r="S106" s="206"/>
      <c r="T106" s="417"/>
      <c r="U106" s="426"/>
      <c r="V106" s="206"/>
      <c r="W106" s="417"/>
      <c r="X106" s="426"/>
      <c r="Y106" s="417"/>
      <c r="Z106" s="546"/>
      <c r="AA106" s="426"/>
      <c r="AB106" s="417"/>
      <c r="AC106" s="417"/>
      <c r="AD106" s="133"/>
      <c r="AE106" s="270"/>
      <c r="AF106" s="208"/>
    </row>
    <row r="107" spans="1:32" s="66" customFormat="1" ht="16.5" x14ac:dyDescent="0.25">
      <c r="A107" s="1399"/>
      <c r="B107" s="136" t="s">
        <v>940</v>
      </c>
      <c r="C107" s="357">
        <v>1</v>
      </c>
      <c r="D107" s="206"/>
      <c r="E107" s="357">
        <v>1</v>
      </c>
      <c r="F107" s="206"/>
      <c r="G107" s="357">
        <v>1</v>
      </c>
      <c r="H107" s="206"/>
      <c r="I107" s="357">
        <v>1</v>
      </c>
      <c r="J107" s="206"/>
      <c r="K107" s="357">
        <v>1</v>
      </c>
      <c r="L107" s="206"/>
      <c r="M107" s="357">
        <v>1</v>
      </c>
      <c r="N107" s="206"/>
      <c r="O107" s="427">
        <v>1</v>
      </c>
      <c r="P107" s="206"/>
      <c r="Q107" s="417">
        <v>4187250</v>
      </c>
      <c r="R107" s="426"/>
      <c r="S107" s="206"/>
      <c r="T107" s="417"/>
      <c r="U107" s="426"/>
      <c r="V107" s="206"/>
      <c r="W107" s="417"/>
      <c r="X107" s="426"/>
      <c r="Y107" s="417"/>
      <c r="Z107" s="546"/>
      <c r="AA107" s="426"/>
      <c r="AB107" s="417"/>
      <c r="AC107" s="417"/>
      <c r="AD107" s="133"/>
      <c r="AE107" s="270"/>
      <c r="AF107" s="208"/>
    </row>
    <row r="108" spans="1:32" s="66" customFormat="1" ht="16.5" x14ac:dyDescent="0.25">
      <c r="A108" s="1399"/>
      <c r="B108" s="136" t="s">
        <v>941</v>
      </c>
      <c r="C108" s="357">
        <v>1</v>
      </c>
      <c r="D108" s="206"/>
      <c r="E108" s="357">
        <v>1</v>
      </c>
      <c r="F108" s="206"/>
      <c r="G108" s="357">
        <v>1</v>
      </c>
      <c r="H108" s="206"/>
      <c r="I108" s="357">
        <v>1</v>
      </c>
      <c r="J108" s="206"/>
      <c r="K108" s="357">
        <v>1</v>
      </c>
      <c r="L108" s="206"/>
      <c r="M108" s="357">
        <v>1</v>
      </c>
      <c r="N108" s="206"/>
      <c r="O108" s="427">
        <v>1</v>
      </c>
      <c r="P108" s="206"/>
      <c r="Q108" s="417">
        <v>4187250</v>
      </c>
      <c r="R108" s="426"/>
      <c r="S108" s="206"/>
      <c r="T108" s="417"/>
      <c r="U108" s="426"/>
      <c r="V108" s="206"/>
      <c r="W108" s="417"/>
      <c r="X108" s="426"/>
      <c r="Y108" s="417"/>
      <c r="Z108" s="546"/>
      <c r="AA108" s="426"/>
      <c r="AB108" s="417"/>
      <c r="AC108" s="417"/>
      <c r="AD108" s="133"/>
      <c r="AE108" s="270"/>
      <c r="AF108" s="208"/>
    </row>
    <row r="109" spans="1:32" s="66" customFormat="1" ht="16.5" x14ac:dyDescent="0.25">
      <c r="A109" s="1399"/>
      <c r="B109" s="136" t="s">
        <v>942</v>
      </c>
      <c r="C109" s="357">
        <v>1</v>
      </c>
      <c r="D109" s="206"/>
      <c r="E109" s="357">
        <v>1</v>
      </c>
      <c r="F109" s="206"/>
      <c r="G109" s="357">
        <v>1</v>
      </c>
      <c r="H109" s="206"/>
      <c r="I109" s="357">
        <v>1</v>
      </c>
      <c r="J109" s="206"/>
      <c r="K109" s="357">
        <v>1</v>
      </c>
      <c r="L109" s="206"/>
      <c r="M109" s="357">
        <v>1</v>
      </c>
      <c r="N109" s="206"/>
      <c r="O109" s="427">
        <v>1</v>
      </c>
      <c r="P109" s="206"/>
      <c r="Q109" s="417">
        <v>4187250</v>
      </c>
      <c r="R109" s="426"/>
      <c r="S109" s="206"/>
      <c r="T109" s="417"/>
      <c r="U109" s="426"/>
      <c r="V109" s="206"/>
      <c r="W109" s="417"/>
      <c r="X109" s="426"/>
      <c r="Y109" s="417"/>
      <c r="Z109" s="546"/>
      <c r="AA109" s="426"/>
      <c r="AB109" s="417"/>
      <c r="AC109" s="417"/>
      <c r="AD109" s="133"/>
      <c r="AE109" s="270"/>
      <c r="AF109" s="208"/>
    </row>
    <row r="110" spans="1:32" s="66" customFormat="1" ht="16.5" x14ac:dyDescent="0.25">
      <c r="A110" s="1399"/>
      <c r="B110" s="136" t="s">
        <v>943</v>
      </c>
      <c r="C110" s="357">
        <v>1</v>
      </c>
      <c r="D110" s="206"/>
      <c r="E110" s="357">
        <v>1</v>
      </c>
      <c r="F110" s="206"/>
      <c r="G110" s="357">
        <v>1</v>
      </c>
      <c r="H110" s="206"/>
      <c r="I110" s="357">
        <v>1</v>
      </c>
      <c r="J110" s="206"/>
      <c r="K110" s="357">
        <v>1</v>
      </c>
      <c r="L110" s="206"/>
      <c r="M110" s="357">
        <v>1</v>
      </c>
      <c r="N110" s="206"/>
      <c r="O110" s="427">
        <v>1</v>
      </c>
      <c r="P110" s="206"/>
      <c r="Q110" s="417">
        <v>4187250</v>
      </c>
      <c r="R110" s="426"/>
      <c r="S110" s="206"/>
      <c r="T110" s="417"/>
      <c r="U110" s="426"/>
      <c r="V110" s="206"/>
      <c r="W110" s="417"/>
      <c r="X110" s="426"/>
      <c r="Y110" s="417"/>
      <c r="Z110" s="546"/>
      <c r="AA110" s="426"/>
      <c r="AB110" s="417"/>
      <c r="AC110" s="417"/>
      <c r="AD110" s="133"/>
      <c r="AE110" s="270"/>
      <c r="AF110" s="208"/>
    </row>
    <row r="111" spans="1:32" s="66" customFormat="1" ht="16.5" x14ac:dyDescent="0.25">
      <c r="A111" s="1399"/>
      <c r="B111" s="136" t="s">
        <v>944</v>
      </c>
      <c r="C111" s="357">
        <v>1</v>
      </c>
      <c r="D111" s="206"/>
      <c r="E111" s="357">
        <v>1</v>
      </c>
      <c r="F111" s="206"/>
      <c r="G111" s="357">
        <v>1</v>
      </c>
      <c r="H111" s="206"/>
      <c r="I111" s="357">
        <v>1</v>
      </c>
      <c r="J111" s="206"/>
      <c r="K111" s="357">
        <v>1</v>
      </c>
      <c r="L111" s="206"/>
      <c r="M111" s="357">
        <v>1</v>
      </c>
      <c r="N111" s="206"/>
      <c r="O111" s="427">
        <v>1</v>
      </c>
      <c r="P111" s="206"/>
      <c r="Q111" s="417">
        <v>4187250</v>
      </c>
      <c r="R111" s="426"/>
      <c r="S111" s="206"/>
      <c r="T111" s="417"/>
      <c r="U111" s="426"/>
      <c r="V111" s="206"/>
      <c r="W111" s="417"/>
      <c r="X111" s="426"/>
      <c r="Y111" s="417"/>
      <c r="Z111" s="546"/>
      <c r="AA111" s="426"/>
      <c r="AB111" s="417"/>
      <c r="AC111" s="417"/>
      <c r="AD111" s="133"/>
      <c r="AE111" s="270"/>
      <c r="AF111" s="208"/>
    </row>
    <row r="112" spans="1:32" s="66" customFormat="1" ht="16.5" x14ac:dyDescent="0.25">
      <c r="A112" s="1399"/>
      <c r="B112" s="136" t="s">
        <v>945</v>
      </c>
      <c r="C112" s="357">
        <v>1</v>
      </c>
      <c r="D112" s="206"/>
      <c r="E112" s="357">
        <v>1</v>
      </c>
      <c r="F112" s="206"/>
      <c r="G112" s="357">
        <v>1</v>
      </c>
      <c r="H112" s="206"/>
      <c r="I112" s="357">
        <v>1</v>
      </c>
      <c r="J112" s="206"/>
      <c r="K112" s="357">
        <v>1</v>
      </c>
      <c r="L112" s="206"/>
      <c r="M112" s="357">
        <v>1</v>
      </c>
      <c r="N112" s="206"/>
      <c r="O112" s="428">
        <v>1</v>
      </c>
      <c r="P112" s="206"/>
      <c r="Q112" s="417">
        <v>4187250</v>
      </c>
      <c r="R112" s="426"/>
      <c r="S112" s="206"/>
      <c r="T112" s="417"/>
      <c r="U112" s="426"/>
      <c r="V112" s="206"/>
      <c r="W112" s="417"/>
      <c r="X112" s="426"/>
      <c r="Y112" s="417"/>
      <c r="Z112" s="546"/>
      <c r="AA112" s="426"/>
      <c r="AB112" s="417"/>
      <c r="AC112" s="417"/>
      <c r="AD112" s="133"/>
      <c r="AE112" s="270"/>
      <c r="AF112" s="208"/>
    </row>
    <row r="113" spans="1:32" s="66" customFormat="1" ht="16.5" x14ac:dyDescent="0.25">
      <c r="A113" s="1399"/>
      <c r="B113" s="136" t="s">
        <v>946</v>
      </c>
      <c r="C113" s="357">
        <v>1</v>
      </c>
      <c r="D113" s="206"/>
      <c r="E113" s="357">
        <v>1</v>
      </c>
      <c r="F113" s="206"/>
      <c r="G113" s="357">
        <v>1</v>
      </c>
      <c r="H113" s="206"/>
      <c r="I113" s="357">
        <v>1</v>
      </c>
      <c r="J113" s="206"/>
      <c r="K113" s="357">
        <v>1</v>
      </c>
      <c r="L113" s="206"/>
      <c r="M113" s="357">
        <v>1</v>
      </c>
      <c r="N113" s="206"/>
      <c r="O113" s="428">
        <v>1</v>
      </c>
      <c r="P113" s="206"/>
      <c r="Q113" s="417">
        <v>4187250</v>
      </c>
      <c r="R113" s="426"/>
      <c r="S113" s="206"/>
      <c r="T113" s="417"/>
      <c r="U113" s="426"/>
      <c r="V113" s="206"/>
      <c r="W113" s="417"/>
      <c r="X113" s="426"/>
      <c r="Y113" s="417"/>
      <c r="Z113" s="546"/>
      <c r="AA113" s="426"/>
      <c r="AB113" s="417"/>
      <c r="AC113" s="417"/>
      <c r="AD113" s="133"/>
      <c r="AE113" s="270"/>
      <c r="AF113" s="208"/>
    </row>
    <row r="114" spans="1:32" s="66" customFormat="1" ht="16.5" x14ac:dyDescent="0.25">
      <c r="A114" s="1399"/>
      <c r="B114" s="136" t="s">
        <v>947</v>
      </c>
      <c r="C114" s="357">
        <v>1</v>
      </c>
      <c r="D114" s="206"/>
      <c r="E114" s="357">
        <v>1</v>
      </c>
      <c r="F114" s="206"/>
      <c r="G114" s="357">
        <v>1</v>
      </c>
      <c r="H114" s="206"/>
      <c r="I114" s="357">
        <v>1</v>
      </c>
      <c r="J114" s="206"/>
      <c r="K114" s="357">
        <v>1</v>
      </c>
      <c r="L114" s="206"/>
      <c r="M114" s="357">
        <v>1</v>
      </c>
      <c r="N114" s="206"/>
      <c r="O114" s="427">
        <v>1</v>
      </c>
      <c r="P114" s="206"/>
      <c r="Q114" s="417">
        <v>4187250</v>
      </c>
      <c r="R114" s="426"/>
      <c r="S114" s="206"/>
      <c r="T114" s="417"/>
      <c r="U114" s="426"/>
      <c r="V114" s="206"/>
      <c r="W114" s="417"/>
      <c r="X114" s="426"/>
      <c r="Y114" s="417"/>
      <c r="Z114" s="546"/>
      <c r="AA114" s="426"/>
      <c r="AB114" s="417"/>
      <c r="AC114" s="417"/>
      <c r="AD114" s="133"/>
      <c r="AE114" s="270"/>
      <c r="AF114" s="208"/>
    </row>
    <row r="115" spans="1:32" s="66" customFormat="1" ht="16.5" x14ac:dyDescent="0.25">
      <c r="A115" s="1399"/>
      <c r="B115" s="136" t="s">
        <v>948</v>
      </c>
      <c r="C115" s="357">
        <v>1</v>
      </c>
      <c r="D115" s="206"/>
      <c r="E115" s="357">
        <v>1</v>
      </c>
      <c r="F115" s="206"/>
      <c r="G115" s="357">
        <v>1</v>
      </c>
      <c r="H115" s="206"/>
      <c r="I115" s="357">
        <v>1</v>
      </c>
      <c r="J115" s="206"/>
      <c r="K115" s="357">
        <v>1</v>
      </c>
      <c r="L115" s="206"/>
      <c r="M115" s="357">
        <v>1</v>
      </c>
      <c r="N115" s="206"/>
      <c r="O115" s="427">
        <v>1</v>
      </c>
      <c r="P115" s="206"/>
      <c r="Q115" s="417">
        <v>4187250</v>
      </c>
      <c r="R115" s="426"/>
      <c r="S115" s="206"/>
      <c r="T115" s="417"/>
      <c r="U115" s="426"/>
      <c r="V115" s="206"/>
      <c r="W115" s="417"/>
      <c r="X115" s="426"/>
      <c r="Y115" s="417"/>
      <c r="Z115" s="546"/>
      <c r="AA115" s="426"/>
      <c r="AB115" s="417"/>
      <c r="AC115" s="417"/>
      <c r="AD115" s="133"/>
      <c r="AE115" s="270"/>
      <c r="AF115" s="208"/>
    </row>
    <row r="116" spans="1:32" s="66" customFormat="1" ht="16.5" x14ac:dyDescent="0.25">
      <c r="A116" s="1399"/>
      <c r="B116" s="136" t="s">
        <v>949</v>
      </c>
      <c r="C116" s="357">
        <v>1</v>
      </c>
      <c r="D116" s="206"/>
      <c r="E116" s="357">
        <v>1</v>
      </c>
      <c r="F116" s="206"/>
      <c r="G116" s="357">
        <v>1</v>
      </c>
      <c r="H116" s="206"/>
      <c r="I116" s="357">
        <v>1</v>
      </c>
      <c r="J116" s="206"/>
      <c r="K116" s="357">
        <v>1</v>
      </c>
      <c r="L116" s="206"/>
      <c r="M116" s="357">
        <v>1</v>
      </c>
      <c r="N116" s="206"/>
      <c r="O116" s="427">
        <v>1</v>
      </c>
      <c r="P116" s="206"/>
      <c r="Q116" s="417">
        <v>4187250</v>
      </c>
      <c r="R116" s="426"/>
      <c r="S116" s="206"/>
      <c r="T116" s="417"/>
      <c r="U116" s="426"/>
      <c r="V116" s="206"/>
      <c r="W116" s="417"/>
      <c r="X116" s="426"/>
      <c r="Y116" s="417"/>
      <c r="Z116" s="546"/>
      <c r="AA116" s="426"/>
      <c r="AB116" s="417"/>
      <c r="AC116" s="417"/>
      <c r="AD116" s="133"/>
      <c r="AE116" s="270"/>
      <c r="AF116" s="208"/>
    </row>
    <row r="117" spans="1:32" s="66" customFormat="1" ht="16.5" x14ac:dyDescent="0.25">
      <c r="A117" s="1399"/>
      <c r="B117" s="136" t="s">
        <v>950</v>
      </c>
      <c r="C117" s="357">
        <v>1</v>
      </c>
      <c r="D117" s="206"/>
      <c r="E117" s="357">
        <v>1</v>
      </c>
      <c r="F117" s="206"/>
      <c r="G117" s="357">
        <v>1</v>
      </c>
      <c r="H117" s="206"/>
      <c r="I117" s="357">
        <v>1</v>
      </c>
      <c r="J117" s="206"/>
      <c r="K117" s="357">
        <v>1</v>
      </c>
      <c r="L117" s="206"/>
      <c r="M117" s="357">
        <v>1</v>
      </c>
      <c r="N117" s="206"/>
      <c r="O117" s="427">
        <v>1</v>
      </c>
      <c r="P117" s="206"/>
      <c r="Q117" s="417">
        <v>4187250</v>
      </c>
      <c r="R117" s="426"/>
      <c r="S117" s="206"/>
      <c r="T117" s="417"/>
      <c r="U117" s="426"/>
      <c r="V117" s="206"/>
      <c r="W117" s="417"/>
      <c r="X117" s="426"/>
      <c r="Y117" s="417"/>
      <c r="Z117" s="546"/>
      <c r="AA117" s="426"/>
      <c r="AB117" s="417"/>
      <c r="AC117" s="417"/>
      <c r="AD117" s="133"/>
      <c r="AE117" s="270"/>
      <c r="AF117" s="208"/>
    </row>
    <row r="118" spans="1:32" s="66" customFormat="1" ht="16.5" x14ac:dyDescent="0.25">
      <c r="A118" s="1399"/>
      <c r="B118" s="136" t="s">
        <v>951</v>
      </c>
      <c r="C118" s="357">
        <v>1</v>
      </c>
      <c r="D118" s="206"/>
      <c r="E118" s="357">
        <v>1</v>
      </c>
      <c r="F118" s="206"/>
      <c r="G118" s="357">
        <v>1</v>
      </c>
      <c r="H118" s="206"/>
      <c r="I118" s="357">
        <v>1</v>
      </c>
      <c r="J118" s="206"/>
      <c r="K118" s="357">
        <v>1</v>
      </c>
      <c r="L118" s="206"/>
      <c r="M118" s="357">
        <v>1</v>
      </c>
      <c r="N118" s="206"/>
      <c r="O118" s="427">
        <v>1</v>
      </c>
      <c r="P118" s="206"/>
      <c r="Q118" s="417">
        <v>4187250</v>
      </c>
      <c r="R118" s="426"/>
      <c r="S118" s="206"/>
      <c r="T118" s="417"/>
      <c r="U118" s="426"/>
      <c r="V118" s="206"/>
      <c r="W118" s="417"/>
      <c r="X118" s="426"/>
      <c r="Y118" s="417"/>
      <c r="Z118" s="546"/>
      <c r="AA118" s="426"/>
      <c r="AB118" s="417"/>
      <c r="AC118" s="417"/>
      <c r="AD118" s="133"/>
      <c r="AE118" s="270"/>
      <c r="AF118" s="208"/>
    </row>
    <row r="119" spans="1:32" s="66" customFormat="1" ht="16.5" x14ac:dyDescent="0.25">
      <c r="A119" s="1399"/>
      <c r="B119" s="136" t="s">
        <v>952</v>
      </c>
      <c r="C119" s="357">
        <v>1</v>
      </c>
      <c r="D119" s="206"/>
      <c r="E119" s="357">
        <v>1</v>
      </c>
      <c r="F119" s="206"/>
      <c r="G119" s="357">
        <v>1</v>
      </c>
      <c r="H119" s="206"/>
      <c r="I119" s="357">
        <v>1</v>
      </c>
      <c r="J119" s="206"/>
      <c r="K119" s="357">
        <v>1</v>
      </c>
      <c r="L119" s="206"/>
      <c r="M119" s="357">
        <v>1</v>
      </c>
      <c r="N119" s="206"/>
      <c r="O119" s="427">
        <v>1</v>
      </c>
      <c r="P119" s="206"/>
      <c r="Q119" s="417">
        <v>4187250</v>
      </c>
      <c r="R119" s="426"/>
      <c r="S119" s="206"/>
      <c r="T119" s="417"/>
      <c r="U119" s="426"/>
      <c r="V119" s="206"/>
      <c r="W119" s="417"/>
      <c r="X119" s="426"/>
      <c r="Y119" s="417"/>
      <c r="Z119" s="546"/>
      <c r="AA119" s="426"/>
      <c r="AB119" s="417"/>
      <c r="AC119" s="417"/>
      <c r="AD119" s="133"/>
      <c r="AE119" s="270"/>
      <c r="AF119" s="208"/>
    </row>
    <row r="120" spans="1:32" s="66" customFormat="1" ht="16.5" x14ac:dyDescent="0.25">
      <c r="A120" s="1399"/>
      <c r="B120" s="276" t="s">
        <v>953</v>
      </c>
      <c r="C120" s="357">
        <v>1</v>
      </c>
      <c r="D120" s="278"/>
      <c r="E120" s="357">
        <v>1</v>
      </c>
      <c r="F120" s="278"/>
      <c r="G120" s="357">
        <v>1</v>
      </c>
      <c r="H120" s="278"/>
      <c r="I120" s="357">
        <v>1</v>
      </c>
      <c r="J120" s="278"/>
      <c r="K120" s="357">
        <v>1</v>
      </c>
      <c r="L120" s="278"/>
      <c r="M120" s="357">
        <v>1</v>
      </c>
      <c r="N120" s="278"/>
      <c r="O120" s="427">
        <v>1</v>
      </c>
      <c r="P120" s="278"/>
      <c r="Q120" s="417">
        <v>4187250</v>
      </c>
      <c r="R120" s="426"/>
      <c r="S120" s="278"/>
      <c r="T120" s="417"/>
      <c r="U120" s="426"/>
      <c r="V120" s="278"/>
      <c r="W120" s="417"/>
      <c r="X120" s="426"/>
      <c r="Y120" s="417"/>
      <c r="Z120" s="546"/>
      <c r="AA120" s="426"/>
      <c r="AB120" s="417"/>
      <c r="AC120" s="417"/>
      <c r="AD120" s="277"/>
      <c r="AE120" s="278"/>
      <c r="AF120" s="280"/>
    </row>
    <row r="121" spans="1:32" s="66" customFormat="1" ht="16.5" x14ac:dyDescent="0.25">
      <c r="A121" s="823"/>
      <c r="B121" s="286" t="s">
        <v>93</v>
      </c>
      <c r="C121" s="360">
        <f>SUM(C101:C120)</f>
        <v>20</v>
      </c>
      <c r="D121" s="286"/>
      <c r="E121" s="360">
        <f>SUM(E101:E120)</f>
        <v>20</v>
      </c>
      <c r="F121" s="286"/>
      <c r="G121" s="360">
        <f>SUM(G101:G120)</f>
        <v>20</v>
      </c>
      <c r="H121" s="286"/>
      <c r="I121" s="360">
        <f>SUM(I101:I120)</f>
        <v>20</v>
      </c>
      <c r="J121" s="286"/>
      <c r="K121" s="360">
        <f>SUM(K101:K120)</f>
        <v>20</v>
      </c>
      <c r="L121" s="286"/>
      <c r="M121" s="360">
        <f>SUM(M101:M120)</f>
        <v>20</v>
      </c>
      <c r="N121" s="286"/>
      <c r="O121" s="429">
        <f>SUM(O101:O120)</f>
        <v>20</v>
      </c>
      <c r="P121" s="286"/>
      <c r="Q121" s="480">
        <f>SUM(Q101:Q120)</f>
        <v>83745000</v>
      </c>
      <c r="R121" s="429"/>
      <c r="S121" s="286"/>
      <c r="T121" s="480"/>
      <c r="U121" s="429"/>
      <c r="V121" s="286"/>
      <c r="W121" s="480"/>
      <c r="X121" s="429"/>
      <c r="Y121" s="480"/>
      <c r="Z121" s="480"/>
      <c r="AA121" s="547"/>
      <c r="AB121" s="480"/>
      <c r="AC121" s="480"/>
      <c r="AD121" s="286"/>
      <c r="AE121" s="286"/>
      <c r="AF121" s="287"/>
    </row>
    <row r="122" spans="1:32" ht="16.5" x14ac:dyDescent="0.25">
      <c r="A122" s="285"/>
      <c r="B122" s="285"/>
      <c r="C122" s="285"/>
      <c r="D122" s="285"/>
      <c r="E122" s="285"/>
      <c r="F122" s="285"/>
      <c r="G122" s="285"/>
      <c r="H122" s="285"/>
      <c r="I122" s="285"/>
      <c r="J122" s="285"/>
      <c r="K122" s="285"/>
      <c r="L122" s="285"/>
      <c r="M122" s="285"/>
      <c r="N122" s="285"/>
      <c r="O122" s="285"/>
      <c r="P122" s="285"/>
      <c r="Q122" s="285"/>
      <c r="R122" s="285"/>
      <c r="S122" s="285"/>
      <c r="T122" s="285"/>
      <c r="U122" s="285"/>
      <c r="V122" s="285"/>
      <c r="W122" s="285"/>
      <c r="X122" s="285"/>
      <c r="Y122" s="285"/>
      <c r="Z122" s="285"/>
      <c r="AA122" s="285"/>
      <c r="AB122" s="285"/>
      <c r="AC122" s="285"/>
      <c r="AD122" s="285"/>
      <c r="AE122" s="285"/>
      <c r="AF122" s="285"/>
    </row>
    <row r="124" spans="1:32" x14ac:dyDescent="0.25">
      <c r="P124" s="716"/>
      <c r="Q124" s="714"/>
    </row>
    <row r="125" spans="1:32" ht="15" thickBot="1" x14ac:dyDescent="0.3"/>
    <row r="126" spans="1:32" s="66" customFormat="1" ht="50.25" customHeight="1" thickBot="1" x14ac:dyDescent="0.3">
      <c r="A126" s="1400" t="s">
        <v>956</v>
      </c>
      <c r="B126" s="1401"/>
      <c r="C126" s="1368" t="s">
        <v>957</v>
      </c>
      <c r="D126" s="1369"/>
      <c r="E126" s="1369"/>
      <c r="F126" s="1369"/>
      <c r="G126" s="1369"/>
      <c r="H126" s="1369"/>
      <c r="I126" s="1369"/>
      <c r="J126" s="1369"/>
      <c r="K126" s="1369"/>
      <c r="L126" s="1369"/>
      <c r="M126" s="1369"/>
      <c r="N126" s="1369"/>
      <c r="O126" s="1369"/>
      <c r="P126" s="1369"/>
      <c r="Q126" s="1369"/>
      <c r="R126" s="1369"/>
      <c r="S126" s="1369"/>
      <c r="T126" s="1369"/>
      <c r="U126" s="1369"/>
      <c r="V126" s="1369"/>
      <c r="W126" s="1369"/>
      <c r="X126" s="1369"/>
      <c r="Y126" s="1369"/>
      <c r="Z126" s="1370"/>
      <c r="AA126" s="138"/>
      <c r="AB126" s="138"/>
      <c r="AC126" s="138"/>
      <c r="AD126" s="138"/>
      <c r="AE126" s="138"/>
      <c r="AF126" s="138"/>
    </row>
    <row r="127" spans="1:32" s="66" customFormat="1" ht="24" customHeight="1" x14ac:dyDescent="0.25">
      <c r="A127" s="1403" t="s">
        <v>958</v>
      </c>
      <c r="B127" s="1403" t="s">
        <v>931</v>
      </c>
      <c r="C127" s="1406" t="s">
        <v>240</v>
      </c>
      <c r="D127" s="1406"/>
      <c r="E127" s="1406" t="s">
        <v>251</v>
      </c>
      <c r="F127" s="1406"/>
      <c r="G127" s="1406" t="s">
        <v>255</v>
      </c>
      <c r="H127" s="1406"/>
      <c r="I127" s="1406" t="s">
        <v>258</v>
      </c>
      <c r="J127" s="1406"/>
      <c r="K127" s="1406" t="s">
        <v>261</v>
      </c>
      <c r="L127" s="1406"/>
      <c r="M127" s="1406" t="s">
        <v>264</v>
      </c>
      <c r="N127" s="1406"/>
      <c r="O127" s="1366" t="s">
        <v>267</v>
      </c>
      <c r="P127" s="1367"/>
      <c r="Q127" s="1366" t="s">
        <v>270</v>
      </c>
      <c r="R127" s="1367"/>
      <c r="S127" s="1366" t="s">
        <v>271</v>
      </c>
      <c r="T127" s="1367"/>
      <c r="U127" s="1366" t="s">
        <v>272</v>
      </c>
      <c r="V127" s="1367"/>
      <c r="W127" s="1366" t="s">
        <v>922</v>
      </c>
      <c r="X127" s="1367"/>
      <c r="Y127" s="1366" t="s">
        <v>274</v>
      </c>
      <c r="Z127" s="1367"/>
      <c r="AA127" s="138"/>
      <c r="AB127" s="138"/>
      <c r="AC127" s="138"/>
      <c r="AD127" s="138"/>
      <c r="AE127" s="138"/>
      <c r="AF127" s="138"/>
    </row>
    <row r="128" spans="1:32" s="66" customFormat="1" ht="29.25" customHeight="1" x14ac:dyDescent="0.25">
      <c r="A128" s="1405"/>
      <c r="B128" s="1404"/>
      <c r="C128" s="289" t="s">
        <v>959</v>
      </c>
      <c r="D128" s="289" t="s">
        <v>960</v>
      </c>
      <c r="E128" s="289" t="s">
        <v>959</v>
      </c>
      <c r="F128" s="289" t="s">
        <v>960</v>
      </c>
      <c r="G128" s="289" t="s">
        <v>959</v>
      </c>
      <c r="H128" s="289" t="s">
        <v>960</v>
      </c>
      <c r="I128" s="289" t="s">
        <v>959</v>
      </c>
      <c r="J128" s="289" t="s">
        <v>960</v>
      </c>
      <c r="K128" s="289" t="s">
        <v>959</v>
      </c>
      <c r="L128" s="289" t="s">
        <v>960</v>
      </c>
      <c r="M128" s="289" t="s">
        <v>959</v>
      </c>
      <c r="N128" s="289" t="s">
        <v>960</v>
      </c>
      <c r="O128" s="289" t="s">
        <v>959</v>
      </c>
      <c r="P128" s="289" t="s">
        <v>960</v>
      </c>
      <c r="Q128" s="289" t="s">
        <v>959</v>
      </c>
      <c r="R128" s="289" t="s">
        <v>960</v>
      </c>
      <c r="S128" s="289" t="s">
        <v>959</v>
      </c>
      <c r="T128" s="289" t="s">
        <v>960</v>
      </c>
      <c r="U128" s="289" t="s">
        <v>959</v>
      </c>
      <c r="V128" s="289" t="s">
        <v>960</v>
      </c>
      <c r="W128" s="289" t="s">
        <v>959</v>
      </c>
      <c r="X128" s="289" t="s">
        <v>960</v>
      </c>
      <c r="Y128" s="289" t="s">
        <v>959</v>
      </c>
      <c r="Z128" s="289" t="s">
        <v>960</v>
      </c>
      <c r="AA128" s="138"/>
      <c r="AB128" s="138"/>
      <c r="AC128" s="138"/>
      <c r="AD128" s="138"/>
      <c r="AE128" s="138"/>
      <c r="AF128" s="138"/>
    </row>
    <row r="129" spans="1:32" s="66" customFormat="1" ht="17.25" customHeight="1" x14ac:dyDescent="0.25">
      <c r="A129" s="1405"/>
      <c r="B129" s="288" t="s">
        <v>961</v>
      </c>
      <c r="C129" s="279">
        <v>0</v>
      </c>
      <c r="D129" s="365">
        <v>0</v>
      </c>
      <c r="E129" s="279">
        <v>0</v>
      </c>
      <c r="F129" s="691">
        <v>1</v>
      </c>
      <c r="G129" s="279">
        <v>3</v>
      </c>
      <c r="H129" s="365">
        <v>1</v>
      </c>
      <c r="I129" s="279">
        <v>0</v>
      </c>
      <c r="J129" s="461">
        <v>1</v>
      </c>
      <c r="K129" s="279">
        <v>0</v>
      </c>
      <c r="L129" s="467">
        <v>1</v>
      </c>
      <c r="M129" s="279">
        <v>2</v>
      </c>
      <c r="N129" s="394">
        <v>0</v>
      </c>
      <c r="O129" s="279">
        <v>0</v>
      </c>
      <c r="P129" s="462">
        <v>0</v>
      </c>
      <c r="Q129" s="279">
        <v>1</v>
      </c>
      <c r="R129" s="361"/>
      <c r="S129" s="279">
        <v>0</v>
      </c>
      <c r="T129" s="467"/>
      <c r="U129" s="279">
        <v>0</v>
      </c>
      <c r="V129" s="467"/>
      <c r="W129" s="279">
        <v>0</v>
      </c>
      <c r="X129" s="361"/>
      <c r="Y129" s="279">
        <v>0</v>
      </c>
      <c r="Z129" s="279"/>
      <c r="AA129" s="138"/>
      <c r="AB129" s="138"/>
      <c r="AC129" s="138"/>
      <c r="AD129" s="138"/>
      <c r="AE129" s="138"/>
      <c r="AF129" s="138"/>
    </row>
    <row r="130" spans="1:32" s="66" customFormat="1" ht="17.25" x14ac:dyDescent="0.25">
      <c r="A130" s="1405"/>
      <c r="B130" s="288" t="s">
        <v>934</v>
      </c>
      <c r="C130" s="364">
        <v>42</v>
      </c>
      <c r="D130" s="365">
        <v>78</v>
      </c>
      <c r="E130" s="366">
        <v>90</v>
      </c>
      <c r="F130" s="692">
        <v>90</v>
      </c>
      <c r="G130" s="367">
        <v>100</v>
      </c>
      <c r="H130" s="365">
        <v>54</v>
      </c>
      <c r="I130" s="368">
        <v>82</v>
      </c>
      <c r="J130" s="461">
        <v>74</v>
      </c>
      <c r="K130" s="361">
        <v>93</v>
      </c>
      <c r="L130" s="467">
        <v>70</v>
      </c>
      <c r="M130" s="361">
        <v>82</v>
      </c>
      <c r="N130" s="394">
        <v>83</v>
      </c>
      <c r="O130" s="361">
        <v>116</v>
      </c>
      <c r="P130" s="462">
        <v>90</v>
      </c>
      <c r="Q130" s="361">
        <v>96</v>
      </c>
      <c r="R130" s="361"/>
      <c r="S130" s="361">
        <v>116</v>
      </c>
      <c r="T130" s="467"/>
      <c r="U130" s="361">
        <v>80</v>
      </c>
      <c r="V130" s="467"/>
      <c r="W130" s="361">
        <v>65</v>
      </c>
      <c r="X130" s="361"/>
      <c r="Y130" s="361">
        <v>60</v>
      </c>
      <c r="Z130" s="279"/>
      <c r="AA130" s="138"/>
      <c r="AB130" s="138"/>
      <c r="AC130" s="138"/>
      <c r="AD130" s="138"/>
      <c r="AE130" s="138"/>
      <c r="AF130" s="138"/>
    </row>
    <row r="131" spans="1:32" s="66" customFormat="1" ht="17.25" x14ac:dyDescent="0.25">
      <c r="A131" s="1405"/>
      <c r="B131" s="288" t="s">
        <v>935</v>
      </c>
      <c r="C131" s="369">
        <v>65</v>
      </c>
      <c r="D131" s="365">
        <v>52</v>
      </c>
      <c r="E131" s="366">
        <v>50</v>
      </c>
      <c r="F131" s="692">
        <v>48</v>
      </c>
      <c r="G131" s="367">
        <v>54</v>
      </c>
      <c r="H131" s="365">
        <v>20</v>
      </c>
      <c r="I131" s="367">
        <v>50</v>
      </c>
      <c r="J131" s="461">
        <v>32</v>
      </c>
      <c r="K131" s="362">
        <v>49</v>
      </c>
      <c r="L131" s="467">
        <v>34</v>
      </c>
      <c r="M131" s="362">
        <v>70</v>
      </c>
      <c r="N131" s="394">
        <v>38</v>
      </c>
      <c r="O131" s="362">
        <v>64</v>
      </c>
      <c r="P131" s="462">
        <v>40</v>
      </c>
      <c r="Q131" s="362">
        <v>54</v>
      </c>
      <c r="R131" s="361"/>
      <c r="S131" s="362">
        <v>75</v>
      </c>
      <c r="T131" s="467"/>
      <c r="U131" s="362">
        <v>63</v>
      </c>
      <c r="V131" s="467"/>
      <c r="W131" s="362">
        <v>52</v>
      </c>
      <c r="X131" s="361"/>
      <c r="Y131" s="362">
        <v>25</v>
      </c>
      <c r="Z131" s="279"/>
      <c r="AA131" s="138"/>
      <c r="AB131" s="138"/>
      <c r="AC131" s="138"/>
      <c r="AD131" s="138"/>
      <c r="AE131" s="138"/>
      <c r="AF131" s="138"/>
    </row>
    <row r="132" spans="1:32" s="66" customFormat="1" ht="17.25" x14ac:dyDescent="0.25">
      <c r="A132" s="1405"/>
      <c r="B132" s="288" t="s">
        <v>936</v>
      </c>
      <c r="C132" s="369">
        <v>60</v>
      </c>
      <c r="D132" s="365">
        <v>29</v>
      </c>
      <c r="E132" s="366">
        <v>20</v>
      </c>
      <c r="F132" s="692">
        <v>58</v>
      </c>
      <c r="G132" s="367">
        <v>73</v>
      </c>
      <c r="H132" s="365">
        <v>55</v>
      </c>
      <c r="I132" s="367">
        <v>51</v>
      </c>
      <c r="J132" s="461">
        <v>43</v>
      </c>
      <c r="K132" s="362">
        <v>58</v>
      </c>
      <c r="L132" s="467">
        <v>63</v>
      </c>
      <c r="M132" s="362">
        <v>50</v>
      </c>
      <c r="N132" s="394">
        <v>75</v>
      </c>
      <c r="O132" s="362">
        <v>69</v>
      </c>
      <c r="P132" s="462">
        <v>59</v>
      </c>
      <c r="Q132" s="362">
        <v>79</v>
      </c>
      <c r="R132" s="361"/>
      <c r="S132" s="362">
        <v>76</v>
      </c>
      <c r="T132" s="467"/>
      <c r="U132" s="362">
        <v>67</v>
      </c>
      <c r="V132" s="467"/>
      <c r="W132" s="362">
        <v>39</v>
      </c>
      <c r="X132" s="361"/>
      <c r="Y132" s="362">
        <v>25</v>
      </c>
      <c r="Z132" s="279"/>
      <c r="AA132" s="138"/>
      <c r="AB132" s="138"/>
      <c r="AC132" s="138"/>
      <c r="AD132" s="138"/>
      <c r="AE132" s="138"/>
      <c r="AF132" s="138"/>
    </row>
    <row r="133" spans="1:32" s="66" customFormat="1" ht="17.25" x14ac:dyDescent="0.25">
      <c r="A133" s="1405"/>
      <c r="B133" s="288" t="s">
        <v>937</v>
      </c>
      <c r="C133" s="369">
        <v>27</v>
      </c>
      <c r="D133" s="365">
        <v>10</v>
      </c>
      <c r="E133" s="366">
        <v>42</v>
      </c>
      <c r="F133" s="692">
        <v>54</v>
      </c>
      <c r="G133" s="367">
        <v>61</v>
      </c>
      <c r="H133" s="365">
        <v>21</v>
      </c>
      <c r="I133" s="367">
        <v>47</v>
      </c>
      <c r="J133" s="461">
        <v>39</v>
      </c>
      <c r="K133" s="362">
        <v>70</v>
      </c>
      <c r="L133" s="467">
        <v>71</v>
      </c>
      <c r="M133" s="362">
        <v>35</v>
      </c>
      <c r="N133" s="394">
        <v>67</v>
      </c>
      <c r="O133" s="362">
        <v>54</v>
      </c>
      <c r="P133" s="462">
        <v>50</v>
      </c>
      <c r="Q133" s="362">
        <v>48</v>
      </c>
      <c r="R133" s="361"/>
      <c r="S133" s="362">
        <v>60</v>
      </c>
      <c r="T133" s="467"/>
      <c r="U133" s="362">
        <v>43</v>
      </c>
      <c r="V133" s="467"/>
      <c r="W133" s="362">
        <v>38</v>
      </c>
      <c r="X133" s="361"/>
      <c r="Y133" s="362">
        <v>44</v>
      </c>
      <c r="Z133" s="279"/>
      <c r="AA133" s="138"/>
      <c r="AB133" s="138"/>
      <c r="AC133" s="138"/>
      <c r="AD133" s="138"/>
      <c r="AE133" s="138"/>
      <c r="AF133" s="138"/>
    </row>
    <row r="134" spans="1:32" s="66" customFormat="1" ht="17.25" x14ac:dyDescent="0.25">
      <c r="A134" s="1405"/>
      <c r="B134" s="288" t="s">
        <v>938</v>
      </c>
      <c r="C134" s="369">
        <v>30</v>
      </c>
      <c r="D134" s="365">
        <v>21</v>
      </c>
      <c r="E134" s="366">
        <v>67</v>
      </c>
      <c r="F134" s="692">
        <v>70</v>
      </c>
      <c r="G134" s="367">
        <v>93</v>
      </c>
      <c r="H134" s="365">
        <v>62</v>
      </c>
      <c r="I134" s="367">
        <v>89</v>
      </c>
      <c r="J134" s="461">
        <v>123</v>
      </c>
      <c r="K134" s="362">
        <v>93</v>
      </c>
      <c r="L134" s="467">
        <v>104</v>
      </c>
      <c r="M134" s="362">
        <v>78</v>
      </c>
      <c r="N134" s="394">
        <v>104</v>
      </c>
      <c r="O134" s="362">
        <v>84</v>
      </c>
      <c r="P134" s="462">
        <v>113</v>
      </c>
      <c r="Q134" s="362">
        <v>83</v>
      </c>
      <c r="R134" s="361"/>
      <c r="S134" s="362">
        <v>81</v>
      </c>
      <c r="T134" s="467"/>
      <c r="U134" s="362">
        <v>74</v>
      </c>
      <c r="V134" s="467"/>
      <c r="W134" s="362">
        <v>55</v>
      </c>
      <c r="X134" s="361"/>
      <c r="Y134" s="362">
        <v>78</v>
      </c>
      <c r="Z134" s="279"/>
      <c r="AA134" s="138"/>
      <c r="AB134" s="138"/>
      <c r="AC134" s="138"/>
      <c r="AD134" s="138"/>
      <c r="AE134" s="138"/>
      <c r="AF134" s="138"/>
    </row>
    <row r="135" spans="1:32" s="66" customFormat="1" ht="17.25" x14ac:dyDescent="0.25">
      <c r="A135" s="1405"/>
      <c r="B135" s="288" t="s">
        <v>939</v>
      </c>
      <c r="C135" s="369">
        <v>30</v>
      </c>
      <c r="D135" s="365">
        <v>20</v>
      </c>
      <c r="E135" s="366">
        <v>65</v>
      </c>
      <c r="F135" s="692">
        <v>33</v>
      </c>
      <c r="G135" s="367">
        <v>80</v>
      </c>
      <c r="H135" s="365">
        <v>58</v>
      </c>
      <c r="I135" s="367">
        <v>62</v>
      </c>
      <c r="J135" s="461">
        <v>47</v>
      </c>
      <c r="K135" s="362">
        <v>31</v>
      </c>
      <c r="L135" s="467">
        <v>58</v>
      </c>
      <c r="M135" s="362">
        <v>37</v>
      </c>
      <c r="N135" s="394">
        <v>47</v>
      </c>
      <c r="O135" s="362">
        <v>21</v>
      </c>
      <c r="P135" s="462">
        <v>44</v>
      </c>
      <c r="Q135" s="362">
        <v>23</v>
      </c>
      <c r="R135" s="361"/>
      <c r="S135" s="362">
        <v>49</v>
      </c>
      <c r="T135" s="467"/>
      <c r="U135" s="362">
        <v>33</v>
      </c>
      <c r="V135" s="467"/>
      <c r="W135" s="362">
        <v>23</v>
      </c>
      <c r="X135" s="361"/>
      <c r="Y135" s="362">
        <v>35</v>
      </c>
      <c r="Z135" s="279"/>
      <c r="AA135" s="138"/>
      <c r="AB135" s="138"/>
      <c r="AC135" s="138"/>
      <c r="AD135" s="138"/>
      <c r="AE135" s="138"/>
      <c r="AF135" s="138"/>
    </row>
    <row r="136" spans="1:32" s="66" customFormat="1" ht="17.25" x14ac:dyDescent="0.25">
      <c r="A136" s="1405"/>
      <c r="B136" s="288" t="s">
        <v>940</v>
      </c>
      <c r="C136" s="369">
        <v>65</v>
      </c>
      <c r="D136" s="365">
        <v>47</v>
      </c>
      <c r="E136" s="366">
        <v>105</v>
      </c>
      <c r="F136" s="692">
        <v>57</v>
      </c>
      <c r="G136" s="367">
        <v>156</v>
      </c>
      <c r="H136" s="365">
        <v>75</v>
      </c>
      <c r="I136" s="367">
        <v>170</v>
      </c>
      <c r="J136" s="461">
        <v>119</v>
      </c>
      <c r="K136" s="362">
        <v>80</v>
      </c>
      <c r="L136" s="467">
        <v>110</v>
      </c>
      <c r="M136" s="362">
        <v>65</v>
      </c>
      <c r="N136" s="394">
        <v>81</v>
      </c>
      <c r="O136" s="362">
        <v>94</v>
      </c>
      <c r="P136" s="462">
        <v>118</v>
      </c>
      <c r="Q136" s="362">
        <v>60</v>
      </c>
      <c r="R136" s="361"/>
      <c r="S136" s="362">
        <v>68</v>
      </c>
      <c r="T136" s="467"/>
      <c r="U136" s="362">
        <v>70</v>
      </c>
      <c r="V136" s="467"/>
      <c r="W136" s="362">
        <v>57</v>
      </c>
      <c r="X136" s="361"/>
      <c r="Y136" s="362">
        <v>60</v>
      </c>
      <c r="Z136" s="279"/>
      <c r="AA136" s="138"/>
      <c r="AB136" s="138"/>
      <c r="AC136" s="138"/>
      <c r="AD136" s="138"/>
      <c r="AE136" s="138"/>
      <c r="AF136" s="138"/>
    </row>
    <row r="137" spans="1:32" s="66" customFormat="1" ht="17.25" x14ac:dyDescent="0.25">
      <c r="A137" s="1405"/>
      <c r="B137" s="288" t="s">
        <v>941</v>
      </c>
      <c r="C137" s="369">
        <v>45</v>
      </c>
      <c r="D137" s="365">
        <v>63</v>
      </c>
      <c r="E137" s="366">
        <v>99</v>
      </c>
      <c r="F137" s="692">
        <v>69</v>
      </c>
      <c r="G137" s="367">
        <v>100</v>
      </c>
      <c r="H137" s="365">
        <v>62</v>
      </c>
      <c r="I137" s="367">
        <v>104</v>
      </c>
      <c r="J137" s="461">
        <v>76</v>
      </c>
      <c r="K137" s="362">
        <v>95</v>
      </c>
      <c r="L137" s="467">
        <v>80</v>
      </c>
      <c r="M137" s="362">
        <v>84</v>
      </c>
      <c r="N137" s="394">
        <v>104</v>
      </c>
      <c r="O137" s="362">
        <v>105</v>
      </c>
      <c r="P137" s="462">
        <v>109</v>
      </c>
      <c r="Q137" s="362">
        <v>83</v>
      </c>
      <c r="R137" s="361"/>
      <c r="S137" s="362">
        <v>97</v>
      </c>
      <c r="T137" s="467"/>
      <c r="U137" s="362">
        <v>70</v>
      </c>
      <c r="V137" s="467"/>
      <c r="W137" s="362">
        <v>45</v>
      </c>
      <c r="X137" s="361"/>
      <c r="Y137" s="362">
        <v>65</v>
      </c>
      <c r="Z137" s="279"/>
      <c r="AA137" s="138"/>
      <c r="AB137" s="138"/>
      <c r="AC137" s="138"/>
      <c r="AD137" s="138"/>
      <c r="AE137" s="138"/>
      <c r="AF137" s="138"/>
    </row>
    <row r="138" spans="1:32" s="66" customFormat="1" ht="17.25" x14ac:dyDescent="0.25">
      <c r="A138" s="1405"/>
      <c r="B138" s="288" t="s">
        <v>942</v>
      </c>
      <c r="C138" s="369">
        <v>42</v>
      </c>
      <c r="D138" s="365">
        <v>25</v>
      </c>
      <c r="E138" s="366">
        <v>40</v>
      </c>
      <c r="F138" s="692">
        <v>39</v>
      </c>
      <c r="G138" s="367">
        <v>34</v>
      </c>
      <c r="H138" s="365">
        <v>57</v>
      </c>
      <c r="I138" s="367">
        <v>43</v>
      </c>
      <c r="J138" s="461">
        <v>62</v>
      </c>
      <c r="K138" s="362">
        <v>33</v>
      </c>
      <c r="L138" s="467">
        <v>73</v>
      </c>
      <c r="M138" s="362">
        <v>35</v>
      </c>
      <c r="N138" s="394">
        <v>67</v>
      </c>
      <c r="O138" s="362">
        <v>51</v>
      </c>
      <c r="P138" s="462">
        <v>60</v>
      </c>
      <c r="Q138" s="362">
        <v>36</v>
      </c>
      <c r="R138" s="361"/>
      <c r="S138" s="362">
        <v>46</v>
      </c>
      <c r="T138" s="467"/>
      <c r="U138" s="362">
        <v>42</v>
      </c>
      <c r="V138" s="467"/>
      <c r="W138" s="362">
        <v>40</v>
      </c>
      <c r="X138" s="361"/>
      <c r="Y138" s="362">
        <v>26</v>
      </c>
      <c r="Z138" s="279"/>
      <c r="AA138" s="138"/>
      <c r="AB138" s="138"/>
      <c r="AC138" s="138"/>
      <c r="AD138" s="138"/>
      <c r="AE138" s="138"/>
      <c r="AF138" s="138"/>
    </row>
    <row r="139" spans="1:32" s="66" customFormat="1" ht="17.25" x14ac:dyDescent="0.25">
      <c r="A139" s="1405"/>
      <c r="B139" s="288" t="s">
        <v>943</v>
      </c>
      <c r="C139" s="369">
        <v>55</v>
      </c>
      <c r="D139" s="365">
        <v>47</v>
      </c>
      <c r="E139" s="366">
        <v>69</v>
      </c>
      <c r="F139" s="692">
        <v>67</v>
      </c>
      <c r="G139" s="367">
        <v>62</v>
      </c>
      <c r="H139" s="365">
        <v>55</v>
      </c>
      <c r="I139" s="367">
        <v>64</v>
      </c>
      <c r="J139" s="461">
        <v>78</v>
      </c>
      <c r="K139" s="362">
        <v>57</v>
      </c>
      <c r="L139" s="467">
        <v>81</v>
      </c>
      <c r="M139" s="362">
        <v>60</v>
      </c>
      <c r="N139" s="394">
        <v>77</v>
      </c>
      <c r="O139" s="362">
        <v>48</v>
      </c>
      <c r="P139" s="462">
        <v>86</v>
      </c>
      <c r="Q139" s="362">
        <v>43</v>
      </c>
      <c r="R139" s="361"/>
      <c r="S139" s="362">
        <v>82</v>
      </c>
      <c r="T139" s="467"/>
      <c r="U139" s="362">
        <v>60</v>
      </c>
      <c r="V139" s="467"/>
      <c r="W139" s="362">
        <v>55</v>
      </c>
      <c r="X139" s="361"/>
      <c r="Y139" s="362">
        <v>60</v>
      </c>
      <c r="Z139" s="279"/>
      <c r="AA139" s="138"/>
      <c r="AB139" s="138"/>
      <c r="AC139" s="138"/>
      <c r="AD139" s="138"/>
      <c r="AE139" s="138"/>
      <c r="AF139" s="138"/>
    </row>
    <row r="140" spans="1:32" s="66" customFormat="1" ht="17.25" x14ac:dyDescent="0.25">
      <c r="A140" s="1405"/>
      <c r="B140" s="288" t="s">
        <v>944</v>
      </c>
      <c r="C140" s="369">
        <v>55</v>
      </c>
      <c r="D140" s="365">
        <v>37</v>
      </c>
      <c r="E140" s="366">
        <v>69</v>
      </c>
      <c r="F140" s="692">
        <v>24</v>
      </c>
      <c r="G140" s="367">
        <v>67</v>
      </c>
      <c r="H140" s="365">
        <v>78</v>
      </c>
      <c r="I140" s="367">
        <v>53</v>
      </c>
      <c r="J140" s="461">
        <v>86</v>
      </c>
      <c r="K140" s="362">
        <v>50</v>
      </c>
      <c r="L140" s="467">
        <v>93</v>
      </c>
      <c r="M140" s="362">
        <v>54</v>
      </c>
      <c r="N140" s="394">
        <v>92</v>
      </c>
      <c r="O140" s="362">
        <v>60</v>
      </c>
      <c r="P140" s="462">
        <v>92</v>
      </c>
      <c r="Q140" s="362">
        <v>66</v>
      </c>
      <c r="R140" s="361"/>
      <c r="S140" s="362">
        <v>72</v>
      </c>
      <c r="T140" s="467"/>
      <c r="U140" s="362">
        <v>30</v>
      </c>
      <c r="V140" s="467"/>
      <c r="W140" s="362">
        <v>51</v>
      </c>
      <c r="X140" s="361"/>
      <c r="Y140" s="362">
        <v>27</v>
      </c>
      <c r="Z140" s="279"/>
      <c r="AA140" s="138"/>
      <c r="AB140" s="138"/>
      <c r="AC140" s="138"/>
      <c r="AD140" s="138"/>
      <c r="AE140" s="138"/>
      <c r="AF140" s="138"/>
    </row>
    <row r="141" spans="1:32" s="66" customFormat="1" ht="17.25" x14ac:dyDescent="0.25">
      <c r="A141" s="1405"/>
      <c r="B141" s="288" t="s">
        <v>945</v>
      </c>
      <c r="C141" s="369">
        <v>20</v>
      </c>
      <c r="D141" s="365">
        <v>9</v>
      </c>
      <c r="E141" s="366">
        <v>15</v>
      </c>
      <c r="F141" s="692">
        <v>6</v>
      </c>
      <c r="G141" s="367">
        <v>20</v>
      </c>
      <c r="H141" s="365">
        <v>20</v>
      </c>
      <c r="I141" s="367">
        <v>36</v>
      </c>
      <c r="J141" s="461">
        <v>26</v>
      </c>
      <c r="K141" s="362">
        <v>26</v>
      </c>
      <c r="L141" s="467">
        <v>35</v>
      </c>
      <c r="M141" s="362">
        <v>18</v>
      </c>
      <c r="N141" s="394">
        <v>33</v>
      </c>
      <c r="O141" s="362">
        <v>25</v>
      </c>
      <c r="P141" s="462">
        <v>59</v>
      </c>
      <c r="Q141" s="362">
        <v>17</v>
      </c>
      <c r="R141" s="361"/>
      <c r="S141" s="362">
        <v>30</v>
      </c>
      <c r="T141" s="467"/>
      <c r="U141" s="362">
        <v>25</v>
      </c>
      <c r="V141" s="467"/>
      <c r="W141" s="362">
        <v>20</v>
      </c>
      <c r="X141" s="361"/>
      <c r="Y141" s="362">
        <v>20</v>
      </c>
      <c r="Z141" s="279"/>
      <c r="AA141" s="138"/>
      <c r="AB141" s="138"/>
      <c r="AC141" s="138"/>
      <c r="AD141" s="138"/>
      <c r="AE141" s="138"/>
      <c r="AF141" s="138"/>
    </row>
    <row r="142" spans="1:32" s="66" customFormat="1" ht="17.25" x14ac:dyDescent="0.25">
      <c r="A142" s="1405"/>
      <c r="B142" s="288" t="s">
        <v>946</v>
      </c>
      <c r="C142" s="369">
        <v>35</v>
      </c>
      <c r="D142" s="365">
        <v>11</v>
      </c>
      <c r="E142" s="366">
        <v>38</v>
      </c>
      <c r="F142" s="692">
        <v>40</v>
      </c>
      <c r="G142" s="367">
        <v>47</v>
      </c>
      <c r="H142" s="365">
        <v>50</v>
      </c>
      <c r="I142" s="367">
        <v>65</v>
      </c>
      <c r="J142" s="461">
        <v>35</v>
      </c>
      <c r="K142" s="362">
        <v>64</v>
      </c>
      <c r="L142" s="467">
        <v>44</v>
      </c>
      <c r="M142" s="362">
        <v>44</v>
      </c>
      <c r="N142" s="394">
        <v>38</v>
      </c>
      <c r="O142" s="362">
        <v>70</v>
      </c>
      <c r="P142" s="462">
        <v>67</v>
      </c>
      <c r="Q142" s="362">
        <v>43</v>
      </c>
      <c r="R142" s="361"/>
      <c r="S142" s="362">
        <v>47</v>
      </c>
      <c r="T142" s="467"/>
      <c r="U142" s="362">
        <v>47</v>
      </c>
      <c r="V142" s="467"/>
      <c r="W142" s="362">
        <v>41</v>
      </c>
      <c r="X142" s="361"/>
      <c r="Y142" s="362">
        <v>36</v>
      </c>
      <c r="Z142" s="279"/>
      <c r="AA142" s="138"/>
      <c r="AB142" s="138"/>
      <c r="AC142" s="138"/>
      <c r="AD142" s="138"/>
      <c r="AE142" s="138"/>
      <c r="AF142" s="138"/>
    </row>
    <row r="143" spans="1:32" s="66" customFormat="1" ht="17.25" x14ac:dyDescent="0.25">
      <c r="A143" s="1405"/>
      <c r="B143" s="288" t="s">
        <v>947</v>
      </c>
      <c r="C143" s="369">
        <v>20</v>
      </c>
      <c r="D143" s="365">
        <v>13</v>
      </c>
      <c r="E143" s="366">
        <v>28</v>
      </c>
      <c r="F143" s="692">
        <v>20</v>
      </c>
      <c r="G143" s="367">
        <v>28</v>
      </c>
      <c r="H143" s="365">
        <v>25</v>
      </c>
      <c r="I143" s="367">
        <v>25</v>
      </c>
      <c r="J143" s="461">
        <v>46</v>
      </c>
      <c r="K143" s="362">
        <v>53</v>
      </c>
      <c r="L143" s="467">
        <v>41</v>
      </c>
      <c r="M143" s="362">
        <v>60</v>
      </c>
      <c r="N143" s="394">
        <v>39</v>
      </c>
      <c r="O143" s="362">
        <v>85</v>
      </c>
      <c r="P143" s="462">
        <v>43</v>
      </c>
      <c r="Q143" s="362">
        <v>38</v>
      </c>
      <c r="R143" s="361"/>
      <c r="S143" s="362">
        <v>40</v>
      </c>
      <c r="T143" s="467"/>
      <c r="U143" s="362">
        <v>25</v>
      </c>
      <c r="V143" s="467"/>
      <c r="W143" s="362">
        <v>21</v>
      </c>
      <c r="X143" s="361"/>
      <c r="Y143" s="362">
        <v>24</v>
      </c>
      <c r="Z143" s="279"/>
      <c r="AA143" s="138"/>
      <c r="AB143" s="138"/>
      <c r="AC143" s="138"/>
      <c r="AD143" s="138"/>
      <c r="AE143" s="138"/>
      <c r="AF143" s="138"/>
    </row>
    <row r="144" spans="1:32" s="66" customFormat="1" ht="17.25" x14ac:dyDescent="0.25">
      <c r="A144" s="1405"/>
      <c r="B144" s="288" t="s">
        <v>948</v>
      </c>
      <c r="C144" s="369">
        <v>20</v>
      </c>
      <c r="D144" s="365">
        <v>17</v>
      </c>
      <c r="E144" s="366">
        <v>26</v>
      </c>
      <c r="F144" s="692">
        <v>21</v>
      </c>
      <c r="G144" s="367">
        <v>24</v>
      </c>
      <c r="H144" s="365">
        <v>35</v>
      </c>
      <c r="I144" s="367">
        <v>32</v>
      </c>
      <c r="J144" s="461">
        <v>54</v>
      </c>
      <c r="K144" s="362">
        <v>30</v>
      </c>
      <c r="L144" s="467">
        <v>45</v>
      </c>
      <c r="M144" s="362">
        <v>32</v>
      </c>
      <c r="N144" s="394">
        <v>45</v>
      </c>
      <c r="O144" s="362">
        <v>30</v>
      </c>
      <c r="P144" s="462">
        <v>50</v>
      </c>
      <c r="Q144" s="362">
        <v>30</v>
      </c>
      <c r="R144" s="361"/>
      <c r="S144" s="362">
        <v>20</v>
      </c>
      <c r="T144" s="467"/>
      <c r="U144" s="362">
        <v>22</v>
      </c>
      <c r="V144" s="467"/>
      <c r="W144" s="362">
        <v>20</v>
      </c>
      <c r="X144" s="361"/>
      <c r="Y144" s="362">
        <v>25</v>
      </c>
      <c r="Z144" s="279"/>
      <c r="AA144" s="138"/>
      <c r="AB144" s="138"/>
      <c r="AC144" s="138"/>
      <c r="AD144" s="138"/>
      <c r="AE144" s="138"/>
      <c r="AF144" s="138"/>
    </row>
    <row r="145" spans="1:32" s="66" customFormat="1" ht="17.25" x14ac:dyDescent="0.25">
      <c r="A145" s="1405"/>
      <c r="B145" s="288" t="s">
        <v>949</v>
      </c>
      <c r="C145" s="369">
        <v>20</v>
      </c>
      <c r="D145" s="365">
        <v>29</v>
      </c>
      <c r="E145" s="366">
        <v>15</v>
      </c>
      <c r="F145" s="692">
        <v>21</v>
      </c>
      <c r="G145" s="367">
        <v>23</v>
      </c>
      <c r="H145" s="365">
        <v>33</v>
      </c>
      <c r="I145" s="367">
        <v>21</v>
      </c>
      <c r="J145" s="461">
        <v>46</v>
      </c>
      <c r="K145" s="362">
        <v>31</v>
      </c>
      <c r="L145" s="467">
        <v>56</v>
      </c>
      <c r="M145" s="362">
        <v>43</v>
      </c>
      <c r="N145" s="394">
        <v>64</v>
      </c>
      <c r="O145" s="362">
        <v>45</v>
      </c>
      <c r="P145" s="462">
        <v>48</v>
      </c>
      <c r="Q145" s="362">
        <v>45</v>
      </c>
      <c r="R145" s="361"/>
      <c r="S145" s="362">
        <v>42</v>
      </c>
      <c r="T145" s="467"/>
      <c r="U145" s="362">
        <v>25</v>
      </c>
      <c r="V145" s="467"/>
      <c r="W145" s="362">
        <v>30</v>
      </c>
      <c r="X145" s="361"/>
      <c r="Y145" s="362">
        <v>22</v>
      </c>
      <c r="Z145" s="279"/>
      <c r="AA145" s="138"/>
      <c r="AB145" s="138"/>
      <c r="AC145" s="138"/>
      <c r="AD145" s="138"/>
      <c r="AE145" s="138"/>
      <c r="AF145" s="138"/>
    </row>
    <row r="146" spans="1:32" s="66" customFormat="1" ht="17.25" x14ac:dyDescent="0.25">
      <c r="A146" s="1405"/>
      <c r="B146" s="288" t="s">
        <v>950</v>
      </c>
      <c r="C146" s="369">
        <v>45</v>
      </c>
      <c r="D146" s="365">
        <v>17</v>
      </c>
      <c r="E146" s="366">
        <v>34</v>
      </c>
      <c r="F146" s="692">
        <v>20</v>
      </c>
      <c r="G146" s="367">
        <v>55</v>
      </c>
      <c r="H146" s="365">
        <v>47</v>
      </c>
      <c r="I146" s="367">
        <v>67</v>
      </c>
      <c r="J146" s="461">
        <v>58</v>
      </c>
      <c r="K146" s="362">
        <v>75</v>
      </c>
      <c r="L146" s="467">
        <v>34</v>
      </c>
      <c r="M146" s="362">
        <v>40</v>
      </c>
      <c r="N146" s="394">
        <v>52</v>
      </c>
      <c r="O146" s="362">
        <v>40</v>
      </c>
      <c r="P146" s="462">
        <v>72</v>
      </c>
      <c r="Q146" s="362">
        <v>48</v>
      </c>
      <c r="R146" s="361"/>
      <c r="S146" s="362">
        <v>46</v>
      </c>
      <c r="T146" s="467"/>
      <c r="U146" s="362">
        <v>55</v>
      </c>
      <c r="V146" s="467"/>
      <c r="W146" s="362">
        <v>38</v>
      </c>
      <c r="X146" s="361"/>
      <c r="Y146" s="362">
        <v>34</v>
      </c>
      <c r="Z146" s="279"/>
      <c r="AA146" s="138"/>
      <c r="AB146" s="138"/>
      <c r="AC146" s="138"/>
      <c r="AD146" s="138"/>
      <c r="AE146" s="138"/>
      <c r="AF146" s="138"/>
    </row>
    <row r="147" spans="1:32" s="66" customFormat="1" ht="17.25" x14ac:dyDescent="0.25">
      <c r="A147" s="1405"/>
      <c r="B147" s="288" t="s">
        <v>951</v>
      </c>
      <c r="C147" s="369">
        <v>55</v>
      </c>
      <c r="D147" s="365">
        <v>30</v>
      </c>
      <c r="E147" s="366">
        <v>61</v>
      </c>
      <c r="F147" s="692">
        <v>26</v>
      </c>
      <c r="G147" s="367">
        <v>78</v>
      </c>
      <c r="H147" s="365">
        <v>67</v>
      </c>
      <c r="I147" s="367">
        <v>61</v>
      </c>
      <c r="J147" s="461">
        <v>81</v>
      </c>
      <c r="K147" s="362">
        <v>71</v>
      </c>
      <c r="L147" s="467">
        <v>88</v>
      </c>
      <c r="M147" s="362">
        <v>62</v>
      </c>
      <c r="N147" s="394">
        <v>80</v>
      </c>
      <c r="O147" s="362">
        <v>85</v>
      </c>
      <c r="P147" s="462">
        <v>85</v>
      </c>
      <c r="Q147" s="362">
        <v>65</v>
      </c>
      <c r="R147" s="361"/>
      <c r="S147" s="362">
        <v>67</v>
      </c>
      <c r="T147" s="467"/>
      <c r="U147" s="362">
        <v>35</v>
      </c>
      <c r="V147" s="467"/>
      <c r="W147" s="362">
        <v>25</v>
      </c>
      <c r="X147" s="361"/>
      <c r="Y147" s="362">
        <v>20</v>
      </c>
      <c r="Z147" s="279"/>
      <c r="AA147" s="138"/>
      <c r="AB147" s="138"/>
      <c r="AC147" s="138"/>
      <c r="AD147" s="138"/>
      <c r="AE147" s="138"/>
      <c r="AF147" s="138"/>
    </row>
    <row r="148" spans="1:32" s="66" customFormat="1" ht="17.25" x14ac:dyDescent="0.25">
      <c r="A148" s="1405"/>
      <c r="B148" s="288" t="s">
        <v>952</v>
      </c>
      <c r="C148" s="369">
        <v>54</v>
      </c>
      <c r="D148" s="365">
        <v>26</v>
      </c>
      <c r="E148" s="366">
        <v>71</v>
      </c>
      <c r="F148" s="692">
        <v>53</v>
      </c>
      <c r="G148" s="367">
        <v>55</v>
      </c>
      <c r="H148" s="365">
        <v>33</v>
      </c>
      <c r="I148" s="367">
        <v>63</v>
      </c>
      <c r="J148" s="461">
        <v>69</v>
      </c>
      <c r="K148" s="362">
        <v>57</v>
      </c>
      <c r="L148" s="467">
        <v>101</v>
      </c>
      <c r="M148" s="362">
        <v>63</v>
      </c>
      <c r="N148" s="394">
        <v>85</v>
      </c>
      <c r="O148" s="362">
        <v>95</v>
      </c>
      <c r="P148" s="462">
        <v>79</v>
      </c>
      <c r="Q148" s="362">
        <v>85</v>
      </c>
      <c r="R148" s="361"/>
      <c r="S148" s="362">
        <v>72</v>
      </c>
      <c r="T148" s="467"/>
      <c r="U148" s="362">
        <v>80</v>
      </c>
      <c r="V148" s="467"/>
      <c r="W148" s="362">
        <v>55</v>
      </c>
      <c r="X148" s="361"/>
      <c r="Y148" s="362">
        <v>39</v>
      </c>
      <c r="Z148" s="279"/>
      <c r="AA148" s="138"/>
      <c r="AB148" s="138"/>
      <c r="AC148" s="138"/>
      <c r="AD148" s="138"/>
      <c r="AE148" s="138"/>
      <c r="AF148" s="138"/>
    </row>
    <row r="149" spans="1:32" s="66" customFormat="1" ht="17.25" x14ac:dyDescent="0.25">
      <c r="A149" s="1405"/>
      <c r="B149" s="288" t="s">
        <v>953</v>
      </c>
      <c r="C149" s="369">
        <v>5</v>
      </c>
      <c r="D149" s="365">
        <v>7</v>
      </c>
      <c r="E149" s="366">
        <v>3</v>
      </c>
      <c r="F149" s="692">
        <v>15</v>
      </c>
      <c r="G149" s="367">
        <v>3</v>
      </c>
      <c r="H149" s="365">
        <v>0</v>
      </c>
      <c r="I149" s="367">
        <v>3</v>
      </c>
      <c r="J149" s="461">
        <v>5</v>
      </c>
      <c r="K149" s="362">
        <v>3</v>
      </c>
      <c r="L149" s="467">
        <v>7</v>
      </c>
      <c r="M149" s="362">
        <v>5</v>
      </c>
      <c r="N149" s="394">
        <v>4</v>
      </c>
      <c r="O149" s="362">
        <v>7</v>
      </c>
      <c r="P149" s="462">
        <v>6</v>
      </c>
      <c r="Q149" s="362">
        <v>7</v>
      </c>
      <c r="R149" s="361"/>
      <c r="S149" s="362">
        <v>7</v>
      </c>
      <c r="T149" s="467"/>
      <c r="U149" s="362">
        <v>8</v>
      </c>
      <c r="V149" s="467"/>
      <c r="W149" s="362">
        <v>10</v>
      </c>
      <c r="X149" s="361"/>
      <c r="Y149" s="362">
        <v>11</v>
      </c>
      <c r="Z149" s="279"/>
      <c r="AA149" s="138"/>
      <c r="AB149" s="138"/>
      <c r="AC149" s="138"/>
      <c r="AD149" s="138"/>
      <c r="AE149" s="138"/>
      <c r="AF149" s="138"/>
    </row>
    <row r="150" spans="1:32" s="66" customFormat="1" ht="16.5" x14ac:dyDescent="0.25">
      <c r="A150" s="1404"/>
      <c r="B150" s="279" t="s">
        <v>93</v>
      </c>
      <c r="C150" s="184">
        <v>790</v>
      </c>
      <c r="D150" s="363">
        <f>SUM(D129:D149)</f>
        <v>588</v>
      </c>
      <c r="E150" s="184">
        <v>1007</v>
      </c>
      <c r="F150" s="693">
        <v>832</v>
      </c>
      <c r="G150" s="184">
        <v>1216</v>
      </c>
      <c r="H150" s="184">
        <v>908</v>
      </c>
      <c r="I150" s="184">
        <v>1188</v>
      </c>
      <c r="J150" s="461">
        <v>1200</v>
      </c>
      <c r="K150" s="184">
        <v>1119</v>
      </c>
      <c r="L150" s="701">
        <v>1289</v>
      </c>
      <c r="M150" s="184">
        <v>1019</v>
      </c>
      <c r="N150" s="184">
        <v>1275</v>
      </c>
      <c r="O150" s="184">
        <v>1248</v>
      </c>
      <c r="P150" s="184">
        <v>1370</v>
      </c>
      <c r="Q150" s="184">
        <v>1050</v>
      </c>
      <c r="R150" s="184"/>
      <c r="S150" s="184">
        <v>1193</v>
      </c>
      <c r="T150" s="515"/>
      <c r="U150" s="184">
        <v>954</v>
      </c>
      <c r="V150" s="184"/>
      <c r="W150" s="184">
        <v>780</v>
      </c>
      <c r="X150" s="184"/>
      <c r="Y150" s="184">
        <v>736</v>
      </c>
      <c r="Z150" s="184">
        <f t="shared" ref="Z150" si="0">SUM(Z129:Z149)</f>
        <v>0</v>
      </c>
      <c r="AA150" s="138">
        <f>Y150+W150+U150+S150+Q150+O150+M150+K150+I150+G150+E150+C150</f>
        <v>12300</v>
      </c>
      <c r="AB150" s="138">
        <f>D150+F150</f>
        <v>1420</v>
      </c>
      <c r="AC150" s="138"/>
      <c r="AD150" s="138"/>
      <c r="AE150" s="138"/>
      <c r="AF150" s="138"/>
    </row>
    <row r="154" spans="1:32" ht="48" customHeight="1" x14ac:dyDescent="0.25">
      <c r="A154" s="1400" t="s">
        <v>956</v>
      </c>
      <c r="B154" s="1401"/>
      <c r="C154" s="1368" t="s">
        <v>962</v>
      </c>
      <c r="D154" s="1369"/>
      <c r="E154" s="1369"/>
      <c r="F154" s="1369"/>
      <c r="G154" s="1369"/>
      <c r="H154" s="1369"/>
      <c r="I154" s="1369"/>
      <c r="J154" s="1369"/>
      <c r="K154" s="1369"/>
      <c r="L154" s="1369"/>
      <c r="M154" s="1369"/>
      <c r="N154" s="1369"/>
      <c r="O154" s="1369"/>
      <c r="P154" s="1369"/>
      <c r="Q154" s="1369"/>
      <c r="R154" s="1369"/>
      <c r="S154" s="1369"/>
      <c r="T154" s="1369"/>
      <c r="U154" s="1369"/>
      <c r="V154" s="1369"/>
      <c r="W154" s="1369"/>
      <c r="X154" s="1369"/>
      <c r="Y154" s="1369"/>
      <c r="Z154" s="1370"/>
    </row>
    <row r="155" spans="1:32" ht="15" x14ac:dyDescent="0.25">
      <c r="A155" s="1403" t="s">
        <v>958</v>
      </c>
      <c r="B155" s="1403" t="s">
        <v>931</v>
      </c>
      <c r="C155" s="1406" t="s">
        <v>240</v>
      </c>
      <c r="D155" s="1406"/>
      <c r="E155" s="1406" t="s">
        <v>251</v>
      </c>
      <c r="F155" s="1406"/>
      <c r="G155" s="1406" t="s">
        <v>255</v>
      </c>
      <c r="H155" s="1406"/>
      <c r="I155" s="1366" t="s">
        <v>258</v>
      </c>
      <c r="J155" s="1367"/>
      <c r="K155" s="1406" t="s">
        <v>261</v>
      </c>
      <c r="L155" s="1406"/>
      <c r="M155" s="1406" t="s">
        <v>264</v>
      </c>
      <c r="N155" s="1406"/>
      <c r="O155" s="1366" t="s">
        <v>267</v>
      </c>
      <c r="P155" s="1367"/>
      <c r="Q155" s="1366" t="s">
        <v>270</v>
      </c>
      <c r="R155" s="1367"/>
      <c r="S155" s="1366" t="s">
        <v>271</v>
      </c>
      <c r="T155" s="1367"/>
      <c r="U155" s="1366" t="s">
        <v>272</v>
      </c>
      <c r="V155" s="1367"/>
      <c r="W155" s="1366" t="s">
        <v>922</v>
      </c>
      <c r="X155" s="1367"/>
      <c r="Y155" s="1366" t="s">
        <v>274</v>
      </c>
      <c r="Z155" s="1367"/>
    </row>
    <row r="156" spans="1:32" ht="15" x14ac:dyDescent="0.25">
      <c r="A156" s="1405"/>
      <c r="B156" s="1404"/>
      <c r="C156" s="289" t="s">
        <v>959</v>
      </c>
      <c r="D156" s="289" t="s">
        <v>960</v>
      </c>
      <c r="E156" s="289" t="s">
        <v>959</v>
      </c>
      <c r="F156" s="289" t="s">
        <v>960</v>
      </c>
      <c r="G156" s="289" t="s">
        <v>959</v>
      </c>
      <c r="H156" s="289" t="s">
        <v>960</v>
      </c>
      <c r="I156" s="289" t="s">
        <v>959</v>
      </c>
      <c r="J156" s="289" t="s">
        <v>960</v>
      </c>
      <c r="K156" s="289" t="s">
        <v>959</v>
      </c>
      <c r="L156" s="289" t="s">
        <v>960</v>
      </c>
      <c r="M156" s="289" t="s">
        <v>959</v>
      </c>
      <c r="N156" s="289" t="s">
        <v>960</v>
      </c>
      <c r="O156" s="289" t="s">
        <v>959</v>
      </c>
      <c r="P156" s="289" t="s">
        <v>960</v>
      </c>
      <c r="Q156" s="289" t="s">
        <v>959</v>
      </c>
      <c r="R156" s="289" t="s">
        <v>960</v>
      </c>
      <c r="S156" s="289" t="s">
        <v>959</v>
      </c>
      <c r="T156" s="289" t="s">
        <v>960</v>
      </c>
      <c r="U156" s="289" t="s">
        <v>959</v>
      </c>
      <c r="V156" s="289" t="s">
        <v>960</v>
      </c>
      <c r="W156" s="289" t="s">
        <v>959</v>
      </c>
      <c r="X156" s="289" t="s">
        <v>960</v>
      </c>
      <c r="Y156" s="289" t="s">
        <v>959</v>
      </c>
      <c r="Z156" s="289" t="s">
        <v>960</v>
      </c>
    </row>
    <row r="157" spans="1:32" ht="16.5" x14ac:dyDescent="0.25">
      <c r="A157" s="1405"/>
      <c r="B157" s="288" t="s">
        <v>961</v>
      </c>
      <c r="C157" s="279">
        <v>0</v>
      </c>
      <c r="D157" s="392">
        <v>18</v>
      </c>
      <c r="E157" s="361">
        <v>0</v>
      </c>
      <c r="F157" s="393">
        <v>48</v>
      </c>
      <c r="G157" s="361">
        <v>1</v>
      </c>
      <c r="H157" s="362">
        <v>6</v>
      </c>
      <c r="I157" s="361">
        <v>12</v>
      </c>
      <c r="J157" s="362">
        <v>26</v>
      </c>
      <c r="K157" s="361">
        <v>19</v>
      </c>
      <c r="L157" s="392">
        <v>27</v>
      </c>
      <c r="M157" s="361">
        <v>2</v>
      </c>
      <c r="N157" s="392">
        <v>12</v>
      </c>
      <c r="O157" s="361">
        <v>77</v>
      </c>
      <c r="P157" s="361">
        <v>12</v>
      </c>
      <c r="Q157" s="361">
        <v>15</v>
      </c>
      <c r="R157" s="393"/>
      <c r="S157" s="361">
        <v>3</v>
      </c>
      <c r="T157" s="567"/>
      <c r="U157" s="568">
        <v>25</v>
      </c>
      <c r="V157" s="568"/>
      <c r="W157" s="569">
        <v>45</v>
      </c>
      <c r="X157" s="568"/>
      <c r="Y157" s="569">
        <v>0</v>
      </c>
      <c r="Z157" s="279"/>
    </row>
    <row r="158" spans="1:32" ht="16.5" x14ac:dyDescent="0.25">
      <c r="A158" s="1405"/>
      <c r="B158" s="288" t="s">
        <v>934</v>
      </c>
      <c r="C158" s="361">
        <v>15</v>
      </c>
      <c r="D158" s="392">
        <v>103</v>
      </c>
      <c r="E158" s="362">
        <v>57</v>
      </c>
      <c r="F158" s="392">
        <v>170</v>
      </c>
      <c r="G158" s="362">
        <v>229</v>
      </c>
      <c r="H158" s="362">
        <v>143</v>
      </c>
      <c r="I158" s="362">
        <v>195</v>
      </c>
      <c r="J158" s="362">
        <v>80</v>
      </c>
      <c r="K158" s="362">
        <v>126</v>
      </c>
      <c r="L158" s="468">
        <v>65</v>
      </c>
      <c r="M158" s="362">
        <v>11</v>
      </c>
      <c r="N158" s="392">
        <v>197</v>
      </c>
      <c r="O158" s="362">
        <v>120</v>
      </c>
      <c r="P158" s="361">
        <v>271</v>
      </c>
      <c r="Q158" s="362">
        <v>90</v>
      </c>
      <c r="R158" s="522"/>
      <c r="S158" s="362">
        <v>155</v>
      </c>
      <c r="T158" s="567"/>
      <c r="U158" s="568">
        <v>88</v>
      </c>
      <c r="V158" s="568"/>
      <c r="W158" s="570">
        <v>102</v>
      </c>
      <c r="X158" s="568"/>
      <c r="Y158" s="570">
        <v>45</v>
      </c>
      <c r="Z158" s="279"/>
    </row>
    <row r="159" spans="1:32" ht="16.5" x14ac:dyDescent="0.25">
      <c r="A159" s="1405"/>
      <c r="B159" s="288" t="s">
        <v>935</v>
      </c>
      <c r="C159" s="362">
        <v>13</v>
      </c>
      <c r="D159" s="392">
        <v>108</v>
      </c>
      <c r="E159" s="362">
        <v>67</v>
      </c>
      <c r="F159" s="392">
        <v>52</v>
      </c>
      <c r="G159" s="362">
        <v>78</v>
      </c>
      <c r="H159" s="362">
        <v>144</v>
      </c>
      <c r="I159" s="362">
        <v>85</v>
      </c>
      <c r="J159" s="362">
        <v>93</v>
      </c>
      <c r="K159" s="362">
        <v>104</v>
      </c>
      <c r="L159" s="469">
        <v>155</v>
      </c>
      <c r="M159" s="362">
        <v>230</v>
      </c>
      <c r="N159" s="474">
        <v>174</v>
      </c>
      <c r="O159" s="362">
        <v>118</v>
      </c>
      <c r="P159" s="361">
        <v>143</v>
      </c>
      <c r="Q159" s="362">
        <v>160</v>
      </c>
      <c r="R159" s="522"/>
      <c r="S159" s="362">
        <v>100</v>
      </c>
      <c r="T159" s="567"/>
      <c r="U159" s="571">
        <v>80</v>
      </c>
      <c r="V159" s="571"/>
      <c r="W159" s="570">
        <v>278</v>
      </c>
      <c r="X159" s="568"/>
      <c r="Y159" s="570">
        <v>49</v>
      </c>
      <c r="Z159" s="279"/>
    </row>
    <row r="160" spans="1:32" ht="16.5" x14ac:dyDescent="0.25">
      <c r="A160" s="1405"/>
      <c r="B160" s="288" t="s">
        <v>936</v>
      </c>
      <c r="C160" s="362">
        <v>16</v>
      </c>
      <c r="D160" s="392">
        <v>108</v>
      </c>
      <c r="E160" s="362">
        <v>44</v>
      </c>
      <c r="F160" s="392">
        <v>81</v>
      </c>
      <c r="G160" s="362">
        <v>214</v>
      </c>
      <c r="H160" s="362">
        <v>78</v>
      </c>
      <c r="I160" s="362">
        <v>157</v>
      </c>
      <c r="J160" s="362">
        <v>200</v>
      </c>
      <c r="K160" s="362">
        <v>281</v>
      </c>
      <c r="L160" s="469">
        <v>164</v>
      </c>
      <c r="M160" s="362">
        <v>150</v>
      </c>
      <c r="N160" s="474">
        <v>215</v>
      </c>
      <c r="O160" s="362">
        <v>243</v>
      </c>
      <c r="P160" s="361">
        <v>185</v>
      </c>
      <c r="Q160" s="362">
        <v>111</v>
      </c>
      <c r="R160" s="522"/>
      <c r="S160" s="362">
        <v>105</v>
      </c>
      <c r="T160" s="567"/>
      <c r="U160" s="571">
        <v>150</v>
      </c>
      <c r="V160" s="571"/>
      <c r="W160" s="570">
        <v>98</v>
      </c>
      <c r="X160" s="568"/>
      <c r="Y160" s="570">
        <v>65</v>
      </c>
      <c r="Z160" s="279"/>
    </row>
    <row r="161" spans="1:26" ht="16.5" x14ac:dyDescent="0.25">
      <c r="A161" s="1405"/>
      <c r="B161" s="288" t="s">
        <v>937</v>
      </c>
      <c r="C161" s="362">
        <v>15</v>
      </c>
      <c r="D161" s="392">
        <v>124</v>
      </c>
      <c r="E161" s="362">
        <v>97</v>
      </c>
      <c r="F161" s="392">
        <v>138</v>
      </c>
      <c r="G161" s="362">
        <v>196</v>
      </c>
      <c r="H161" s="362">
        <v>371</v>
      </c>
      <c r="I161" s="362">
        <v>263</v>
      </c>
      <c r="J161" s="362">
        <v>101</v>
      </c>
      <c r="K161" s="362">
        <v>145</v>
      </c>
      <c r="L161" s="469">
        <v>183</v>
      </c>
      <c r="M161" s="362">
        <v>110</v>
      </c>
      <c r="N161" s="474">
        <v>457</v>
      </c>
      <c r="O161" s="362">
        <v>102</v>
      </c>
      <c r="P161" s="361">
        <v>422</v>
      </c>
      <c r="Q161" s="362">
        <v>120</v>
      </c>
      <c r="R161" s="522"/>
      <c r="S161" s="362">
        <v>175</v>
      </c>
      <c r="T161" s="567"/>
      <c r="U161" s="571">
        <v>190</v>
      </c>
      <c r="V161" s="571"/>
      <c r="W161" s="570">
        <v>89</v>
      </c>
      <c r="X161" s="568"/>
      <c r="Y161" s="570">
        <v>46</v>
      </c>
      <c r="Z161" s="279"/>
    </row>
    <row r="162" spans="1:26" ht="16.5" x14ac:dyDescent="0.25">
      <c r="A162" s="1405"/>
      <c r="B162" s="288" t="s">
        <v>938</v>
      </c>
      <c r="C162" s="362">
        <v>18</v>
      </c>
      <c r="D162" s="392">
        <v>200</v>
      </c>
      <c r="E162" s="362">
        <v>180</v>
      </c>
      <c r="F162" s="392">
        <v>185</v>
      </c>
      <c r="G162" s="362">
        <v>318</v>
      </c>
      <c r="H162" s="362">
        <v>432</v>
      </c>
      <c r="I162" s="362">
        <v>172</v>
      </c>
      <c r="J162" s="362">
        <v>407</v>
      </c>
      <c r="K162" s="362">
        <v>209</v>
      </c>
      <c r="L162" s="469">
        <v>290</v>
      </c>
      <c r="M162" s="362">
        <v>170</v>
      </c>
      <c r="N162" s="474">
        <v>321</v>
      </c>
      <c r="O162" s="362">
        <v>197</v>
      </c>
      <c r="P162" s="361">
        <v>511</v>
      </c>
      <c r="Q162" s="362">
        <v>195</v>
      </c>
      <c r="R162" s="522"/>
      <c r="S162" s="362">
        <v>380</v>
      </c>
      <c r="T162" s="567"/>
      <c r="U162" s="571">
        <v>350</v>
      </c>
      <c r="V162" s="571"/>
      <c r="W162" s="570">
        <v>250</v>
      </c>
      <c r="X162" s="568"/>
      <c r="Y162" s="570">
        <v>100</v>
      </c>
      <c r="Z162" s="279"/>
    </row>
    <row r="163" spans="1:26" ht="16.5" x14ac:dyDescent="0.25">
      <c r="A163" s="1405"/>
      <c r="B163" s="288" t="s">
        <v>939</v>
      </c>
      <c r="C163" s="362">
        <v>21</v>
      </c>
      <c r="D163" s="392">
        <v>108</v>
      </c>
      <c r="E163" s="362">
        <v>93</v>
      </c>
      <c r="F163" s="392">
        <v>61</v>
      </c>
      <c r="G163" s="362">
        <v>104</v>
      </c>
      <c r="H163" s="362">
        <v>176</v>
      </c>
      <c r="I163" s="362">
        <v>207</v>
      </c>
      <c r="J163" s="362">
        <v>242</v>
      </c>
      <c r="K163" s="362">
        <v>123</v>
      </c>
      <c r="L163" s="469">
        <v>248</v>
      </c>
      <c r="M163" s="362">
        <v>135</v>
      </c>
      <c r="N163" s="474">
        <v>116</v>
      </c>
      <c r="O163" s="362">
        <v>51</v>
      </c>
      <c r="P163" s="361">
        <v>175</v>
      </c>
      <c r="Q163" s="362">
        <v>50</v>
      </c>
      <c r="R163" s="522"/>
      <c r="S163" s="362">
        <v>285</v>
      </c>
      <c r="T163" s="567"/>
      <c r="U163" s="571">
        <v>360</v>
      </c>
      <c r="V163" s="571"/>
      <c r="W163" s="570">
        <v>124</v>
      </c>
      <c r="X163" s="568"/>
      <c r="Y163" s="570">
        <v>65</v>
      </c>
      <c r="Z163" s="279"/>
    </row>
    <row r="164" spans="1:26" ht="16.5" x14ac:dyDescent="0.25">
      <c r="A164" s="1405"/>
      <c r="B164" s="288" t="s">
        <v>940</v>
      </c>
      <c r="C164" s="362">
        <v>32</v>
      </c>
      <c r="D164" s="392">
        <v>191</v>
      </c>
      <c r="E164" s="362">
        <v>250</v>
      </c>
      <c r="F164" s="392">
        <v>146</v>
      </c>
      <c r="G164" s="362">
        <v>368</v>
      </c>
      <c r="H164" s="362">
        <v>695</v>
      </c>
      <c r="I164" s="362">
        <v>233</v>
      </c>
      <c r="J164" s="362">
        <v>599</v>
      </c>
      <c r="K164" s="362">
        <v>217</v>
      </c>
      <c r="L164" s="469">
        <v>347</v>
      </c>
      <c r="M164" s="362">
        <v>250</v>
      </c>
      <c r="N164" s="474">
        <v>574</v>
      </c>
      <c r="O164" s="362">
        <v>272</v>
      </c>
      <c r="P164" s="361">
        <v>325</v>
      </c>
      <c r="Q164" s="362">
        <v>235</v>
      </c>
      <c r="R164" s="522"/>
      <c r="S164" s="362">
        <v>380</v>
      </c>
      <c r="T164" s="567"/>
      <c r="U164" s="571">
        <v>190</v>
      </c>
      <c r="V164" s="571"/>
      <c r="W164" s="570">
        <v>179</v>
      </c>
      <c r="X164" s="568"/>
      <c r="Y164" s="570">
        <v>65</v>
      </c>
      <c r="Z164" s="279"/>
    </row>
    <row r="165" spans="1:26" ht="16.5" x14ac:dyDescent="0.25">
      <c r="A165" s="1405"/>
      <c r="B165" s="288" t="s">
        <v>941</v>
      </c>
      <c r="C165" s="362">
        <v>36</v>
      </c>
      <c r="D165" s="392">
        <v>112</v>
      </c>
      <c r="E165" s="362">
        <v>157</v>
      </c>
      <c r="F165" s="392">
        <v>551</v>
      </c>
      <c r="G165" s="362">
        <v>293</v>
      </c>
      <c r="H165" s="362">
        <v>458</v>
      </c>
      <c r="I165" s="362">
        <v>248</v>
      </c>
      <c r="J165" s="362">
        <v>503</v>
      </c>
      <c r="K165" s="362">
        <v>342</v>
      </c>
      <c r="L165" s="469">
        <v>301</v>
      </c>
      <c r="M165" s="362">
        <v>268</v>
      </c>
      <c r="N165" s="474">
        <v>416</v>
      </c>
      <c r="O165" s="362">
        <v>319</v>
      </c>
      <c r="P165" s="361">
        <v>317</v>
      </c>
      <c r="Q165" s="362">
        <v>195</v>
      </c>
      <c r="R165" s="522"/>
      <c r="S165" s="362">
        <v>300</v>
      </c>
      <c r="T165" s="567"/>
      <c r="U165" s="571">
        <v>345</v>
      </c>
      <c r="V165" s="571"/>
      <c r="W165" s="570">
        <v>161</v>
      </c>
      <c r="X165" s="568"/>
      <c r="Y165" s="570">
        <v>45</v>
      </c>
      <c r="Z165" s="279"/>
    </row>
    <row r="166" spans="1:26" ht="16.5" x14ac:dyDescent="0.25">
      <c r="A166" s="1405"/>
      <c r="B166" s="288" t="s">
        <v>942</v>
      </c>
      <c r="C166" s="362">
        <v>27</v>
      </c>
      <c r="D166" s="392">
        <v>60</v>
      </c>
      <c r="E166" s="362">
        <v>181</v>
      </c>
      <c r="F166" s="392">
        <v>94</v>
      </c>
      <c r="G166" s="362">
        <v>125</v>
      </c>
      <c r="H166" s="362">
        <v>218</v>
      </c>
      <c r="I166" s="362">
        <v>143</v>
      </c>
      <c r="J166" s="362">
        <v>163</v>
      </c>
      <c r="K166" s="362">
        <v>70</v>
      </c>
      <c r="L166" s="469">
        <v>256</v>
      </c>
      <c r="M166" s="362">
        <v>30</v>
      </c>
      <c r="N166" s="474">
        <v>311</v>
      </c>
      <c r="O166" s="362">
        <v>37</v>
      </c>
      <c r="P166" s="361">
        <v>210</v>
      </c>
      <c r="Q166" s="362">
        <v>50</v>
      </c>
      <c r="R166" s="522"/>
      <c r="S166" s="362">
        <v>155</v>
      </c>
      <c r="T166" s="567"/>
      <c r="U166" s="571">
        <v>45</v>
      </c>
      <c r="V166" s="571"/>
      <c r="W166" s="570">
        <v>40</v>
      </c>
      <c r="X166" s="568"/>
      <c r="Y166" s="570">
        <v>31</v>
      </c>
      <c r="Z166" s="279"/>
    </row>
    <row r="167" spans="1:26" ht="16.5" x14ac:dyDescent="0.25">
      <c r="A167" s="1405"/>
      <c r="B167" s="288" t="s">
        <v>943</v>
      </c>
      <c r="C167" s="362">
        <v>17</v>
      </c>
      <c r="D167" s="392">
        <v>151</v>
      </c>
      <c r="E167" s="362">
        <v>126</v>
      </c>
      <c r="F167" s="392">
        <v>125</v>
      </c>
      <c r="G167" s="362">
        <v>253</v>
      </c>
      <c r="H167" s="362">
        <v>182</v>
      </c>
      <c r="I167" s="362">
        <v>160</v>
      </c>
      <c r="J167" s="362">
        <v>250</v>
      </c>
      <c r="K167" s="362">
        <v>212</v>
      </c>
      <c r="L167" s="469">
        <v>459</v>
      </c>
      <c r="M167" s="362">
        <v>174</v>
      </c>
      <c r="N167" s="474">
        <v>621</v>
      </c>
      <c r="O167" s="362">
        <v>96</v>
      </c>
      <c r="P167" s="361">
        <v>381</v>
      </c>
      <c r="Q167" s="362">
        <v>270</v>
      </c>
      <c r="R167" s="522"/>
      <c r="S167" s="362">
        <v>250</v>
      </c>
      <c r="T167" s="567"/>
      <c r="U167" s="571">
        <v>240</v>
      </c>
      <c r="V167" s="571"/>
      <c r="W167" s="570">
        <v>185</v>
      </c>
      <c r="X167" s="568"/>
      <c r="Y167" s="570">
        <v>80</v>
      </c>
      <c r="Z167" s="279"/>
    </row>
    <row r="168" spans="1:26" ht="16.5" x14ac:dyDescent="0.25">
      <c r="A168" s="1405"/>
      <c r="B168" s="288" t="s">
        <v>944</v>
      </c>
      <c r="C168" s="362">
        <v>15</v>
      </c>
      <c r="D168" s="392">
        <v>257</v>
      </c>
      <c r="E168" s="362">
        <v>92</v>
      </c>
      <c r="F168" s="392">
        <v>371</v>
      </c>
      <c r="G168" s="362">
        <v>100</v>
      </c>
      <c r="H168" s="362">
        <v>402</v>
      </c>
      <c r="I168" s="362">
        <v>142</v>
      </c>
      <c r="J168" s="362">
        <v>197</v>
      </c>
      <c r="K168" s="362">
        <v>365</v>
      </c>
      <c r="L168" s="469">
        <v>689</v>
      </c>
      <c r="M168" s="362">
        <v>250</v>
      </c>
      <c r="N168" s="474">
        <v>384</v>
      </c>
      <c r="O168" s="362">
        <v>203</v>
      </c>
      <c r="P168" s="361">
        <v>539</v>
      </c>
      <c r="Q168" s="362">
        <v>200</v>
      </c>
      <c r="R168" s="522"/>
      <c r="S168" s="362">
        <v>260</v>
      </c>
      <c r="T168" s="567"/>
      <c r="U168" s="571">
        <v>300</v>
      </c>
      <c r="V168" s="571"/>
      <c r="W168" s="570">
        <v>360</v>
      </c>
      <c r="X168" s="568"/>
      <c r="Y168" s="570">
        <v>100</v>
      </c>
      <c r="Z168" s="279"/>
    </row>
    <row r="169" spans="1:26" ht="16.5" x14ac:dyDescent="0.25">
      <c r="A169" s="1405"/>
      <c r="B169" s="288" t="s">
        <v>945</v>
      </c>
      <c r="C169" s="362">
        <v>25</v>
      </c>
      <c r="D169" s="392">
        <v>105</v>
      </c>
      <c r="E169" s="362">
        <v>81</v>
      </c>
      <c r="F169" s="392">
        <v>57</v>
      </c>
      <c r="G169" s="362">
        <v>241</v>
      </c>
      <c r="H169" s="362">
        <v>156</v>
      </c>
      <c r="I169" s="362">
        <v>66</v>
      </c>
      <c r="J169" s="362">
        <v>181</v>
      </c>
      <c r="K169" s="362">
        <v>124</v>
      </c>
      <c r="L169" s="469">
        <v>147</v>
      </c>
      <c r="M169" s="362">
        <v>64</v>
      </c>
      <c r="N169" s="474">
        <v>140</v>
      </c>
      <c r="O169" s="362">
        <v>45</v>
      </c>
      <c r="P169" s="361">
        <v>84</v>
      </c>
      <c r="Q169" s="362">
        <v>110</v>
      </c>
      <c r="R169" s="522"/>
      <c r="S169" s="362">
        <v>195</v>
      </c>
      <c r="T169" s="567"/>
      <c r="U169" s="571">
        <v>80</v>
      </c>
      <c r="V169" s="571"/>
      <c r="W169" s="570">
        <v>214</v>
      </c>
      <c r="X169" s="568"/>
      <c r="Y169" s="570">
        <v>60</v>
      </c>
      <c r="Z169" s="279"/>
    </row>
    <row r="170" spans="1:26" ht="16.5" x14ac:dyDescent="0.25">
      <c r="A170" s="1405"/>
      <c r="B170" s="288" t="s">
        <v>946</v>
      </c>
      <c r="C170" s="362">
        <v>21</v>
      </c>
      <c r="D170" s="392">
        <v>260</v>
      </c>
      <c r="E170" s="362">
        <v>129</v>
      </c>
      <c r="F170" s="392">
        <v>86</v>
      </c>
      <c r="G170" s="362">
        <v>257</v>
      </c>
      <c r="H170" s="362">
        <v>174</v>
      </c>
      <c r="I170" s="362">
        <v>136</v>
      </c>
      <c r="J170" s="362">
        <v>152</v>
      </c>
      <c r="K170" s="362">
        <v>115</v>
      </c>
      <c r="L170" s="469">
        <v>190</v>
      </c>
      <c r="M170" s="362">
        <v>66</v>
      </c>
      <c r="N170" s="474">
        <v>229</v>
      </c>
      <c r="O170" s="362">
        <v>47</v>
      </c>
      <c r="P170" s="361">
        <v>212</v>
      </c>
      <c r="Q170" s="362">
        <v>85</v>
      </c>
      <c r="R170" s="522"/>
      <c r="S170" s="362">
        <v>200</v>
      </c>
      <c r="T170" s="567"/>
      <c r="U170" s="571">
        <v>230</v>
      </c>
      <c r="V170" s="571"/>
      <c r="W170" s="570">
        <v>160</v>
      </c>
      <c r="X170" s="568"/>
      <c r="Y170" s="570">
        <v>170</v>
      </c>
      <c r="Z170" s="279"/>
    </row>
    <row r="171" spans="1:26" ht="16.5" x14ac:dyDescent="0.25">
      <c r="A171" s="1405"/>
      <c r="B171" s="288" t="s">
        <v>947</v>
      </c>
      <c r="C171" s="362">
        <v>20</v>
      </c>
      <c r="D171" s="392">
        <v>142</v>
      </c>
      <c r="E171" s="362">
        <v>135</v>
      </c>
      <c r="F171" s="392">
        <v>278</v>
      </c>
      <c r="G171" s="362">
        <v>279</v>
      </c>
      <c r="H171" s="362">
        <v>173</v>
      </c>
      <c r="I171" s="362">
        <v>106</v>
      </c>
      <c r="J171" s="362">
        <v>209</v>
      </c>
      <c r="K171" s="362">
        <v>194</v>
      </c>
      <c r="L171" s="469">
        <v>404</v>
      </c>
      <c r="M171" s="362">
        <v>250</v>
      </c>
      <c r="N171" s="474">
        <v>314</v>
      </c>
      <c r="O171" s="362">
        <v>137</v>
      </c>
      <c r="P171" s="361">
        <v>237</v>
      </c>
      <c r="Q171" s="362">
        <v>166</v>
      </c>
      <c r="R171" s="522"/>
      <c r="S171" s="362">
        <v>210</v>
      </c>
      <c r="T171" s="567"/>
      <c r="U171" s="571">
        <v>130</v>
      </c>
      <c r="V171" s="571"/>
      <c r="W171" s="570">
        <v>190</v>
      </c>
      <c r="X171" s="568"/>
      <c r="Y171" s="570">
        <v>65</v>
      </c>
      <c r="Z171" s="279"/>
    </row>
    <row r="172" spans="1:26" ht="16.5" x14ac:dyDescent="0.25">
      <c r="A172" s="1405"/>
      <c r="B172" s="288" t="s">
        <v>948</v>
      </c>
      <c r="C172" s="362">
        <v>12</v>
      </c>
      <c r="D172" s="392">
        <v>169</v>
      </c>
      <c r="E172" s="362">
        <v>80</v>
      </c>
      <c r="F172" s="392">
        <v>120</v>
      </c>
      <c r="G172" s="362">
        <v>76</v>
      </c>
      <c r="H172" s="362">
        <v>186</v>
      </c>
      <c r="I172" s="362">
        <v>160</v>
      </c>
      <c r="J172" s="362">
        <v>228</v>
      </c>
      <c r="K172" s="362">
        <v>125</v>
      </c>
      <c r="L172" s="469">
        <v>337</v>
      </c>
      <c r="M172" s="362">
        <v>45</v>
      </c>
      <c r="N172" s="474">
        <v>360</v>
      </c>
      <c r="O172" s="362">
        <v>56</v>
      </c>
      <c r="P172" s="361">
        <v>202</v>
      </c>
      <c r="Q172" s="362">
        <v>70</v>
      </c>
      <c r="R172" s="522"/>
      <c r="S172" s="362">
        <v>200</v>
      </c>
      <c r="T172" s="567"/>
      <c r="U172" s="571">
        <v>190</v>
      </c>
      <c r="V172" s="571"/>
      <c r="W172" s="570">
        <v>180</v>
      </c>
      <c r="X172" s="568"/>
      <c r="Y172" s="570">
        <v>35</v>
      </c>
      <c r="Z172" s="279"/>
    </row>
    <row r="173" spans="1:26" ht="16.5" x14ac:dyDescent="0.25">
      <c r="A173" s="1405"/>
      <c r="B173" s="288" t="s">
        <v>949</v>
      </c>
      <c r="C173" s="362">
        <v>20</v>
      </c>
      <c r="D173" s="392">
        <v>35</v>
      </c>
      <c r="E173" s="362">
        <v>112</v>
      </c>
      <c r="F173" s="392">
        <v>18</v>
      </c>
      <c r="G173" s="362">
        <v>147</v>
      </c>
      <c r="H173" s="362">
        <v>425</v>
      </c>
      <c r="I173" s="362">
        <v>178</v>
      </c>
      <c r="J173" s="362">
        <v>243</v>
      </c>
      <c r="K173" s="362">
        <v>82</v>
      </c>
      <c r="L173" s="469">
        <v>399</v>
      </c>
      <c r="M173" s="362">
        <v>180</v>
      </c>
      <c r="N173" s="474">
        <v>276</v>
      </c>
      <c r="O173" s="362">
        <v>199</v>
      </c>
      <c r="P173" s="361">
        <v>152</v>
      </c>
      <c r="Q173" s="362">
        <v>75</v>
      </c>
      <c r="R173" s="522"/>
      <c r="S173" s="362">
        <v>95</v>
      </c>
      <c r="T173" s="567"/>
      <c r="U173" s="571">
        <v>120</v>
      </c>
      <c r="V173" s="571"/>
      <c r="W173" s="570">
        <v>100</v>
      </c>
      <c r="X173" s="568"/>
      <c r="Y173" s="570">
        <v>20</v>
      </c>
      <c r="Z173" s="279"/>
    </row>
    <row r="174" spans="1:26" ht="16.5" x14ac:dyDescent="0.25">
      <c r="A174" s="1405"/>
      <c r="B174" s="288" t="s">
        <v>950</v>
      </c>
      <c r="C174" s="362">
        <v>24</v>
      </c>
      <c r="D174" s="392">
        <v>170</v>
      </c>
      <c r="E174" s="362">
        <v>52</v>
      </c>
      <c r="F174" s="392">
        <v>86</v>
      </c>
      <c r="G174" s="362">
        <v>138</v>
      </c>
      <c r="H174" s="362">
        <v>227</v>
      </c>
      <c r="I174" s="362">
        <v>153</v>
      </c>
      <c r="J174" s="362">
        <v>155</v>
      </c>
      <c r="K174" s="362">
        <v>82</v>
      </c>
      <c r="L174" s="469">
        <v>128</v>
      </c>
      <c r="M174" s="362">
        <v>70</v>
      </c>
      <c r="N174" s="474">
        <v>214</v>
      </c>
      <c r="O174" s="362">
        <v>71</v>
      </c>
      <c r="P174" s="361">
        <v>190</v>
      </c>
      <c r="Q174" s="362">
        <v>250</v>
      </c>
      <c r="R174" s="522"/>
      <c r="S174" s="362">
        <v>220</v>
      </c>
      <c r="T174" s="567"/>
      <c r="U174" s="571">
        <v>110</v>
      </c>
      <c r="V174" s="571"/>
      <c r="W174" s="570">
        <v>135</v>
      </c>
      <c r="X174" s="568"/>
      <c r="Y174" s="570">
        <v>102</v>
      </c>
      <c r="Z174" s="279"/>
    </row>
    <row r="175" spans="1:26" ht="16.5" x14ac:dyDescent="0.25">
      <c r="A175" s="1405"/>
      <c r="B175" s="288" t="s">
        <v>951</v>
      </c>
      <c r="C175" s="362">
        <v>14</v>
      </c>
      <c r="D175" s="392">
        <v>103</v>
      </c>
      <c r="E175" s="362">
        <v>99</v>
      </c>
      <c r="F175" s="392">
        <v>76</v>
      </c>
      <c r="G175" s="362">
        <v>192</v>
      </c>
      <c r="H175" s="362">
        <v>304</v>
      </c>
      <c r="I175" s="362">
        <v>316</v>
      </c>
      <c r="J175" s="362">
        <v>209</v>
      </c>
      <c r="K175" s="362">
        <v>283</v>
      </c>
      <c r="L175" s="469">
        <v>461</v>
      </c>
      <c r="M175" s="362">
        <v>200</v>
      </c>
      <c r="N175" s="474">
        <v>428</v>
      </c>
      <c r="O175" s="362">
        <v>195</v>
      </c>
      <c r="P175" s="361">
        <v>295</v>
      </c>
      <c r="Q175" s="362">
        <v>160</v>
      </c>
      <c r="R175" s="522"/>
      <c r="S175" s="362">
        <v>210</v>
      </c>
      <c r="T175" s="567"/>
      <c r="U175" s="571">
        <v>280</v>
      </c>
      <c r="V175" s="571"/>
      <c r="W175" s="570">
        <v>120</v>
      </c>
      <c r="X175" s="568"/>
      <c r="Y175" s="570">
        <v>35</v>
      </c>
      <c r="Z175" s="279"/>
    </row>
    <row r="176" spans="1:26" ht="16.5" x14ac:dyDescent="0.25">
      <c r="A176" s="1405"/>
      <c r="B176" s="288" t="s">
        <v>952</v>
      </c>
      <c r="C176" s="362">
        <v>20</v>
      </c>
      <c r="D176" s="392">
        <v>297</v>
      </c>
      <c r="E176" s="362">
        <v>250</v>
      </c>
      <c r="F176" s="392">
        <v>200</v>
      </c>
      <c r="G176" s="362">
        <v>179</v>
      </c>
      <c r="H176" s="362">
        <v>284</v>
      </c>
      <c r="I176" s="362">
        <v>263</v>
      </c>
      <c r="J176" s="362">
        <v>612</v>
      </c>
      <c r="K176" s="362">
        <v>300</v>
      </c>
      <c r="L176" s="469">
        <v>846</v>
      </c>
      <c r="M176" s="362">
        <v>300</v>
      </c>
      <c r="N176" s="474">
        <v>516</v>
      </c>
      <c r="O176" s="362">
        <v>276</v>
      </c>
      <c r="P176" s="361">
        <v>574</v>
      </c>
      <c r="Q176" s="362">
        <v>300</v>
      </c>
      <c r="R176" s="522"/>
      <c r="S176" s="362">
        <v>350</v>
      </c>
      <c r="T176" s="567"/>
      <c r="U176" s="571">
        <v>270</v>
      </c>
      <c r="V176" s="571"/>
      <c r="W176" s="570">
        <v>333</v>
      </c>
      <c r="X176" s="568"/>
      <c r="Y176" s="570">
        <v>135</v>
      </c>
      <c r="Z176" s="279"/>
    </row>
    <row r="177" spans="1:31" ht="16.5" x14ac:dyDescent="0.25">
      <c r="A177" s="1405"/>
      <c r="B177" s="288" t="s">
        <v>953</v>
      </c>
      <c r="C177" s="362">
        <v>2</v>
      </c>
      <c r="D177" s="392">
        <v>41</v>
      </c>
      <c r="E177" s="362">
        <v>11</v>
      </c>
      <c r="F177" s="392">
        <v>16</v>
      </c>
      <c r="G177" s="362">
        <v>12</v>
      </c>
      <c r="H177" s="362">
        <v>8</v>
      </c>
      <c r="I177" s="362">
        <v>46</v>
      </c>
      <c r="J177" s="362">
        <v>14</v>
      </c>
      <c r="K177" s="362">
        <v>56</v>
      </c>
      <c r="L177" s="469">
        <v>73</v>
      </c>
      <c r="M177" s="362">
        <v>45</v>
      </c>
      <c r="N177" s="474">
        <v>31</v>
      </c>
      <c r="O177" s="362">
        <v>16</v>
      </c>
      <c r="P177" s="361">
        <v>0</v>
      </c>
      <c r="Q177" s="362">
        <v>13</v>
      </c>
      <c r="R177" s="522"/>
      <c r="S177" s="362">
        <v>7</v>
      </c>
      <c r="T177" s="567"/>
      <c r="U177" s="571">
        <v>33</v>
      </c>
      <c r="V177" s="571"/>
      <c r="W177" s="570">
        <v>9</v>
      </c>
      <c r="X177" s="568"/>
      <c r="Y177" s="570">
        <v>6</v>
      </c>
      <c r="Z177" s="279"/>
    </row>
    <row r="178" spans="1:31" ht="16.5" x14ac:dyDescent="0.25">
      <c r="A178" s="1404"/>
      <c r="B178" s="279" t="s">
        <v>93</v>
      </c>
      <c r="C178" s="184">
        <v>383</v>
      </c>
      <c r="D178" s="184">
        <f>SUM(D157:D177)</f>
        <v>2862</v>
      </c>
      <c r="E178" s="184">
        <v>2293</v>
      </c>
      <c r="F178" s="694">
        <v>2959</v>
      </c>
      <c r="G178" s="184">
        <v>3800</v>
      </c>
      <c r="H178" s="184">
        <v>5242</v>
      </c>
      <c r="I178" s="184">
        <v>3441</v>
      </c>
      <c r="J178" s="362">
        <v>4864</v>
      </c>
      <c r="K178" s="184">
        <v>3574</v>
      </c>
      <c r="L178" s="184">
        <v>6169</v>
      </c>
      <c r="M178" s="184">
        <v>3000</v>
      </c>
      <c r="N178" s="184">
        <v>6306</v>
      </c>
      <c r="O178" s="184">
        <v>2877</v>
      </c>
      <c r="P178" s="184">
        <v>5437</v>
      </c>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25">
        <f>Z178+X178+V178+T178+R178+P178+N178+L178+J178+H178+F178+D178</f>
        <v>33839</v>
      </c>
      <c r="AE178" s="524"/>
    </row>
    <row r="182" spans="1:31" ht="57" customHeight="1" thickBot="1" x14ac:dyDescent="0.3">
      <c r="A182" s="1400" t="s">
        <v>956</v>
      </c>
      <c r="B182" s="1401"/>
      <c r="C182" s="1368" t="s">
        <v>963</v>
      </c>
      <c r="D182" s="1369"/>
      <c r="E182" s="1369"/>
      <c r="F182" s="1369"/>
      <c r="G182" s="1369"/>
      <c r="H182" s="1369"/>
      <c r="I182" s="1369"/>
      <c r="J182" s="1369"/>
      <c r="K182" s="1369"/>
      <c r="L182" s="1369"/>
      <c r="M182" s="1369"/>
      <c r="N182" s="1369"/>
      <c r="O182" s="1369"/>
      <c r="P182" s="1369"/>
      <c r="Q182" s="1369"/>
      <c r="R182" s="1369"/>
      <c r="S182" s="1369"/>
      <c r="T182" s="1369"/>
      <c r="U182" s="1369"/>
      <c r="V182" s="1369"/>
      <c r="W182" s="1369"/>
      <c r="X182" s="1369"/>
      <c r="Y182" s="1369"/>
      <c r="Z182" s="1370"/>
    </row>
    <row r="183" spans="1:31" ht="15" x14ac:dyDescent="0.25">
      <c r="A183" s="1403" t="s">
        <v>958</v>
      </c>
      <c r="B183" s="1403" t="s">
        <v>931</v>
      </c>
      <c r="C183" s="1406" t="s">
        <v>240</v>
      </c>
      <c r="D183" s="1406"/>
      <c r="E183" s="1406" t="s">
        <v>251</v>
      </c>
      <c r="F183" s="1406"/>
      <c r="G183" s="1406" t="s">
        <v>255</v>
      </c>
      <c r="H183" s="1406"/>
      <c r="I183" s="1406" t="s">
        <v>258</v>
      </c>
      <c r="J183" s="1406"/>
      <c r="K183" s="1406" t="s">
        <v>261</v>
      </c>
      <c r="L183" s="1406"/>
      <c r="M183" s="1406" t="s">
        <v>264</v>
      </c>
      <c r="N183" s="1406"/>
      <c r="O183" s="1366" t="s">
        <v>267</v>
      </c>
      <c r="P183" s="1367"/>
      <c r="Q183" s="1366" t="s">
        <v>270</v>
      </c>
      <c r="R183" s="1367"/>
      <c r="S183" s="1366" t="s">
        <v>271</v>
      </c>
      <c r="T183" s="1367"/>
      <c r="U183" s="1366" t="s">
        <v>272</v>
      </c>
      <c r="V183" s="1367"/>
      <c r="W183" s="1366" t="s">
        <v>922</v>
      </c>
      <c r="X183" s="1367"/>
      <c r="Y183" s="1366" t="s">
        <v>274</v>
      </c>
      <c r="Z183" s="1367"/>
    </row>
    <row r="184" spans="1:31" ht="15" x14ac:dyDescent="0.25">
      <c r="A184" s="1405"/>
      <c r="B184" s="1404"/>
      <c r="C184" s="289" t="s">
        <v>959</v>
      </c>
      <c r="D184" s="289" t="s">
        <v>960</v>
      </c>
      <c r="E184" s="289" t="s">
        <v>959</v>
      </c>
      <c r="F184" s="289" t="s">
        <v>960</v>
      </c>
      <c r="G184" s="289" t="s">
        <v>959</v>
      </c>
      <c r="H184" s="289" t="s">
        <v>960</v>
      </c>
      <c r="I184" s="289" t="s">
        <v>959</v>
      </c>
      <c r="J184" s="289" t="s">
        <v>960</v>
      </c>
      <c r="K184" s="289" t="s">
        <v>959</v>
      </c>
      <c r="L184" s="289" t="s">
        <v>960</v>
      </c>
      <c r="M184" s="289" t="s">
        <v>959</v>
      </c>
      <c r="N184" s="289" t="s">
        <v>960</v>
      </c>
      <c r="O184" s="289" t="s">
        <v>959</v>
      </c>
      <c r="P184" s="289" t="s">
        <v>960</v>
      </c>
      <c r="Q184" s="289" t="s">
        <v>959</v>
      </c>
      <c r="R184" s="289" t="s">
        <v>960</v>
      </c>
      <c r="S184" s="289" t="s">
        <v>959</v>
      </c>
      <c r="T184" s="289" t="s">
        <v>960</v>
      </c>
      <c r="U184" s="289" t="s">
        <v>959</v>
      </c>
      <c r="V184" s="289" t="s">
        <v>960</v>
      </c>
      <c r="W184" s="289" t="s">
        <v>959</v>
      </c>
      <c r="X184" s="289" t="s">
        <v>960</v>
      </c>
      <c r="Y184" s="289" t="s">
        <v>959</v>
      </c>
      <c r="Z184" s="289" t="s">
        <v>960</v>
      </c>
    </row>
    <row r="185" spans="1:31" ht="16.5" x14ac:dyDescent="0.25">
      <c r="A185" s="1405"/>
      <c r="B185" s="288" t="s">
        <v>961</v>
      </c>
      <c r="C185" s="279">
        <v>0</v>
      </c>
      <c r="D185" s="394">
        <v>0</v>
      </c>
      <c r="E185" s="279">
        <v>0</v>
      </c>
      <c r="F185" s="639">
        <v>0</v>
      </c>
      <c r="G185" s="279">
        <v>0</v>
      </c>
      <c r="H185" s="461">
        <v>0</v>
      </c>
      <c r="I185" s="279">
        <v>0</v>
      </c>
      <c r="J185" s="461">
        <v>0</v>
      </c>
      <c r="K185" s="279">
        <v>0</v>
      </c>
      <c r="L185" s="462">
        <v>0</v>
      </c>
      <c r="M185" s="279">
        <v>0</v>
      </c>
      <c r="N185" s="475">
        <v>2</v>
      </c>
      <c r="O185" s="279">
        <v>0</v>
      </c>
      <c r="P185" s="475">
        <v>0</v>
      </c>
      <c r="Q185" s="279">
        <v>0</v>
      </c>
      <c r="R185" s="361"/>
      <c r="S185" s="279">
        <v>0</v>
      </c>
      <c r="T185" s="519"/>
      <c r="U185" s="279">
        <v>0</v>
      </c>
      <c r="V185" s="519"/>
      <c r="W185" s="279">
        <v>0</v>
      </c>
      <c r="X185" s="519"/>
      <c r="Y185" s="279">
        <v>0</v>
      </c>
      <c r="Z185" s="279"/>
    </row>
    <row r="186" spans="1:31" ht="16.5" x14ac:dyDescent="0.25">
      <c r="A186" s="1405"/>
      <c r="B186" s="288" t="s">
        <v>934</v>
      </c>
      <c r="C186" s="361">
        <v>50</v>
      </c>
      <c r="D186" s="394">
        <v>103</v>
      </c>
      <c r="E186" s="361">
        <v>67</v>
      </c>
      <c r="F186" s="639">
        <v>99</v>
      </c>
      <c r="G186" s="361">
        <v>80</v>
      </c>
      <c r="H186" s="461">
        <v>70</v>
      </c>
      <c r="I186" s="361">
        <v>81</v>
      </c>
      <c r="J186" s="461">
        <v>71</v>
      </c>
      <c r="K186" s="361">
        <v>78</v>
      </c>
      <c r="L186" s="462">
        <v>29</v>
      </c>
      <c r="M186" s="361">
        <v>62</v>
      </c>
      <c r="N186" s="475">
        <v>26</v>
      </c>
      <c r="O186" s="361">
        <v>80</v>
      </c>
      <c r="P186" s="475">
        <v>81</v>
      </c>
      <c r="Q186" s="361">
        <v>80</v>
      </c>
      <c r="R186" s="361"/>
      <c r="S186" s="361">
        <v>90</v>
      </c>
      <c r="T186" s="519"/>
      <c r="U186" s="361">
        <v>96</v>
      </c>
      <c r="V186" s="519"/>
      <c r="W186" s="361">
        <v>81</v>
      </c>
      <c r="X186" s="519"/>
      <c r="Y186" s="361">
        <v>72</v>
      </c>
      <c r="Z186" s="279"/>
    </row>
    <row r="187" spans="1:31" ht="16.5" x14ac:dyDescent="0.25">
      <c r="A187" s="1405"/>
      <c r="B187" s="288" t="s">
        <v>935</v>
      </c>
      <c r="C187" s="362">
        <v>35</v>
      </c>
      <c r="D187" s="394">
        <v>23</v>
      </c>
      <c r="E187" s="362">
        <v>26</v>
      </c>
      <c r="F187" s="639">
        <v>26</v>
      </c>
      <c r="G187" s="362">
        <v>38</v>
      </c>
      <c r="H187" s="461">
        <v>46</v>
      </c>
      <c r="I187" s="362">
        <v>39</v>
      </c>
      <c r="J187" s="461">
        <v>79</v>
      </c>
      <c r="K187" s="362">
        <v>70</v>
      </c>
      <c r="L187" s="462">
        <v>56</v>
      </c>
      <c r="M187" s="362">
        <v>55</v>
      </c>
      <c r="N187" s="475">
        <v>32</v>
      </c>
      <c r="O187" s="362">
        <v>75</v>
      </c>
      <c r="P187" s="475">
        <v>41</v>
      </c>
      <c r="Q187" s="362">
        <v>38</v>
      </c>
      <c r="R187" s="361"/>
      <c r="S187" s="362">
        <v>65</v>
      </c>
      <c r="T187" s="519"/>
      <c r="U187" s="362">
        <v>42</v>
      </c>
      <c r="V187" s="519"/>
      <c r="W187" s="362">
        <v>23</v>
      </c>
      <c r="X187" s="519"/>
      <c r="Y187" s="362">
        <v>20</v>
      </c>
      <c r="Z187" s="279"/>
    </row>
    <row r="188" spans="1:31" ht="16.5" x14ac:dyDescent="0.25">
      <c r="A188" s="1405"/>
      <c r="B188" s="288" t="s">
        <v>936</v>
      </c>
      <c r="C188" s="362">
        <v>42</v>
      </c>
      <c r="D188" s="394">
        <v>36</v>
      </c>
      <c r="E188" s="362">
        <v>48</v>
      </c>
      <c r="F188" s="639">
        <v>63</v>
      </c>
      <c r="G188" s="362">
        <v>52</v>
      </c>
      <c r="H188" s="461">
        <v>52</v>
      </c>
      <c r="I188" s="362">
        <v>35</v>
      </c>
      <c r="J188" s="461">
        <v>30</v>
      </c>
      <c r="K188" s="362">
        <v>29</v>
      </c>
      <c r="L188" s="462">
        <v>49</v>
      </c>
      <c r="M188" s="362">
        <v>30</v>
      </c>
      <c r="N188" s="475">
        <v>29</v>
      </c>
      <c r="O188" s="362">
        <v>52</v>
      </c>
      <c r="P188" s="475">
        <v>73</v>
      </c>
      <c r="Q188" s="362">
        <v>45</v>
      </c>
      <c r="R188" s="361"/>
      <c r="S188" s="362">
        <v>65</v>
      </c>
      <c r="T188" s="519"/>
      <c r="U188" s="362">
        <v>50</v>
      </c>
      <c r="V188" s="519"/>
      <c r="W188" s="362">
        <v>32</v>
      </c>
      <c r="X188" s="519"/>
      <c r="Y188" s="362">
        <v>33</v>
      </c>
      <c r="Z188" s="279"/>
    </row>
    <row r="189" spans="1:31" ht="16.5" x14ac:dyDescent="0.25">
      <c r="A189" s="1405"/>
      <c r="B189" s="288" t="s">
        <v>937</v>
      </c>
      <c r="C189" s="362">
        <v>50</v>
      </c>
      <c r="D189" s="394">
        <v>47</v>
      </c>
      <c r="E189" s="362">
        <v>70</v>
      </c>
      <c r="F189" s="639">
        <v>46</v>
      </c>
      <c r="G189" s="362">
        <v>80</v>
      </c>
      <c r="H189" s="461">
        <v>44</v>
      </c>
      <c r="I189" s="362">
        <v>58</v>
      </c>
      <c r="J189" s="461">
        <v>53</v>
      </c>
      <c r="K189" s="362">
        <v>57</v>
      </c>
      <c r="L189" s="462">
        <v>36</v>
      </c>
      <c r="M189" s="362">
        <v>52</v>
      </c>
      <c r="N189" s="475">
        <v>37</v>
      </c>
      <c r="O189" s="362">
        <v>80</v>
      </c>
      <c r="P189" s="475">
        <v>73</v>
      </c>
      <c r="Q189" s="362">
        <v>73</v>
      </c>
      <c r="R189" s="361"/>
      <c r="S189" s="362">
        <v>55</v>
      </c>
      <c r="T189" s="519"/>
      <c r="U189" s="362">
        <v>44</v>
      </c>
      <c r="V189" s="519"/>
      <c r="W189" s="362">
        <v>42</v>
      </c>
      <c r="X189" s="519"/>
      <c r="Y189" s="362">
        <v>23</v>
      </c>
      <c r="Z189" s="279"/>
    </row>
    <row r="190" spans="1:31" ht="16.5" x14ac:dyDescent="0.25">
      <c r="A190" s="1405"/>
      <c r="B190" s="288" t="s">
        <v>938</v>
      </c>
      <c r="C190" s="362">
        <v>55</v>
      </c>
      <c r="D190" s="394">
        <v>30</v>
      </c>
      <c r="E190" s="362">
        <v>71</v>
      </c>
      <c r="F190" s="639">
        <v>29</v>
      </c>
      <c r="G190" s="362">
        <v>92</v>
      </c>
      <c r="H190" s="461">
        <v>63</v>
      </c>
      <c r="I190" s="362">
        <v>78</v>
      </c>
      <c r="J190" s="461">
        <v>142</v>
      </c>
      <c r="K190" s="362">
        <v>72</v>
      </c>
      <c r="L190" s="462">
        <v>107</v>
      </c>
      <c r="M190" s="362">
        <v>60</v>
      </c>
      <c r="N190" s="475">
        <v>130</v>
      </c>
      <c r="O190" s="362">
        <v>57</v>
      </c>
      <c r="P190" s="475">
        <v>124</v>
      </c>
      <c r="Q190" s="362">
        <v>43</v>
      </c>
      <c r="R190" s="361"/>
      <c r="S190" s="362">
        <v>88</v>
      </c>
      <c r="T190" s="519"/>
      <c r="U190" s="362">
        <v>55</v>
      </c>
      <c r="V190" s="519"/>
      <c r="W190" s="362">
        <v>58</v>
      </c>
      <c r="X190" s="519"/>
      <c r="Y190" s="362">
        <v>35</v>
      </c>
      <c r="Z190" s="279"/>
      <c r="AB190" s="552"/>
    </row>
    <row r="191" spans="1:31" ht="16.5" x14ac:dyDescent="0.25">
      <c r="A191" s="1405"/>
      <c r="B191" s="288" t="s">
        <v>939</v>
      </c>
      <c r="C191" s="362">
        <v>60</v>
      </c>
      <c r="D191" s="394">
        <v>42</v>
      </c>
      <c r="E191" s="362">
        <v>51</v>
      </c>
      <c r="F191" s="639">
        <v>57</v>
      </c>
      <c r="G191" s="362">
        <v>83</v>
      </c>
      <c r="H191" s="461">
        <v>53</v>
      </c>
      <c r="I191" s="362">
        <v>51</v>
      </c>
      <c r="J191" s="461">
        <v>45</v>
      </c>
      <c r="K191" s="362">
        <v>70</v>
      </c>
      <c r="L191" s="462">
        <v>52</v>
      </c>
      <c r="M191" s="362">
        <v>64</v>
      </c>
      <c r="N191" s="475">
        <v>71</v>
      </c>
      <c r="O191" s="362">
        <v>80</v>
      </c>
      <c r="P191" s="475">
        <v>60</v>
      </c>
      <c r="Q191" s="362">
        <v>51</v>
      </c>
      <c r="R191" s="361"/>
      <c r="S191" s="362">
        <v>50</v>
      </c>
      <c r="T191" s="519"/>
      <c r="U191" s="362">
        <v>80</v>
      </c>
      <c r="V191" s="519"/>
      <c r="W191" s="362">
        <v>33</v>
      </c>
      <c r="X191" s="519"/>
      <c r="Y191" s="362">
        <v>20</v>
      </c>
      <c r="Z191" s="279"/>
    </row>
    <row r="192" spans="1:31" ht="16.5" x14ac:dyDescent="0.25">
      <c r="A192" s="1405"/>
      <c r="B192" s="288" t="s">
        <v>940</v>
      </c>
      <c r="C192" s="362">
        <v>55</v>
      </c>
      <c r="D192" s="394">
        <v>75</v>
      </c>
      <c r="E192" s="362">
        <v>60</v>
      </c>
      <c r="F192" s="639">
        <v>82</v>
      </c>
      <c r="G192" s="362">
        <v>88</v>
      </c>
      <c r="H192" s="461">
        <v>77</v>
      </c>
      <c r="I192" s="362">
        <v>82</v>
      </c>
      <c r="J192" s="461">
        <v>73</v>
      </c>
      <c r="K192" s="362">
        <v>70</v>
      </c>
      <c r="L192" s="462">
        <v>104</v>
      </c>
      <c r="M192" s="362">
        <v>58</v>
      </c>
      <c r="N192" s="475">
        <v>86</v>
      </c>
      <c r="O192" s="362">
        <v>80</v>
      </c>
      <c r="P192" s="475">
        <v>90</v>
      </c>
      <c r="Q192" s="362">
        <v>80</v>
      </c>
      <c r="R192" s="361"/>
      <c r="S192" s="362">
        <v>90</v>
      </c>
      <c r="T192" s="519"/>
      <c r="U192" s="362">
        <v>98</v>
      </c>
      <c r="V192" s="519"/>
      <c r="W192" s="362">
        <v>115</v>
      </c>
      <c r="X192" s="519"/>
      <c r="Y192" s="362">
        <v>98</v>
      </c>
      <c r="Z192" s="279"/>
    </row>
    <row r="193" spans="1:28" ht="16.5" x14ac:dyDescent="0.25">
      <c r="A193" s="1405"/>
      <c r="B193" s="288" t="s">
        <v>941</v>
      </c>
      <c r="C193" s="362">
        <v>55</v>
      </c>
      <c r="D193" s="394">
        <v>56</v>
      </c>
      <c r="E193" s="362">
        <v>60</v>
      </c>
      <c r="F193" s="639">
        <v>61</v>
      </c>
      <c r="G193" s="362">
        <v>81</v>
      </c>
      <c r="H193" s="461">
        <v>90</v>
      </c>
      <c r="I193" s="362">
        <v>87</v>
      </c>
      <c r="J193" s="461">
        <v>102</v>
      </c>
      <c r="K193" s="362">
        <v>80</v>
      </c>
      <c r="L193" s="462">
        <v>85</v>
      </c>
      <c r="M193" s="362">
        <v>65</v>
      </c>
      <c r="N193" s="475">
        <v>81</v>
      </c>
      <c r="O193" s="362">
        <v>80</v>
      </c>
      <c r="P193" s="475">
        <v>109</v>
      </c>
      <c r="Q193" s="362">
        <v>80</v>
      </c>
      <c r="R193" s="361"/>
      <c r="S193" s="362">
        <v>97</v>
      </c>
      <c r="T193" s="519"/>
      <c r="U193" s="362">
        <v>99</v>
      </c>
      <c r="V193" s="519"/>
      <c r="W193" s="362">
        <v>87</v>
      </c>
      <c r="X193" s="519"/>
      <c r="Y193" s="362">
        <v>70</v>
      </c>
      <c r="Z193" s="279"/>
    </row>
    <row r="194" spans="1:28" ht="16.5" x14ac:dyDescent="0.25">
      <c r="A194" s="1405"/>
      <c r="B194" s="288" t="s">
        <v>942</v>
      </c>
      <c r="C194" s="362">
        <v>45</v>
      </c>
      <c r="D194" s="394">
        <v>51</v>
      </c>
      <c r="E194" s="362">
        <v>53</v>
      </c>
      <c r="F194" s="639">
        <v>17</v>
      </c>
      <c r="G194" s="362">
        <v>42</v>
      </c>
      <c r="H194" s="461">
        <v>60</v>
      </c>
      <c r="I194" s="362">
        <v>45</v>
      </c>
      <c r="J194" s="461">
        <v>73</v>
      </c>
      <c r="K194" s="362">
        <v>40</v>
      </c>
      <c r="L194" s="462">
        <v>71</v>
      </c>
      <c r="M194" s="362">
        <v>14</v>
      </c>
      <c r="N194" s="475">
        <v>71</v>
      </c>
      <c r="O194" s="362">
        <v>33</v>
      </c>
      <c r="P194" s="475">
        <v>69</v>
      </c>
      <c r="Q194" s="362">
        <v>22</v>
      </c>
      <c r="R194" s="361"/>
      <c r="S194" s="362">
        <v>45</v>
      </c>
      <c r="T194" s="519"/>
      <c r="U194" s="362">
        <v>41</v>
      </c>
      <c r="V194" s="519"/>
      <c r="W194" s="362">
        <v>11</v>
      </c>
      <c r="X194" s="519"/>
      <c r="Y194" s="362">
        <v>25</v>
      </c>
      <c r="Z194" s="279"/>
    </row>
    <row r="195" spans="1:28" ht="16.5" x14ac:dyDescent="0.25">
      <c r="A195" s="1405"/>
      <c r="B195" s="288" t="s">
        <v>943</v>
      </c>
      <c r="C195" s="362">
        <v>31</v>
      </c>
      <c r="D195" s="394">
        <v>40</v>
      </c>
      <c r="E195" s="362">
        <v>43</v>
      </c>
      <c r="F195" s="639">
        <v>26</v>
      </c>
      <c r="G195" s="362">
        <v>74</v>
      </c>
      <c r="H195" s="461">
        <v>68</v>
      </c>
      <c r="I195" s="362">
        <v>40</v>
      </c>
      <c r="J195" s="461">
        <v>76</v>
      </c>
      <c r="K195" s="362">
        <v>55</v>
      </c>
      <c r="L195" s="462">
        <v>64</v>
      </c>
      <c r="M195" s="362">
        <v>29</v>
      </c>
      <c r="N195" s="475">
        <v>53</v>
      </c>
      <c r="O195" s="362">
        <v>63</v>
      </c>
      <c r="P195" s="475">
        <v>85</v>
      </c>
      <c r="Q195" s="362">
        <v>32</v>
      </c>
      <c r="R195" s="361"/>
      <c r="S195" s="362">
        <v>71</v>
      </c>
      <c r="T195" s="519"/>
      <c r="U195" s="362">
        <v>40</v>
      </c>
      <c r="V195" s="519"/>
      <c r="W195" s="362">
        <v>18</v>
      </c>
      <c r="X195" s="519"/>
      <c r="Y195" s="362">
        <v>20</v>
      </c>
      <c r="Z195" s="279"/>
    </row>
    <row r="196" spans="1:28" ht="16.5" x14ac:dyDescent="0.25">
      <c r="A196" s="1405"/>
      <c r="B196" s="288" t="s">
        <v>944</v>
      </c>
      <c r="C196" s="362">
        <v>55</v>
      </c>
      <c r="D196" s="394">
        <v>48</v>
      </c>
      <c r="E196" s="362">
        <v>46</v>
      </c>
      <c r="F196" s="639">
        <v>58</v>
      </c>
      <c r="G196" s="362">
        <v>75</v>
      </c>
      <c r="H196" s="461">
        <v>63</v>
      </c>
      <c r="I196" s="362">
        <v>36</v>
      </c>
      <c r="J196" s="461">
        <v>89</v>
      </c>
      <c r="K196" s="362">
        <v>50</v>
      </c>
      <c r="L196" s="462">
        <v>125</v>
      </c>
      <c r="M196" s="362">
        <v>56</v>
      </c>
      <c r="N196" s="475">
        <v>105</v>
      </c>
      <c r="O196" s="362">
        <v>80</v>
      </c>
      <c r="P196" s="475">
        <v>75</v>
      </c>
      <c r="Q196" s="362">
        <v>61</v>
      </c>
      <c r="R196" s="361"/>
      <c r="S196" s="362">
        <v>64</v>
      </c>
      <c r="T196" s="519"/>
      <c r="U196" s="362">
        <v>61</v>
      </c>
      <c r="V196" s="519"/>
      <c r="W196" s="362">
        <v>46</v>
      </c>
      <c r="X196" s="519"/>
      <c r="Y196" s="362">
        <v>40</v>
      </c>
      <c r="Z196" s="279"/>
    </row>
    <row r="197" spans="1:28" ht="16.5" x14ac:dyDescent="0.25">
      <c r="A197" s="1405"/>
      <c r="B197" s="288" t="s">
        <v>945</v>
      </c>
      <c r="C197" s="362">
        <v>25</v>
      </c>
      <c r="D197" s="394">
        <v>17</v>
      </c>
      <c r="E197" s="362">
        <v>17</v>
      </c>
      <c r="F197" s="639">
        <v>16</v>
      </c>
      <c r="G197" s="362">
        <v>25</v>
      </c>
      <c r="H197" s="461">
        <v>44</v>
      </c>
      <c r="I197" s="362">
        <v>35</v>
      </c>
      <c r="J197" s="461">
        <v>99</v>
      </c>
      <c r="K197" s="362">
        <v>47</v>
      </c>
      <c r="L197" s="462">
        <v>66</v>
      </c>
      <c r="M197" s="362">
        <v>57</v>
      </c>
      <c r="N197" s="475">
        <v>85</v>
      </c>
      <c r="O197" s="362">
        <v>57</v>
      </c>
      <c r="P197" s="475">
        <v>73</v>
      </c>
      <c r="Q197" s="362">
        <v>40</v>
      </c>
      <c r="R197" s="361"/>
      <c r="S197" s="362">
        <v>30</v>
      </c>
      <c r="T197" s="519"/>
      <c r="U197" s="362">
        <v>40</v>
      </c>
      <c r="V197" s="519"/>
      <c r="W197" s="362">
        <v>30</v>
      </c>
      <c r="X197" s="519"/>
      <c r="Y197" s="362">
        <v>23</v>
      </c>
      <c r="Z197" s="279"/>
    </row>
    <row r="198" spans="1:28" ht="16.5" x14ac:dyDescent="0.25">
      <c r="A198" s="1405"/>
      <c r="B198" s="288" t="s">
        <v>946</v>
      </c>
      <c r="C198" s="362">
        <v>45</v>
      </c>
      <c r="D198" s="394">
        <v>29</v>
      </c>
      <c r="E198" s="362">
        <v>45</v>
      </c>
      <c r="F198" s="639">
        <v>26</v>
      </c>
      <c r="G198" s="362">
        <v>20</v>
      </c>
      <c r="H198" s="461">
        <v>70</v>
      </c>
      <c r="I198" s="362">
        <v>25</v>
      </c>
      <c r="J198" s="461">
        <v>88</v>
      </c>
      <c r="K198" s="362">
        <v>39</v>
      </c>
      <c r="L198" s="462">
        <v>87</v>
      </c>
      <c r="M198" s="362">
        <v>55</v>
      </c>
      <c r="N198" s="475">
        <v>71</v>
      </c>
      <c r="O198" s="362">
        <v>56</v>
      </c>
      <c r="P198" s="475">
        <v>86</v>
      </c>
      <c r="Q198" s="362">
        <v>56</v>
      </c>
      <c r="R198" s="361"/>
      <c r="S198" s="362">
        <v>56</v>
      </c>
      <c r="T198" s="519"/>
      <c r="U198" s="362">
        <v>39</v>
      </c>
      <c r="V198" s="519"/>
      <c r="W198" s="362">
        <v>25</v>
      </c>
      <c r="X198" s="519"/>
      <c r="Y198" s="362">
        <v>40</v>
      </c>
      <c r="Z198" s="279"/>
    </row>
    <row r="199" spans="1:28" ht="16.5" x14ac:dyDescent="0.25">
      <c r="A199" s="1405"/>
      <c r="B199" s="288" t="s">
        <v>947</v>
      </c>
      <c r="C199" s="362">
        <v>25</v>
      </c>
      <c r="D199" s="394">
        <v>21</v>
      </c>
      <c r="E199" s="362">
        <v>25</v>
      </c>
      <c r="F199" s="639">
        <v>12</v>
      </c>
      <c r="G199" s="362">
        <v>48</v>
      </c>
      <c r="H199" s="461">
        <v>39</v>
      </c>
      <c r="I199" s="362">
        <v>37</v>
      </c>
      <c r="J199" s="461">
        <v>51</v>
      </c>
      <c r="K199" s="362">
        <v>60</v>
      </c>
      <c r="L199" s="462">
        <v>58</v>
      </c>
      <c r="M199" s="362">
        <v>59</v>
      </c>
      <c r="N199" s="475">
        <v>53</v>
      </c>
      <c r="O199" s="362">
        <v>75</v>
      </c>
      <c r="P199" s="475">
        <v>58</v>
      </c>
      <c r="Q199" s="362">
        <v>64</v>
      </c>
      <c r="R199" s="361"/>
      <c r="S199" s="362">
        <v>40</v>
      </c>
      <c r="T199" s="519"/>
      <c r="U199" s="362">
        <v>62</v>
      </c>
      <c r="V199" s="519"/>
      <c r="W199" s="362">
        <v>56</v>
      </c>
      <c r="X199" s="519"/>
      <c r="Y199" s="362">
        <v>51</v>
      </c>
      <c r="Z199" s="279"/>
    </row>
    <row r="200" spans="1:28" ht="16.5" x14ac:dyDescent="0.25">
      <c r="A200" s="1405"/>
      <c r="B200" s="288" t="s">
        <v>948</v>
      </c>
      <c r="C200" s="362">
        <v>40</v>
      </c>
      <c r="D200" s="394">
        <v>35</v>
      </c>
      <c r="E200" s="362">
        <v>30</v>
      </c>
      <c r="F200" s="639">
        <v>41</v>
      </c>
      <c r="G200" s="362">
        <v>58</v>
      </c>
      <c r="H200" s="461">
        <v>40</v>
      </c>
      <c r="I200" s="362">
        <v>35</v>
      </c>
      <c r="J200" s="461">
        <v>61</v>
      </c>
      <c r="K200" s="362">
        <v>45</v>
      </c>
      <c r="L200" s="462">
        <v>43</v>
      </c>
      <c r="M200" s="362">
        <v>23</v>
      </c>
      <c r="N200" s="475">
        <v>66</v>
      </c>
      <c r="O200" s="362">
        <v>28</v>
      </c>
      <c r="P200" s="475">
        <v>53</v>
      </c>
      <c r="Q200" s="362">
        <v>27</v>
      </c>
      <c r="R200" s="361"/>
      <c r="S200" s="362">
        <v>40</v>
      </c>
      <c r="T200" s="519"/>
      <c r="U200" s="362">
        <v>43</v>
      </c>
      <c r="V200" s="519"/>
      <c r="W200" s="362">
        <v>22</v>
      </c>
      <c r="X200" s="519"/>
      <c r="Y200" s="362">
        <v>31</v>
      </c>
      <c r="Z200" s="279"/>
    </row>
    <row r="201" spans="1:28" ht="16.5" x14ac:dyDescent="0.25">
      <c r="A201" s="1405"/>
      <c r="B201" s="288" t="s">
        <v>949</v>
      </c>
      <c r="C201" s="362">
        <v>55</v>
      </c>
      <c r="D201" s="394">
        <v>40</v>
      </c>
      <c r="E201" s="362">
        <v>45</v>
      </c>
      <c r="F201" s="639">
        <v>48</v>
      </c>
      <c r="G201" s="362">
        <v>28</v>
      </c>
      <c r="H201" s="461">
        <v>63</v>
      </c>
      <c r="I201" s="362">
        <v>35</v>
      </c>
      <c r="J201" s="461">
        <v>77</v>
      </c>
      <c r="K201" s="362">
        <v>47</v>
      </c>
      <c r="L201" s="462">
        <v>80</v>
      </c>
      <c r="M201" s="362">
        <v>70</v>
      </c>
      <c r="N201" s="475">
        <v>99</v>
      </c>
      <c r="O201" s="362">
        <v>59</v>
      </c>
      <c r="P201" s="475">
        <v>97</v>
      </c>
      <c r="Q201" s="362">
        <v>57</v>
      </c>
      <c r="R201" s="361"/>
      <c r="S201" s="362">
        <v>40</v>
      </c>
      <c r="T201" s="519"/>
      <c r="U201" s="362">
        <v>68</v>
      </c>
      <c r="V201" s="519"/>
      <c r="W201" s="362">
        <v>48</v>
      </c>
      <c r="X201" s="519"/>
      <c r="Y201" s="362">
        <v>53</v>
      </c>
      <c r="Z201" s="279"/>
    </row>
    <row r="202" spans="1:28" ht="16.5" x14ac:dyDescent="0.25">
      <c r="A202" s="1405"/>
      <c r="B202" s="288" t="s">
        <v>950</v>
      </c>
      <c r="C202" s="362">
        <v>45</v>
      </c>
      <c r="D202" s="394">
        <v>53</v>
      </c>
      <c r="E202" s="362">
        <v>45</v>
      </c>
      <c r="F202" s="639">
        <v>69</v>
      </c>
      <c r="G202" s="362">
        <v>98</v>
      </c>
      <c r="H202" s="461">
        <v>57</v>
      </c>
      <c r="I202" s="362">
        <v>67</v>
      </c>
      <c r="J202" s="461">
        <v>47</v>
      </c>
      <c r="K202" s="362">
        <v>78</v>
      </c>
      <c r="L202" s="462">
        <v>58</v>
      </c>
      <c r="M202" s="362">
        <v>70</v>
      </c>
      <c r="N202" s="475">
        <v>51</v>
      </c>
      <c r="O202" s="362">
        <v>80</v>
      </c>
      <c r="P202" s="475">
        <v>63</v>
      </c>
      <c r="Q202" s="362">
        <v>63</v>
      </c>
      <c r="R202" s="361"/>
      <c r="S202" s="362">
        <v>56</v>
      </c>
      <c r="T202" s="519"/>
      <c r="U202" s="362">
        <v>73</v>
      </c>
      <c r="V202" s="519"/>
      <c r="W202" s="362">
        <v>47</v>
      </c>
      <c r="X202" s="519"/>
      <c r="Y202" s="362">
        <v>25</v>
      </c>
      <c r="Z202" s="279"/>
    </row>
    <row r="203" spans="1:28" ht="16.5" x14ac:dyDescent="0.25">
      <c r="A203" s="1405"/>
      <c r="B203" s="288" t="s">
        <v>951</v>
      </c>
      <c r="C203" s="362">
        <v>55</v>
      </c>
      <c r="D203" s="394">
        <v>53</v>
      </c>
      <c r="E203" s="362">
        <v>70</v>
      </c>
      <c r="F203" s="639">
        <v>52</v>
      </c>
      <c r="G203" s="362">
        <v>80</v>
      </c>
      <c r="H203" s="461">
        <v>40</v>
      </c>
      <c r="I203" s="362">
        <v>78</v>
      </c>
      <c r="J203" s="461">
        <v>104</v>
      </c>
      <c r="K203" s="362">
        <v>56</v>
      </c>
      <c r="L203" s="462">
        <v>132</v>
      </c>
      <c r="M203" s="362">
        <v>71</v>
      </c>
      <c r="N203" s="475">
        <v>91</v>
      </c>
      <c r="O203" s="362">
        <v>68</v>
      </c>
      <c r="P203" s="475">
        <v>128</v>
      </c>
      <c r="Q203" s="362">
        <v>56</v>
      </c>
      <c r="R203" s="361"/>
      <c r="S203" s="362">
        <v>66</v>
      </c>
      <c r="T203" s="519"/>
      <c r="U203" s="362">
        <v>78</v>
      </c>
      <c r="V203" s="519"/>
      <c r="W203" s="362">
        <v>50</v>
      </c>
      <c r="X203" s="519"/>
      <c r="Y203" s="362">
        <v>35</v>
      </c>
      <c r="Z203" s="279"/>
    </row>
    <row r="204" spans="1:28" ht="16.5" x14ac:dyDescent="0.25">
      <c r="A204" s="1405"/>
      <c r="B204" s="288" t="s">
        <v>952</v>
      </c>
      <c r="C204" s="362">
        <v>55</v>
      </c>
      <c r="D204" s="394">
        <v>37</v>
      </c>
      <c r="E204" s="362">
        <v>47</v>
      </c>
      <c r="F204" s="639">
        <v>53</v>
      </c>
      <c r="G204" s="362">
        <v>63</v>
      </c>
      <c r="H204" s="461">
        <v>92</v>
      </c>
      <c r="I204" s="362">
        <v>45</v>
      </c>
      <c r="J204" s="461">
        <v>122</v>
      </c>
      <c r="K204" s="362">
        <v>67</v>
      </c>
      <c r="L204" s="462">
        <v>116</v>
      </c>
      <c r="M204" s="362">
        <v>75</v>
      </c>
      <c r="N204" s="475">
        <v>67</v>
      </c>
      <c r="O204" s="362">
        <v>65</v>
      </c>
      <c r="P204" s="475">
        <v>77</v>
      </c>
      <c r="Q204" s="362">
        <v>64</v>
      </c>
      <c r="R204" s="361"/>
      <c r="S204" s="362">
        <v>75</v>
      </c>
      <c r="T204" s="519"/>
      <c r="U204" s="362">
        <v>66</v>
      </c>
      <c r="V204" s="519"/>
      <c r="W204" s="362">
        <v>62</v>
      </c>
      <c r="X204" s="519"/>
      <c r="Y204" s="362">
        <v>35</v>
      </c>
      <c r="Z204" s="279"/>
    </row>
    <row r="205" spans="1:28" ht="16.5" x14ac:dyDescent="0.25">
      <c r="A205" s="1405"/>
      <c r="B205" s="288" t="s">
        <v>953</v>
      </c>
      <c r="C205" s="362">
        <v>6</v>
      </c>
      <c r="D205" s="394">
        <v>15</v>
      </c>
      <c r="E205" s="362">
        <v>8</v>
      </c>
      <c r="F205" s="639">
        <v>20</v>
      </c>
      <c r="G205" s="362">
        <v>5</v>
      </c>
      <c r="H205" s="461">
        <v>6</v>
      </c>
      <c r="I205" s="362">
        <v>6</v>
      </c>
      <c r="J205" s="461">
        <v>1</v>
      </c>
      <c r="K205" s="362">
        <v>7</v>
      </c>
      <c r="L205" s="462">
        <v>29</v>
      </c>
      <c r="M205" s="362">
        <v>9</v>
      </c>
      <c r="N205" s="475">
        <v>3</v>
      </c>
      <c r="O205" s="362">
        <v>10</v>
      </c>
      <c r="P205" s="475">
        <v>17</v>
      </c>
      <c r="Q205" s="362">
        <v>11</v>
      </c>
      <c r="R205" s="361"/>
      <c r="S205" s="362">
        <v>7</v>
      </c>
      <c r="T205" s="519"/>
      <c r="U205" s="362">
        <v>15</v>
      </c>
      <c r="V205" s="519"/>
      <c r="W205" s="362">
        <v>13</v>
      </c>
      <c r="X205" s="519"/>
      <c r="Y205" s="362">
        <v>4</v>
      </c>
      <c r="Z205" s="279"/>
    </row>
    <row r="206" spans="1:28" ht="16.5" x14ac:dyDescent="0.25">
      <c r="A206" s="1404"/>
      <c r="B206" s="279" t="s">
        <v>93</v>
      </c>
      <c r="C206" s="184">
        <v>884</v>
      </c>
      <c r="D206" s="184">
        <f>SUM(D185:D205)</f>
        <v>851</v>
      </c>
      <c r="E206" s="184">
        <v>927</v>
      </c>
      <c r="F206" s="640">
        <v>901</v>
      </c>
      <c r="G206" s="184">
        <v>1210</v>
      </c>
      <c r="H206" s="674">
        <v>1137</v>
      </c>
      <c r="I206" s="184">
        <v>995</v>
      </c>
      <c r="J206" s="674">
        <v>1483</v>
      </c>
      <c r="K206" s="184">
        <v>1117</v>
      </c>
      <c r="L206" s="184">
        <v>1447</v>
      </c>
      <c r="M206" s="184">
        <v>1034</v>
      </c>
      <c r="N206" s="184">
        <v>1309</v>
      </c>
      <c r="O206" s="184">
        <v>1258</v>
      </c>
      <c r="P206" s="184">
        <v>1532</v>
      </c>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c r="AB206" s="525">
        <f>Z206+X206+V206+T206+R206+P206+N206+L206+J206+H206+F206+D206</f>
        <v>8660</v>
      </c>
    </row>
    <row r="210" spans="1:27" ht="33" customHeight="1" thickBot="1" x14ac:dyDescent="0.3">
      <c r="A210" s="1400" t="s">
        <v>956</v>
      </c>
      <c r="B210" s="1401"/>
      <c r="C210" s="1368" t="s">
        <v>964</v>
      </c>
      <c r="D210" s="1369"/>
      <c r="E210" s="1369"/>
      <c r="F210" s="1369"/>
      <c r="G210" s="1369"/>
      <c r="H210" s="1369"/>
      <c r="I210" s="1369"/>
      <c r="J210" s="1369"/>
      <c r="K210" s="1369"/>
      <c r="L210" s="1369"/>
      <c r="M210" s="1369"/>
      <c r="N210" s="1369"/>
      <c r="O210" s="1369"/>
      <c r="P210" s="1369"/>
      <c r="Q210" s="1369"/>
      <c r="R210" s="1369"/>
      <c r="S210" s="1369"/>
      <c r="T210" s="1369"/>
      <c r="U210" s="1369"/>
      <c r="V210" s="1369"/>
      <c r="W210" s="1369"/>
      <c r="X210" s="1369"/>
      <c r="Y210" s="1369"/>
      <c r="Z210" s="1370"/>
    </row>
    <row r="211" spans="1:27" ht="15" x14ac:dyDescent="0.25">
      <c r="A211" s="1403" t="s">
        <v>958</v>
      </c>
      <c r="B211" s="1403" t="s">
        <v>931</v>
      </c>
      <c r="C211" s="1406" t="s">
        <v>240</v>
      </c>
      <c r="D211" s="1406"/>
      <c r="E211" s="1406" t="s">
        <v>251</v>
      </c>
      <c r="F211" s="1406"/>
      <c r="G211" s="1406" t="s">
        <v>255</v>
      </c>
      <c r="H211" s="1406"/>
      <c r="I211" s="1406" t="s">
        <v>258</v>
      </c>
      <c r="J211" s="1406"/>
      <c r="K211" s="1406" t="s">
        <v>261</v>
      </c>
      <c r="L211" s="1406"/>
      <c r="M211" s="1406" t="s">
        <v>264</v>
      </c>
      <c r="N211" s="1406"/>
      <c r="O211" s="1366" t="s">
        <v>267</v>
      </c>
      <c r="P211" s="1367"/>
      <c r="Q211" s="1366" t="s">
        <v>270</v>
      </c>
      <c r="R211" s="1367"/>
      <c r="S211" s="1366" t="s">
        <v>271</v>
      </c>
      <c r="T211" s="1367"/>
      <c r="U211" s="1366" t="s">
        <v>272</v>
      </c>
      <c r="V211" s="1367"/>
      <c r="W211" s="1366" t="s">
        <v>922</v>
      </c>
      <c r="X211" s="1367"/>
      <c r="Y211" s="1366" t="s">
        <v>274</v>
      </c>
      <c r="Z211" s="1367"/>
    </row>
    <row r="212" spans="1:27" ht="15" x14ac:dyDescent="0.25">
      <c r="A212" s="1405"/>
      <c r="B212" s="1404"/>
      <c r="C212" s="289" t="s">
        <v>959</v>
      </c>
      <c r="D212" s="289" t="s">
        <v>960</v>
      </c>
      <c r="E212" s="289" t="s">
        <v>959</v>
      </c>
      <c r="F212" s="289" t="s">
        <v>960</v>
      </c>
      <c r="G212" s="289" t="s">
        <v>959</v>
      </c>
      <c r="H212" s="289" t="s">
        <v>960</v>
      </c>
      <c r="I212" s="289" t="s">
        <v>959</v>
      </c>
      <c r="J212" s="289" t="s">
        <v>960</v>
      </c>
      <c r="K212" s="289" t="s">
        <v>959</v>
      </c>
      <c r="L212" s="289" t="s">
        <v>960</v>
      </c>
      <c r="M212" s="289" t="s">
        <v>959</v>
      </c>
      <c r="N212" s="289" t="s">
        <v>960</v>
      </c>
      <c r="O212" s="289" t="s">
        <v>959</v>
      </c>
      <c r="P212" s="289" t="s">
        <v>960</v>
      </c>
      <c r="Q212" s="289" t="s">
        <v>959</v>
      </c>
      <c r="R212" s="289" t="s">
        <v>960</v>
      </c>
      <c r="S212" s="289" t="s">
        <v>959</v>
      </c>
      <c r="T212" s="289" t="s">
        <v>960</v>
      </c>
      <c r="U212" s="289" t="s">
        <v>959</v>
      </c>
      <c r="V212" s="289" t="s">
        <v>960</v>
      </c>
      <c r="W212" s="289" t="s">
        <v>959</v>
      </c>
      <c r="X212" s="289" t="s">
        <v>960</v>
      </c>
      <c r="Y212" s="289" t="s">
        <v>959</v>
      </c>
      <c r="Z212" s="289" t="s">
        <v>960</v>
      </c>
    </row>
    <row r="213" spans="1:27" ht="16.5" x14ac:dyDescent="0.25">
      <c r="A213" s="1405"/>
      <c r="B213" s="288" t="s">
        <v>961</v>
      </c>
      <c r="C213" s="279">
        <v>0</v>
      </c>
      <c r="D213" s="279">
        <v>0</v>
      </c>
      <c r="E213" s="279">
        <v>120</v>
      </c>
      <c r="F213" s="645">
        <v>177</v>
      </c>
      <c r="G213" s="279">
        <v>50</v>
      </c>
      <c r="H213" s="279">
        <v>48</v>
      </c>
      <c r="I213" s="279">
        <v>100</v>
      </c>
      <c r="J213" s="279">
        <v>151</v>
      </c>
      <c r="K213" s="279">
        <v>100</v>
      </c>
      <c r="L213" s="279">
        <v>114</v>
      </c>
      <c r="M213" s="279">
        <v>60</v>
      </c>
      <c r="N213" s="279">
        <v>149</v>
      </c>
      <c r="O213" s="279">
        <v>140</v>
      </c>
      <c r="P213" s="279">
        <v>256</v>
      </c>
      <c r="Q213" s="279">
        <v>130</v>
      </c>
      <c r="R213" s="279">
        <v>0</v>
      </c>
      <c r="S213" s="572">
        <v>100</v>
      </c>
      <c r="T213" s="572">
        <v>0</v>
      </c>
      <c r="U213" s="572">
        <v>100</v>
      </c>
      <c r="V213" s="572"/>
      <c r="W213" s="572">
        <v>100</v>
      </c>
      <c r="X213" s="572"/>
      <c r="Y213" s="572">
        <v>0</v>
      </c>
      <c r="Z213" s="279"/>
      <c r="AA213" s="138">
        <f>+Y213+W213+U213+S213+Q213+O213+M213+K213+I213+G213+E213+C213</f>
        <v>1000</v>
      </c>
    </row>
    <row r="214" spans="1:27" ht="16.5" x14ac:dyDescent="0.25">
      <c r="A214" s="1405"/>
      <c r="B214" s="288" t="s">
        <v>934</v>
      </c>
      <c r="C214" s="279"/>
      <c r="D214" s="279"/>
      <c r="E214" s="279"/>
      <c r="F214" s="279"/>
      <c r="G214" s="279"/>
      <c r="H214" s="279"/>
      <c r="I214" s="279"/>
      <c r="J214" s="279"/>
      <c r="K214" s="279"/>
      <c r="L214" s="279"/>
      <c r="M214" s="279"/>
      <c r="N214" s="279"/>
      <c r="O214" s="279"/>
      <c r="P214" s="279"/>
      <c r="Q214" s="279"/>
      <c r="R214" s="279"/>
      <c r="S214" s="572"/>
      <c r="T214" s="572"/>
      <c r="U214" s="572"/>
      <c r="V214" s="572"/>
      <c r="W214" s="572"/>
      <c r="X214" s="572"/>
      <c r="Y214" s="572"/>
      <c r="Z214" s="279"/>
    </row>
    <row r="215" spans="1:27" ht="16.5" x14ac:dyDescent="0.25">
      <c r="A215" s="1405"/>
      <c r="B215" s="288" t="s">
        <v>935</v>
      </c>
      <c r="C215" s="279"/>
      <c r="D215" s="279"/>
      <c r="E215" s="279"/>
      <c r="F215" s="279"/>
      <c r="G215" s="279"/>
      <c r="H215" s="279"/>
      <c r="I215" s="279"/>
      <c r="J215" s="279"/>
      <c r="K215" s="279"/>
      <c r="L215" s="279"/>
      <c r="M215" s="279"/>
      <c r="N215" s="279"/>
      <c r="O215" s="279"/>
      <c r="P215" s="279"/>
      <c r="Q215" s="279"/>
      <c r="R215" s="279"/>
      <c r="S215" s="279"/>
      <c r="T215" s="279"/>
      <c r="U215" s="279"/>
      <c r="V215" s="279"/>
      <c r="W215" s="279"/>
      <c r="X215" s="279"/>
      <c r="Y215" s="279"/>
      <c r="Z215" s="279"/>
    </row>
    <row r="216" spans="1:27" ht="16.5" x14ac:dyDescent="0.25">
      <c r="A216" s="1405"/>
      <c r="B216" s="288" t="s">
        <v>936</v>
      </c>
      <c r="C216" s="279"/>
      <c r="D216" s="279"/>
      <c r="E216" s="279"/>
      <c r="F216" s="279"/>
      <c r="G216" s="279"/>
      <c r="H216" s="279"/>
      <c r="I216" s="279"/>
      <c r="J216" s="279"/>
      <c r="K216" s="279"/>
      <c r="L216" s="279"/>
      <c r="M216" s="279"/>
      <c r="N216" s="279"/>
      <c r="O216" s="279"/>
      <c r="P216" s="279"/>
      <c r="Q216" s="279"/>
      <c r="R216" s="279"/>
      <c r="S216" s="279"/>
      <c r="T216" s="279"/>
      <c r="U216" s="279"/>
      <c r="V216" s="279"/>
      <c r="W216" s="279"/>
      <c r="X216" s="279"/>
      <c r="Y216" s="279"/>
      <c r="Z216" s="279"/>
    </row>
    <row r="217" spans="1:27" ht="16.5" x14ac:dyDescent="0.25">
      <c r="A217" s="1405"/>
      <c r="B217" s="288" t="s">
        <v>937</v>
      </c>
      <c r="C217" s="279"/>
      <c r="D217" s="279"/>
      <c r="E217" s="279"/>
      <c r="F217" s="279"/>
      <c r="G217" s="279"/>
      <c r="H217" s="279"/>
      <c r="I217" s="279"/>
      <c r="J217" s="279"/>
      <c r="K217" s="279"/>
      <c r="L217" s="279"/>
      <c r="M217" s="279"/>
      <c r="N217" s="279"/>
      <c r="O217" s="279"/>
      <c r="P217" s="279"/>
      <c r="Q217" s="279"/>
      <c r="R217" s="279"/>
      <c r="S217" s="279"/>
      <c r="T217" s="279"/>
      <c r="U217" s="279"/>
      <c r="V217" s="279"/>
      <c r="W217" s="279"/>
      <c r="X217" s="279"/>
      <c r="Y217" s="279"/>
      <c r="Z217" s="279"/>
    </row>
    <row r="218" spans="1:27" ht="16.5" x14ac:dyDescent="0.25">
      <c r="A218" s="1405"/>
      <c r="B218" s="288" t="s">
        <v>938</v>
      </c>
      <c r="C218" s="279"/>
      <c r="D218" s="279"/>
      <c r="E218" s="279"/>
      <c r="F218" s="279"/>
      <c r="G218" s="279"/>
      <c r="H218" s="279"/>
      <c r="I218" s="279"/>
      <c r="J218" s="279"/>
      <c r="K218" s="279"/>
      <c r="L218" s="279"/>
      <c r="M218" s="279"/>
      <c r="N218" s="279"/>
      <c r="O218" s="279"/>
      <c r="P218" s="279"/>
      <c r="Q218" s="279"/>
      <c r="R218" s="279"/>
      <c r="S218" s="279"/>
      <c r="T218" s="279"/>
      <c r="U218" s="279"/>
      <c r="V218" s="279"/>
      <c r="W218" s="279"/>
      <c r="X218" s="279"/>
      <c r="Y218" s="279"/>
      <c r="Z218" s="279"/>
    </row>
    <row r="219" spans="1:27" ht="16.5" x14ac:dyDescent="0.25">
      <c r="A219" s="1405"/>
      <c r="B219" s="288" t="s">
        <v>939</v>
      </c>
      <c r="C219" s="279"/>
      <c r="D219" s="279"/>
      <c r="E219" s="279"/>
      <c r="F219" s="279"/>
      <c r="G219" s="279"/>
      <c r="H219" s="279"/>
      <c r="I219" s="279"/>
      <c r="J219" s="279"/>
      <c r="K219" s="279"/>
      <c r="L219" s="279"/>
      <c r="M219" s="279"/>
      <c r="N219" s="279"/>
      <c r="O219" s="279"/>
      <c r="P219" s="279"/>
      <c r="Q219" s="279"/>
      <c r="R219" s="279"/>
      <c r="S219" s="279"/>
      <c r="T219" s="279"/>
      <c r="U219" s="279"/>
      <c r="V219" s="279"/>
      <c r="W219" s="279"/>
      <c r="X219" s="279"/>
      <c r="Y219" s="279"/>
      <c r="Z219" s="279"/>
    </row>
    <row r="220" spans="1:27" ht="16.5" x14ac:dyDescent="0.25">
      <c r="A220" s="1405"/>
      <c r="B220" s="288" t="s">
        <v>940</v>
      </c>
      <c r="C220" s="279"/>
      <c r="D220" s="279"/>
      <c r="E220" s="279"/>
      <c r="F220" s="279"/>
      <c r="G220" s="279"/>
      <c r="H220" s="279"/>
      <c r="I220" s="279"/>
      <c r="J220" s="279"/>
      <c r="K220" s="279"/>
      <c r="L220" s="279"/>
      <c r="M220" s="279"/>
      <c r="N220" s="279"/>
      <c r="O220" s="279"/>
      <c r="P220" s="279"/>
      <c r="Q220" s="279"/>
      <c r="R220" s="279"/>
      <c r="S220" s="279"/>
      <c r="T220" s="279"/>
      <c r="U220" s="279"/>
      <c r="V220" s="279"/>
      <c r="W220" s="279"/>
      <c r="X220" s="279"/>
      <c r="Y220" s="279"/>
      <c r="Z220" s="279"/>
    </row>
    <row r="221" spans="1:27" ht="16.5" x14ac:dyDescent="0.25">
      <c r="A221" s="1405"/>
      <c r="B221" s="288" t="s">
        <v>941</v>
      </c>
      <c r="C221" s="279"/>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79"/>
    </row>
    <row r="222" spans="1:27" ht="16.5" x14ac:dyDescent="0.25">
      <c r="A222" s="1405"/>
      <c r="B222" s="288" t="s">
        <v>942</v>
      </c>
      <c r="C222" s="279"/>
      <c r="D222" s="279"/>
      <c r="E222" s="279"/>
      <c r="F222" s="279"/>
      <c r="G222" s="279"/>
      <c r="H222" s="279"/>
      <c r="I222" s="279"/>
      <c r="J222" s="279"/>
      <c r="K222" s="279"/>
      <c r="L222" s="279"/>
      <c r="M222" s="279"/>
      <c r="N222" s="279"/>
      <c r="O222" s="279"/>
      <c r="P222" s="279"/>
      <c r="Q222" s="279"/>
      <c r="R222" s="279"/>
      <c r="S222" s="279"/>
      <c r="T222" s="279"/>
      <c r="U222" s="279"/>
      <c r="V222" s="279"/>
      <c r="W222" s="279"/>
      <c r="X222" s="279"/>
      <c r="Y222" s="279"/>
      <c r="Z222" s="279"/>
    </row>
    <row r="223" spans="1:27" ht="16.5" x14ac:dyDescent="0.25">
      <c r="A223" s="1405"/>
      <c r="B223" s="288" t="s">
        <v>943</v>
      </c>
      <c r="C223" s="279"/>
      <c r="D223" s="279"/>
      <c r="E223" s="279"/>
      <c r="F223" s="279"/>
      <c r="G223" s="279"/>
      <c r="H223" s="279"/>
      <c r="I223" s="279"/>
      <c r="J223" s="279"/>
      <c r="K223" s="279"/>
      <c r="L223" s="279"/>
      <c r="M223" s="279"/>
      <c r="N223" s="279"/>
      <c r="O223" s="279"/>
      <c r="P223" s="279"/>
      <c r="Q223" s="279"/>
      <c r="R223" s="279"/>
      <c r="S223" s="279"/>
      <c r="T223" s="279"/>
      <c r="U223" s="279"/>
      <c r="V223" s="279"/>
      <c r="W223" s="279"/>
      <c r="X223" s="279"/>
      <c r="Y223" s="279"/>
      <c r="Z223" s="279"/>
    </row>
    <row r="224" spans="1:27" ht="16.5" x14ac:dyDescent="0.25">
      <c r="A224" s="1405"/>
      <c r="B224" s="288" t="s">
        <v>944</v>
      </c>
      <c r="C224" s="279"/>
      <c r="D224" s="279"/>
      <c r="E224" s="279"/>
      <c r="F224" s="279"/>
      <c r="G224" s="279"/>
      <c r="H224" s="279"/>
      <c r="I224" s="279"/>
      <c r="J224" s="279"/>
      <c r="K224" s="279"/>
      <c r="L224" s="279"/>
      <c r="M224" s="279"/>
      <c r="N224" s="279"/>
      <c r="O224" s="279"/>
      <c r="P224" s="279"/>
      <c r="Q224" s="279"/>
      <c r="R224" s="279"/>
      <c r="S224" s="279"/>
      <c r="T224" s="279"/>
      <c r="U224" s="279"/>
      <c r="V224" s="279"/>
      <c r="W224" s="279"/>
      <c r="X224" s="279"/>
      <c r="Y224" s="279"/>
      <c r="Z224" s="279"/>
    </row>
    <row r="225" spans="1:27" ht="16.5" x14ac:dyDescent="0.25">
      <c r="A225" s="1405"/>
      <c r="B225" s="288" t="s">
        <v>945</v>
      </c>
      <c r="C225" s="279"/>
      <c r="D225" s="279"/>
      <c r="E225" s="279"/>
      <c r="F225" s="279"/>
      <c r="G225" s="279"/>
      <c r="H225" s="279"/>
      <c r="I225" s="279"/>
      <c r="J225" s="279"/>
      <c r="K225" s="279"/>
      <c r="L225" s="279"/>
      <c r="M225" s="279"/>
      <c r="N225" s="279"/>
      <c r="O225" s="279"/>
      <c r="P225" s="279"/>
      <c r="Q225" s="279"/>
      <c r="R225" s="279"/>
      <c r="S225" s="279"/>
      <c r="T225" s="279"/>
      <c r="U225" s="279"/>
      <c r="V225" s="279"/>
      <c r="W225" s="279"/>
      <c r="X225" s="279"/>
      <c r="Y225" s="279"/>
      <c r="Z225" s="279"/>
    </row>
    <row r="226" spans="1:27" ht="16.5" x14ac:dyDescent="0.25">
      <c r="A226" s="1405"/>
      <c r="B226" s="288" t="s">
        <v>946</v>
      </c>
      <c r="C226" s="279"/>
      <c r="D226" s="279"/>
      <c r="E226" s="279"/>
      <c r="F226" s="279"/>
      <c r="G226" s="279"/>
      <c r="H226" s="279"/>
      <c r="I226" s="279"/>
      <c r="J226" s="279"/>
      <c r="K226" s="279"/>
      <c r="L226" s="279"/>
      <c r="M226" s="279"/>
      <c r="N226" s="279"/>
      <c r="O226" s="279"/>
      <c r="P226" s="279"/>
      <c r="Q226" s="279"/>
      <c r="R226" s="279"/>
      <c r="S226" s="279"/>
      <c r="T226" s="279"/>
      <c r="U226" s="279"/>
      <c r="V226" s="279"/>
      <c r="W226" s="279"/>
      <c r="X226" s="279"/>
      <c r="Y226" s="279"/>
      <c r="Z226" s="279"/>
    </row>
    <row r="227" spans="1:27" ht="16.5" x14ac:dyDescent="0.25">
      <c r="A227" s="1405"/>
      <c r="B227" s="288" t="s">
        <v>947</v>
      </c>
      <c r="C227" s="279"/>
      <c r="D227" s="279"/>
      <c r="E227" s="279"/>
      <c r="F227" s="279"/>
      <c r="G227" s="279"/>
      <c r="H227" s="279"/>
      <c r="I227" s="279"/>
      <c r="J227" s="279"/>
      <c r="K227" s="279"/>
      <c r="L227" s="279"/>
      <c r="M227" s="279"/>
      <c r="N227" s="279"/>
      <c r="O227" s="279"/>
      <c r="P227" s="279"/>
      <c r="Q227" s="279"/>
      <c r="R227" s="279"/>
      <c r="S227" s="279"/>
      <c r="T227" s="279"/>
      <c r="U227" s="279"/>
      <c r="V227" s="279"/>
      <c r="W227" s="279"/>
      <c r="X227" s="279"/>
      <c r="Y227" s="279"/>
      <c r="Z227" s="279"/>
    </row>
    <row r="228" spans="1:27" ht="16.5" x14ac:dyDescent="0.25">
      <c r="A228" s="1405"/>
      <c r="B228" s="288" t="s">
        <v>948</v>
      </c>
      <c r="C228" s="279"/>
      <c r="D228" s="279"/>
      <c r="E228" s="279"/>
      <c r="F228" s="279"/>
      <c r="G228" s="279"/>
      <c r="H228" s="279"/>
      <c r="I228" s="279"/>
      <c r="J228" s="279"/>
      <c r="K228" s="279"/>
      <c r="L228" s="279"/>
      <c r="M228" s="279"/>
      <c r="N228" s="279"/>
      <c r="O228" s="279"/>
      <c r="P228" s="279"/>
      <c r="Q228" s="279"/>
      <c r="R228" s="279"/>
      <c r="S228" s="279"/>
      <c r="T228" s="279"/>
      <c r="U228" s="279"/>
      <c r="V228" s="279"/>
      <c r="W228" s="279"/>
      <c r="X228" s="279"/>
      <c r="Y228" s="279"/>
      <c r="Z228" s="279"/>
    </row>
    <row r="229" spans="1:27" ht="16.5" x14ac:dyDescent="0.25">
      <c r="A229" s="1405"/>
      <c r="B229" s="288" t="s">
        <v>949</v>
      </c>
      <c r="C229" s="279"/>
      <c r="D229" s="279"/>
      <c r="E229" s="279"/>
      <c r="F229" s="279"/>
      <c r="G229" s="279"/>
      <c r="H229" s="279"/>
      <c r="I229" s="279"/>
      <c r="J229" s="279"/>
      <c r="K229" s="279"/>
      <c r="L229" s="279"/>
      <c r="M229" s="279"/>
      <c r="N229" s="279"/>
      <c r="O229" s="279"/>
      <c r="P229" s="279"/>
      <c r="Q229" s="279"/>
      <c r="R229" s="279"/>
      <c r="S229" s="279"/>
      <c r="T229" s="279"/>
      <c r="U229" s="279"/>
      <c r="V229" s="279"/>
      <c r="W229" s="279"/>
      <c r="X229" s="279"/>
      <c r="Y229" s="279"/>
      <c r="Z229" s="279"/>
    </row>
    <row r="230" spans="1:27" ht="16.5" x14ac:dyDescent="0.25">
      <c r="A230" s="1405"/>
      <c r="B230" s="288" t="s">
        <v>950</v>
      </c>
      <c r="C230" s="279"/>
      <c r="D230" s="279"/>
      <c r="E230" s="279"/>
      <c r="F230" s="279"/>
      <c r="G230" s="279"/>
      <c r="H230" s="279"/>
      <c r="I230" s="279"/>
      <c r="J230" s="279"/>
      <c r="K230" s="279"/>
      <c r="L230" s="279"/>
      <c r="M230" s="279"/>
      <c r="N230" s="279"/>
      <c r="O230" s="279"/>
      <c r="P230" s="279"/>
      <c r="Q230" s="279"/>
      <c r="R230" s="279"/>
      <c r="S230" s="279"/>
      <c r="T230" s="279"/>
      <c r="U230" s="279"/>
      <c r="V230" s="279"/>
      <c r="W230" s="279"/>
      <c r="X230" s="279"/>
      <c r="Y230" s="279"/>
      <c r="Z230" s="279"/>
    </row>
    <row r="231" spans="1:27" ht="16.5" x14ac:dyDescent="0.25">
      <c r="A231" s="1405"/>
      <c r="B231" s="288" t="s">
        <v>951</v>
      </c>
      <c r="C231" s="279"/>
      <c r="D231" s="279"/>
      <c r="E231" s="279"/>
      <c r="F231" s="279"/>
      <c r="G231" s="279"/>
      <c r="H231" s="279"/>
      <c r="I231" s="279"/>
      <c r="J231" s="279"/>
      <c r="K231" s="279"/>
      <c r="L231" s="279"/>
      <c r="M231" s="279"/>
      <c r="N231" s="279"/>
      <c r="O231" s="279"/>
      <c r="P231" s="279"/>
      <c r="Q231" s="279"/>
      <c r="R231" s="279"/>
      <c r="S231" s="279"/>
      <c r="T231" s="279"/>
      <c r="U231" s="279"/>
      <c r="V231" s="279"/>
      <c r="W231" s="279"/>
      <c r="X231" s="279"/>
      <c r="Y231" s="279"/>
      <c r="Z231" s="279"/>
    </row>
    <row r="232" spans="1:27" ht="16.5" x14ac:dyDescent="0.25">
      <c r="A232" s="1405"/>
      <c r="B232" s="288" t="s">
        <v>952</v>
      </c>
      <c r="C232" s="279"/>
      <c r="D232" s="279"/>
      <c r="E232" s="279"/>
      <c r="F232" s="279"/>
      <c r="G232" s="279"/>
      <c r="H232" s="279"/>
      <c r="I232" s="279"/>
      <c r="J232" s="279"/>
      <c r="K232" s="279"/>
      <c r="L232" s="279"/>
      <c r="M232" s="279"/>
      <c r="N232" s="279"/>
      <c r="O232" s="279"/>
      <c r="P232" s="279"/>
      <c r="Q232" s="279"/>
      <c r="R232" s="279"/>
      <c r="S232" s="279"/>
      <c r="T232" s="279"/>
      <c r="U232" s="279"/>
      <c r="V232" s="279"/>
      <c r="W232" s="279"/>
      <c r="X232" s="279"/>
      <c r="Y232" s="279"/>
      <c r="Z232" s="279"/>
    </row>
    <row r="233" spans="1:27" ht="16.5" x14ac:dyDescent="0.25">
      <c r="A233" s="1405"/>
      <c r="B233" s="288" t="s">
        <v>953</v>
      </c>
      <c r="C233" s="279"/>
      <c r="D233" s="279"/>
      <c r="E233" s="279"/>
      <c r="F233" s="279"/>
      <c r="G233" s="279"/>
      <c r="H233" s="279"/>
      <c r="I233" s="279"/>
      <c r="J233" s="279"/>
      <c r="K233" s="279"/>
      <c r="L233" s="279"/>
      <c r="M233" s="279"/>
      <c r="N233" s="279"/>
      <c r="O233" s="279"/>
      <c r="P233" s="279"/>
      <c r="Q233" s="279"/>
      <c r="R233" s="279"/>
      <c r="S233" s="279"/>
      <c r="T233" s="279"/>
      <c r="U233" s="279"/>
      <c r="V233" s="279"/>
      <c r="W233" s="279"/>
      <c r="X233" s="279"/>
      <c r="Y233" s="279"/>
      <c r="Z233" s="279"/>
    </row>
    <row r="234" spans="1:27" ht="16.5" x14ac:dyDescent="0.25">
      <c r="A234" s="1404"/>
      <c r="B234" s="279" t="s">
        <v>93</v>
      </c>
      <c r="C234" s="184">
        <f>SUM(C213:C233)</f>
        <v>0</v>
      </c>
      <c r="D234" s="184">
        <f t="shared" ref="D234:Z234" si="3">SUM(D213:D233)</f>
        <v>0</v>
      </c>
      <c r="E234" s="184">
        <f t="shared" si="3"/>
        <v>120</v>
      </c>
      <c r="F234" s="184">
        <f t="shared" si="3"/>
        <v>177</v>
      </c>
      <c r="G234" s="184">
        <f t="shared" si="3"/>
        <v>50</v>
      </c>
      <c r="H234" s="184">
        <f t="shared" si="3"/>
        <v>48</v>
      </c>
      <c r="I234" s="184">
        <f t="shared" si="3"/>
        <v>100</v>
      </c>
      <c r="J234" s="184">
        <f t="shared" si="3"/>
        <v>151</v>
      </c>
      <c r="K234" s="184">
        <f t="shared" si="3"/>
        <v>100</v>
      </c>
      <c r="L234" s="184">
        <f t="shared" si="3"/>
        <v>114</v>
      </c>
      <c r="M234" s="184">
        <f t="shared" si="3"/>
        <v>60</v>
      </c>
      <c r="N234" s="184">
        <f t="shared" si="3"/>
        <v>149</v>
      </c>
      <c r="O234" s="184">
        <f t="shared" si="3"/>
        <v>140</v>
      </c>
      <c r="P234" s="184">
        <f t="shared" si="3"/>
        <v>256</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AB34" zoomScaleNormal="100" workbookViewId="0">
      <selection activeCell="AF27" sqref="AF27:AF34"/>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889"/>
      <c r="B1" s="1446"/>
      <c r="C1" s="1451" t="s">
        <v>182</v>
      </c>
      <c r="D1" s="1451"/>
      <c r="E1" s="1451"/>
      <c r="F1" s="1451"/>
      <c r="G1" s="1451"/>
      <c r="H1" s="1451"/>
      <c r="I1" s="1451"/>
      <c r="J1" s="1451"/>
      <c r="K1" s="1451"/>
      <c r="L1" s="1451"/>
      <c r="M1" s="1451"/>
      <c r="N1" s="1451"/>
      <c r="O1" s="1451"/>
      <c r="P1" s="1451"/>
      <c r="Q1" s="1451"/>
      <c r="R1" s="1451"/>
      <c r="S1" s="1451"/>
      <c r="T1" s="1451"/>
      <c r="U1" s="1451"/>
      <c r="V1" s="1451"/>
      <c r="W1" s="1451"/>
      <c r="X1" s="1451"/>
      <c r="Y1" s="1451"/>
      <c r="Z1" s="1451"/>
      <c r="AA1" s="1451"/>
      <c r="AB1" s="1451"/>
      <c r="AC1" s="1451"/>
      <c r="AD1" s="1451"/>
      <c r="AE1" s="1451"/>
      <c r="AF1" s="1451"/>
      <c r="AG1" s="1451"/>
      <c r="AH1" s="1451"/>
      <c r="AI1" s="1451"/>
      <c r="AJ1" s="1451"/>
      <c r="AK1" s="1451"/>
      <c r="AL1" s="1451"/>
      <c r="AM1" s="1451"/>
      <c r="AN1" s="1451"/>
      <c r="AO1" s="1451"/>
      <c r="AP1" s="1451"/>
      <c r="AQ1" s="1451"/>
      <c r="AR1" s="1451"/>
      <c r="AS1" s="1451"/>
      <c r="AT1" s="1451"/>
      <c r="AU1" s="1451"/>
      <c r="AV1" s="894" t="s">
        <v>183</v>
      </c>
      <c r="AW1" s="895"/>
      <c r="AX1" s="896"/>
      <c r="AY1" s="210"/>
      <c r="AZ1" s="210"/>
      <c r="BA1" s="210"/>
      <c r="BB1" s="210"/>
      <c r="BC1" s="210"/>
      <c r="BD1" s="210"/>
      <c r="BE1" s="210"/>
      <c r="BF1" s="210"/>
      <c r="BG1" s="210"/>
    </row>
    <row r="2" spans="1:59" s="140" customFormat="1" ht="25.5" customHeight="1" thickBot="1" x14ac:dyDescent="0.3">
      <c r="A2" s="889"/>
      <c r="B2" s="1446"/>
      <c r="C2" s="1452" t="s">
        <v>184</v>
      </c>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c r="AB2" s="1452"/>
      <c r="AC2" s="1452"/>
      <c r="AD2" s="1452"/>
      <c r="AE2" s="1452"/>
      <c r="AF2" s="1452"/>
      <c r="AG2" s="1452"/>
      <c r="AH2" s="1452"/>
      <c r="AI2" s="1452"/>
      <c r="AJ2" s="1452"/>
      <c r="AK2" s="1452"/>
      <c r="AL2" s="1452"/>
      <c r="AM2" s="1452"/>
      <c r="AN2" s="1452"/>
      <c r="AO2" s="1452"/>
      <c r="AP2" s="1452"/>
      <c r="AQ2" s="1452"/>
      <c r="AR2" s="1452"/>
      <c r="AS2" s="1452"/>
      <c r="AT2" s="1452"/>
      <c r="AU2" s="1452"/>
      <c r="AV2" s="894" t="s">
        <v>185</v>
      </c>
      <c r="AW2" s="895"/>
      <c r="AX2" s="896"/>
      <c r="AY2" s="210"/>
      <c r="AZ2" s="210"/>
      <c r="BA2" s="210"/>
      <c r="BB2" s="210"/>
      <c r="BC2" s="210"/>
      <c r="BD2" s="210"/>
      <c r="BE2" s="210"/>
      <c r="BF2" s="210"/>
      <c r="BG2" s="210"/>
    </row>
    <row r="3" spans="1:59" s="140" customFormat="1" ht="25.5" customHeight="1" thickBot="1" x14ac:dyDescent="0.3">
      <c r="A3" s="889"/>
      <c r="B3" s="1446"/>
      <c r="C3" s="1452" t="s">
        <v>186</v>
      </c>
      <c r="D3" s="1452"/>
      <c r="E3" s="1452"/>
      <c r="F3" s="1452"/>
      <c r="G3" s="1452"/>
      <c r="H3" s="1452"/>
      <c r="I3" s="1452"/>
      <c r="J3" s="1452"/>
      <c r="K3" s="1452"/>
      <c r="L3" s="1452"/>
      <c r="M3" s="1452"/>
      <c r="N3" s="1452"/>
      <c r="O3" s="1452"/>
      <c r="P3" s="1452"/>
      <c r="Q3" s="1452"/>
      <c r="R3" s="1452"/>
      <c r="S3" s="1452"/>
      <c r="T3" s="1452"/>
      <c r="U3" s="1452"/>
      <c r="V3" s="1452"/>
      <c r="W3" s="1452"/>
      <c r="X3" s="1452"/>
      <c r="Y3" s="1452"/>
      <c r="Z3" s="1452"/>
      <c r="AA3" s="1452"/>
      <c r="AB3" s="1452"/>
      <c r="AC3" s="1452"/>
      <c r="AD3" s="1452"/>
      <c r="AE3" s="1452"/>
      <c r="AF3" s="1452"/>
      <c r="AG3" s="1452"/>
      <c r="AH3" s="1452"/>
      <c r="AI3" s="1452"/>
      <c r="AJ3" s="1452"/>
      <c r="AK3" s="1452"/>
      <c r="AL3" s="1452"/>
      <c r="AM3" s="1452"/>
      <c r="AN3" s="1452"/>
      <c r="AO3" s="1452"/>
      <c r="AP3" s="1452"/>
      <c r="AQ3" s="1452"/>
      <c r="AR3" s="1452"/>
      <c r="AS3" s="1452"/>
      <c r="AT3" s="1452"/>
      <c r="AU3" s="1452"/>
      <c r="AV3" s="894" t="s">
        <v>187</v>
      </c>
      <c r="AW3" s="895"/>
      <c r="AX3" s="896"/>
      <c r="AY3" s="210"/>
      <c r="AZ3" s="210"/>
      <c r="BA3" s="210"/>
      <c r="BB3" s="210"/>
      <c r="BC3" s="210"/>
      <c r="BD3" s="210"/>
      <c r="BE3" s="210"/>
      <c r="BF3" s="210"/>
      <c r="BG3" s="210"/>
    </row>
    <row r="4" spans="1:59" s="140" customFormat="1" ht="25.5" customHeight="1" thickBot="1" x14ac:dyDescent="0.3">
      <c r="A4" s="890"/>
      <c r="B4" s="1447"/>
      <c r="C4" s="1448" t="s">
        <v>965</v>
      </c>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c r="AD4" s="1449"/>
      <c r="AE4" s="1449"/>
      <c r="AF4" s="1449"/>
      <c r="AG4" s="1449"/>
      <c r="AH4" s="1449"/>
      <c r="AI4" s="1449"/>
      <c r="AJ4" s="1449"/>
      <c r="AK4" s="1449"/>
      <c r="AL4" s="1449"/>
      <c r="AM4" s="1449"/>
      <c r="AN4" s="1449"/>
      <c r="AO4" s="1449"/>
      <c r="AP4" s="1449"/>
      <c r="AQ4" s="1449"/>
      <c r="AR4" s="1449"/>
      <c r="AS4" s="1449"/>
      <c r="AT4" s="1449"/>
      <c r="AU4" s="1450"/>
      <c r="AV4" s="894" t="s">
        <v>966</v>
      </c>
      <c r="AW4" s="895"/>
      <c r="AX4" s="896"/>
      <c r="AY4" s="210"/>
      <c r="AZ4" s="210"/>
      <c r="BA4" s="210"/>
      <c r="BB4" s="210"/>
      <c r="BC4" s="210"/>
      <c r="BD4" s="210"/>
      <c r="BE4" s="210"/>
      <c r="BF4" s="210"/>
      <c r="BG4" s="210"/>
    </row>
    <row r="5" spans="1:59" s="140" customFormat="1" ht="25.5" customHeight="1" thickBot="1" x14ac:dyDescent="0.3">
      <c r="A5" s="141"/>
      <c r="B5" s="4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858" t="s">
        <v>190</v>
      </c>
      <c r="B6" s="860"/>
      <c r="C6" s="1321" t="s">
        <v>191</v>
      </c>
      <c r="D6" s="1322"/>
      <c r="E6" s="1322"/>
      <c r="F6" s="1322"/>
      <c r="G6" s="1322"/>
      <c r="H6" s="1322"/>
      <c r="I6" s="1322"/>
      <c r="J6" s="1322"/>
      <c r="K6" s="1323"/>
      <c r="L6" s="160"/>
      <c r="M6" s="160"/>
      <c r="N6" s="459" t="s">
        <v>192</v>
      </c>
      <c r="O6" s="1324">
        <v>2024110010310</v>
      </c>
      <c r="P6" s="1424"/>
      <c r="Q6" s="1325"/>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0"/>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1344" t="s">
        <v>193</v>
      </c>
      <c r="B9" s="1344"/>
      <c r="C9" s="224" t="s">
        <v>194</v>
      </c>
      <c r="D9" s="509"/>
      <c r="E9" s="224" t="s">
        <v>195</v>
      </c>
      <c r="F9" s="211"/>
      <c r="G9" s="224" t="s">
        <v>196</v>
      </c>
      <c r="H9" s="211"/>
      <c r="I9" s="249" t="s">
        <v>197</v>
      </c>
      <c r="J9" s="246"/>
      <c r="K9" s="250"/>
      <c r="L9" s="251"/>
      <c r="M9" s="227"/>
      <c r="N9" s="1457" t="s">
        <v>198</v>
      </c>
      <c r="O9" s="1458"/>
      <c r="P9" s="1459"/>
      <c r="Q9" s="1419" t="s">
        <v>199</v>
      </c>
      <c r="R9" s="1419"/>
      <c r="S9" s="1419"/>
      <c r="T9" s="1453"/>
      <c r="U9" s="1454"/>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1344"/>
      <c r="B10" s="1344"/>
      <c r="C10" s="226" t="s">
        <v>200</v>
      </c>
      <c r="D10" s="148"/>
      <c r="E10" s="224" t="s">
        <v>201</v>
      </c>
      <c r="F10" s="211"/>
      <c r="G10" s="224" t="s">
        <v>202</v>
      </c>
      <c r="H10" s="117" t="s">
        <v>203</v>
      </c>
      <c r="I10" s="249" t="s">
        <v>204</v>
      </c>
      <c r="J10" s="487"/>
      <c r="K10" s="250"/>
      <c r="L10" s="251"/>
      <c r="M10" s="227"/>
      <c r="N10" s="1460"/>
      <c r="O10" s="1461"/>
      <c r="P10" s="1462"/>
      <c r="Q10" s="1419" t="s">
        <v>205</v>
      </c>
      <c r="R10" s="1419"/>
      <c r="S10" s="1419"/>
      <c r="T10" s="1453"/>
      <c r="U10" s="1454"/>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1344"/>
      <c r="B11" s="1344"/>
      <c r="C11" s="224" t="s">
        <v>206</v>
      </c>
      <c r="D11" s="509"/>
      <c r="E11" s="224" t="s">
        <v>207</v>
      </c>
      <c r="F11" s="509"/>
      <c r="G11" s="224" t="s">
        <v>208</v>
      </c>
      <c r="H11" s="117"/>
      <c r="I11" s="249" t="s">
        <v>209</v>
      </c>
      <c r="J11" s="225"/>
      <c r="K11" s="250"/>
      <c r="L11" s="251"/>
      <c r="M11" s="227"/>
      <c r="N11" s="1463"/>
      <c r="O11" s="1464"/>
      <c r="P11" s="1465"/>
      <c r="Q11" s="1419" t="s">
        <v>210</v>
      </c>
      <c r="R11" s="1419"/>
      <c r="S11" s="1419"/>
      <c r="T11" s="1455" t="s">
        <v>203</v>
      </c>
      <c r="U11" s="1456"/>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2"/>
      <c r="J12" s="252"/>
      <c r="K12" s="252"/>
      <c r="L12" s="252"/>
      <c r="AY12" s="210"/>
      <c r="AZ12" s="210"/>
      <c r="BA12" s="210"/>
      <c r="BB12" s="210"/>
      <c r="BC12" s="210"/>
      <c r="BD12" s="210"/>
      <c r="BE12" s="210"/>
      <c r="BF12" s="210"/>
      <c r="BG12" s="210"/>
    </row>
    <row r="13" spans="1:59" s="157" customFormat="1" ht="15" customHeight="1" thickBot="1" x14ac:dyDescent="0.3">
      <c r="I13" s="252"/>
      <c r="J13" s="252"/>
      <c r="K13" s="252"/>
      <c r="L13" s="252"/>
      <c r="AY13" s="210"/>
      <c r="AZ13" s="210"/>
      <c r="BA13" s="210"/>
      <c r="BB13" s="210"/>
      <c r="BC13" s="210"/>
      <c r="BD13" s="210"/>
      <c r="BE13" s="210"/>
      <c r="BF13" s="210"/>
      <c r="BG13" s="210"/>
    </row>
    <row r="14" spans="1:59" ht="23.45" customHeight="1" x14ac:dyDescent="0.25">
      <c r="A14" s="1427" t="s">
        <v>967</v>
      </c>
      <c r="B14" s="1429" t="s">
        <v>968</v>
      </c>
      <c r="C14" s="1431" t="s">
        <v>53</v>
      </c>
      <c r="D14" s="1431" t="s">
        <v>969</v>
      </c>
      <c r="E14" s="1431" t="s">
        <v>970</v>
      </c>
      <c r="F14" s="1431" t="s">
        <v>971</v>
      </c>
      <c r="G14" s="1429" t="s">
        <v>972</v>
      </c>
      <c r="H14" s="1429" t="s">
        <v>973</v>
      </c>
      <c r="I14" s="1433" t="s">
        <v>974</v>
      </c>
      <c r="J14" s="1433" t="s">
        <v>975</v>
      </c>
      <c r="K14" s="1444" t="s">
        <v>976</v>
      </c>
      <c r="L14" s="1435" t="s">
        <v>194</v>
      </c>
      <c r="M14" s="1436"/>
      <c r="N14" s="1437"/>
      <c r="O14" s="1438" t="s">
        <v>195</v>
      </c>
      <c r="P14" s="1436"/>
      <c r="Q14" s="1437"/>
      <c r="R14" s="1438" t="s">
        <v>196</v>
      </c>
      <c r="S14" s="1436"/>
      <c r="T14" s="1437"/>
      <c r="U14" s="1438" t="s">
        <v>197</v>
      </c>
      <c r="V14" s="1436"/>
      <c r="W14" s="1437"/>
      <c r="X14" s="1438" t="s">
        <v>200</v>
      </c>
      <c r="Y14" s="1436"/>
      <c r="Z14" s="1437"/>
      <c r="AA14" s="1438" t="s">
        <v>201</v>
      </c>
      <c r="AB14" s="1436"/>
      <c r="AC14" s="1437"/>
      <c r="AD14" s="1438" t="s">
        <v>202</v>
      </c>
      <c r="AE14" s="1436"/>
      <c r="AF14" s="1437"/>
      <c r="AG14" s="1438" t="s">
        <v>204</v>
      </c>
      <c r="AH14" s="1436"/>
      <c r="AI14" s="1437"/>
      <c r="AJ14" s="1438" t="s">
        <v>206</v>
      </c>
      <c r="AK14" s="1436"/>
      <c r="AL14" s="1437"/>
      <c r="AM14" s="1438" t="s">
        <v>207</v>
      </c>
      <c r="AN14" s="1436"/>
      <c r="AO14" s="1437"/>
      <c r="AP14" s="1438" t="s">
        <v>208</v>
      </c>
      <c r="AQ14" s="1436"/>
      <c r="AR14" s="1437"/>
      <c r="AS14" s="1438" t="s">
        <v>209</v>
      </c>
      <c r="AT14" s="1436"/>
      <c r="AU14" s="1437"/>
      <c r="AV14" s="1442" t="s">
        <v>977</v>
      </c>
      <c r="AW14" s="1425" t="s">
        <v>978</v>
      </c>
      <c r="AX14" s="1439" t="s">
        <v>979</v>
      </c>
      <c r="AY14" s="1441"/>
      <c r="AZ14" s="1441"/>
      <c r="BA14" s="1441"/>
      <c r="BB14" s="1441"/>
      <c r="BC14" s="1441"/>
      <c r="BD14" s="1441"/>
      <c r="BE14" s="1441"/>
      <c r="BF14" s="1441"/>
      <c r="BG14" s="1441"/>
    </row>
    <row r="15" spans="1:59" s="162" customFormat="1" ht="36.75" customHeight="1" thickBot="1" x14ac:dyDescent="0.3">
      <c r="A15" s="1428"/>
      <c r="B15" s="1430"/>
      <c r="C15" s="1432"/>
      <c r="D15" s="1432"/>
      <c r="E15" s="1432"/>
      <c r="F15" s="1432"/>
      <c r="G15" s="1430"/>
      <c r="H15" s="1430"/>
      <c r="I15" s="1434"/>
      <c r="J15" s="1434"/>
      <c r="K15" s="1445"/>
      <c r="L15" s="228" t="s">
        <v>980</v>
      </c>
      <c r="M15" s="212" t="s">
        <v>981</v>
      </c>
      <c r="N15" s="212" t="s">
        <v>982</v>
      </c>
      <c r="O15" s="228" t="s">
        <v>980</v>
      </c>
      <c r="P15" s="212" t="s">
        <v>981</v>
      </c>
      <c r="Q15" s="212" t="s">
        <v>982</v>
      </c>
      <c r="R15" s="228" t="s">
        <v>980</v>
      </c>
      <c r="S15" s="212" t="s">
        <v>981</v>
      </c>
      <c r="T15" s="212" t="s">
        <v>982</v>
      </c>
      <c r="U15" s="228" t="s">
        <v>980</v>
      </c>
      <c r="V15" s="212" t="s">
        <v>981</v>
      </c>
      <c r="W15" s="212" t="s">
        <v>982</v>
      </c>
      <c r="X15" s="228" t="s">
        <v>980</v>
      </c>
      <c r="Y15" s="212" t="s">
        <v>981</v>
      </c>
      <c r="Z15" s="212" t="s">
        <v>982</v>
      </c>
      <c r="AA15" s="228" t="s">
        <v>980</v>
      </c>
      <c r="AB15" s="212" t="s">
        <v>981</v>
      </c>
      <c r="AC15" s="212" t="s">
        <v>982</v>
      </c>
      <c r="AD15" s="228" t="s">
        <v>980</v>
      </c>
      <c r="AE15" s="212" t="s">
        <v>981</v>
      </c>
      <c r="AF15" s="212" t="s">
        <v>982</v>
      </c>
      <c r="AG15" s="228" t="s">
        <v>980</v>
      </c>
      <c r="AH15" s="212" t="s">
        <v>981</v>
      </c>
      <c r="AI15" s="212" t="s">
        <v>982</v>
      </c>
      <c r="AJ15" s="228" t="s">
        <v>980</v>
      </c>
      <c r="AK15" s="212" t="s">
        <v>981</v>
      </c>
      <c r="AL15" s="212" t="s">
        <v>982</v>
      </c>
      <c r="AM15" s="228" t="s">
        <v>980</v>
      </c>
      <c r="AN15" s="212" t="s">
        <v>981</v>
      </c>
      <c r="AO15" s="212" t="s">
        <v>982</v>
      </c>
      <c r="AP15" s="228" t="s">
        <v>980</v>
      </c>
      <c r="AQ15" s="212" t="s">
        <v>981</v>
      </c>
      <c r="AR15" s="212" t="s">
        <v>982</v>
      </c>
      <c r="AS15" s="228" t="s">
        <v>980</v>
      </c>
      <c r="AT15" s="212" t="s">
        <v>981</v>
      </c>
      <c r="AU15" s="212" t="s">
        <v>982</v>
      </c>
      <c r="AV15" s="1443"/>
      <c r="AW15" s="1426"/>
      <c r="AX15" s="1440"/>
      <c r="AY15" s="1441"/>
      <c r="AZ15" s="1441"/>
      <c r="BA15" s="1441"/>
      <c r="BB15" s="1441"/>
      <c r="BC15" s="1441"/>
      <c r="BD15" s="1441"/>
      <c r="BE15" s="1441"/>
      <c r="BF15" s="1441"/>
      <c r="BG15" s="1441"/>
    </row>
    <row r="16" spans="1:59" ht="51.75" hidden="1" customHeight="1" x14ac:dyDescent="0.25">
      <c r="A16" s="172" t="s">
        <v>983</v>
      </c>
      <c r="B16" s="173" t="s">
        <v>984</v>
      </c>
      <c r="C16" s="173" t="s">
        <v>985</v>
      </c>
      <c r="D16" s="174">
        <v>1</v>
      </c>
      <c r="E16" s="173" t="s">
        <v>986</v>
      </c>
      <c r="F16" s="173"/>
      <c r="G16" s="174" t="s">
        <v>987</v>
      </c>
      <c r="H16" s="174" t="s">
        <v>988</v>
      </c>
      <c r="I16" s="253">
        <v>3520</v>
      </c>
      <c r="J16" s="253">
        <v>9846</v>
      </c>
      <c r="K16" s="254">
        <v>1000</v>
      </c>
      <c r="L16" s="255">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989</v>
      </c>
    </row>
    <row r="17" spans="1:53" ht="51.75" hidden="1" customHeight="1" x14ac:dyDescent="0.25">
      <c r="A17" s="166" t="s">
        <v>983</v>
      </c>
      <c r="B17" s="164" t="s">
        <v>984</v>
      </c>
      <c r="C17" s="164" t="s">
        <v>985</v>
      </c>
      <c r="D17" s="163">
        <v>2</v>
      </c>
      <c r="E17" s="164" t="s">
        <v>990</v>
      </c>
      <c r="F17" s="164"/>
      <c r="G17" s="163" t="s">
        <v>987</v>
      </c>
      <c r="H17" s="163" t="s">
        <v>988</v>
      </c>
      <c r="I17" s="165">
        <v>111340</v>
      </c>
      <c r="J17" s="165">
        <v>350292</v>
      </c>
      <c r="K17" s="256">
        <v>35000</v>
      </c>
      <c r="L17" s="257">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991</v>
      </c>
    </row>
    <row r="18" spans="1:53" ht="51.75" hidden="1" customHeight="1" x14ac:dyDescent="0.25">
      <c r="A18" s="166" t="s">
        <v>983</v>
      </c>
      <c r="B18" s="164" t="s">
        <v>984</v>
      </c>
      <c r="C18" s="164" t="s">
        <v>985</v>
      </c>
      <c r="D18" s="163">
        <v>3</v>
      </c>
      <c r="E18" s="164" t="s">
        <v>992</v>
      </c>
      <c r="F18" s="164"/>
      <c r="G18" s="163" t="s">
        <v>987</v>
      </c>
      <c r="H18" s="163" t="s">
        <v>988</v>
      </c>
      <c r="I18" s="165">
        <v>196518110</v>
      </c>
      <c r="J18" s="165">
        <v>56451000</v>
      </c>
      <c r="K18" s="167">
        <v>5020000</v>
      </c>
      <c r="L18" s="257">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993</v>
      </c>
    </row>
    <row r="19" spans="1:53" ht="51.75" hidden="1" customHeight="1" x14ac:dyDescent="0.25">
      <c r="A19" s="166" t="s">
        <v>983</v>
      </c>
      <c r="B19" s="164" t="s">
        <v>984</v>
      </c>
      <c r="C19" s="164" t="s">
        <v>985</v>
      </c>
      <c r="D19" s="163">
        <v>4</v>
      </c>
      <c r="E19" s="164" t="s">
        <v>994</v>
      </c>
      <c r="F19" s="164"/>
      <c r="G19" s="163" t="s">
        <v>987</v>
      </c>
      <c r="H19" s="163" t="s">
        <v>988</v>
      </c>
      <c r="I19" s="165">
        <v>3993</v>
      </c>
      <c r="J19" s="165">
        <v>9916</v>
      </c>
      <c r="K19" s="256">
        <v>1000</v>
      </c>
      <c r="L19" s="257">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991</v>
      </c>
    </row>
    <row r="20" spans="1:53" ht="51.75" hidden="1" customHeight="1" x14ac:dyDescent="0.25">
      <c r="A20" s="166" t="s">
        <v>983</v>
      </c>
      <c r="B20" s="164" t="s">
        <v>984</v>
      </c>
      <c r="C20" s="164" t="s">
        <v>985</v>
      </c>
      <c r="D20" s="163">
        <v>5</v>
      </c>
      <c r="E20" s="164" t="s">
        <v>995</v>
      </c>
      <c r="F20" s="164"/>
      <c r="G20" s="163" t="s">
        <v>987</v>
      </c>
      <c r="H20" s="163" t="s">
        <v>996</v>
      </c>
      <c r="I20" s="165">
        <v>90102</v>
      </c>
      <c r="J20" s="165">
        <v>286385</v>
      </c>
      <c r="K20" s="256">
        <v>29000</v>
      </c>
      <c r="L20" s="257">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991</v>
      </c>
    </row>
    <row r="21" spans="1:53" ht="51.75" hidden="1" customHeight="1" x14ac:dyDescent="0.25">
      <c r="A21" s="166" t="s">
        <v>983</v>
      </c>
      <c r="B21" s="164" t="s">
        <v>984</v>
      </c>
      <c r="C21" s="164" t="s">
        <v>985</v>
      </c>
      <c r="D21" s="163">
        <v>6</v>
      </c>
      <c r="E21" s="164" t="s">
        <v>997</v>
      </c>
      <c r="F21" s="164"/>
      <c r="G21" s="163" t="s">
        <v>987</v>
      </c>
      <c r="H21" s="163" t="s">
        <v>988</v>
      </c>
      <c r="I21" s="165">
        <v>3430</v>
      </c>
      <c r="J21" s="165">
        <v>11841</v>
      </c>
      <c r="K21" s="256">
        <v>1200</v>
      </c>
      <c r="L21" s="257">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991</v>
      </c>
    </row>
    <row r="22" spans="1:53" ht="51.75" hidden="1" customHeight="1" x14ac:dyDescent="0.25">
      <c r="A22" s="166" t="s">
        <v>983</v>
      </c>
      <c r="B22" s="164" t="s">
        <v>984</v>
      </c>
      <c r="C22" s="164" t="s">
        <v>985</v>
      </c>
      <c r="D22" s="163">
        <v>7</v>
      </c>
      <c r="E22" s="164" t="s">
        <v>998</v>
      </c>
      <c r="F22" s="164"/>
      <c r="G22" s="163" t="s">
        <v>987</v>
      </c>
      <c r="H22" s="163" t="s">
        <v>988</v>
      </c>
      <c r="I22" s="165">
        <v>13336</v>
      </c>
      <c r="J22" s="165">
        <v>12778</v>
      </c>
      <c r="K22" s="256">
        <v>1200</v>
      </c>
      <c r="L22" s="257">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991</v>
      </c>
    </row>
    <row r="23" spans="1:53" ht="51.75" hidden="1" customHeight="1" x14ac:dyDescent="0.25">
      <c r="A23" s="166" t="s">
        <v>983</v>
      </c>
      <c r="B23" s="164" t="s">
        <v>984</v>
      </c>
      <c r="C23" s="164" t="s">
        <v>985</v>
      </c>
      <c r="D23" s="163">
        <v>8</v>
      </c>
      <c r="E23" s="164" t="s">
        <v>999</v>
      </c>
      <c r="F23" s="164"/>
      <c r="G23" s="163" t="s">
        <v>987</v>
      </c>
      <c r="H23" s="163" t="s">
        <v>988</v>
      </c>
      <c r="I23" s="165">
        <v>14921</v>
      </c>
      <c r="J23" s="165">
        <v>24269</v>
      </c>
      <c r="K23" s="256">
        <v>2400</v>
      </c>
      <c r="L23" s="257">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991</v>
      </c>
    </row>
    <row r="24" spans="1:53" ht="51.75" hidden="1" customHeight="1" x14ac:dyDescent="0.25">
      <c r="A24" s="166" t="s">
        <v>983</v>
      </c>
      <c r="B24" s="164" t="s">
        <v>984</v>
      </c>
      <c r="C24" s="164" t="s">
        <v>985</v>
      </c>
      <c r="D24" s="163">
        <v>9</v>
      </c>
      <c r="E24" s="164" t="s">
        <v>1000</v>
      </c>
      <c r="F24" s="164"/>
      <c r="G24" s="163" t="s">
        <v>987</v>
      </c>
      <c r="H24" s="163" t="s">
        <v>996</v>
      </c>
      <c r="I24" s="165">
        <v>34622</v>
      </c>
      <c r="J24" s="165">
        <v>116050</v>
      </c>
      <c r="K24" s="256">
        <v>11500</v>
      </c>
      <c r="L24" s="257">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989</v>
      </c>
    </row>
    <row r="25" spans="1:53" ht="51.75" hidden="1" customHeight="1" x14ac:dyDescent="0.25">
      <c r="A25" s="166" t="s">
        <v>1001</v>
      </c>
      <c r="B25" s="164" t="s">
        <v>1002</v>
      </c>
      <c r="C25" s="164" t="s">
        <v>1003</v>
      </c>
      <c r="D25" s="163">
        <v>23</v>
      </c>
      <c r="E25" s="164" t="s">
        <v>1004</v>
      </c>
      <c r="F25" s="164"/>
      <c r="G25" s="163" t="s">
        <v>987</v>
      </c>
      <c r="H25" s="163" t="s">
        <v>988</v>
      </c>
      <c r="I25" s="165">
        <v>15</v>
      </c>
      <c r="J25" s="165">
        <v>47</v>
      </c>
      <c r="K25" s="167">
        <v>4</v>
      </c>
      <c r="L25" s="257"/>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1005</v>
      </c>
    </row>
    <row r="26" spans="1:53" ht="51.75" hidden="1" customHeight="1" x14ac:dyDescent="0.25">
      <c r="A26" s="166" t="s">
        <v>1001</v>
      </c>
      <c r="B26" s="164" t="s">
        <v>1002</v>
      </c>
      <c r="C26" s="164" t="s">
        <v>1003</v>
      </c>
      <c r="D26" s="163">
        <v>24</v>
      </c>
      <c r="E26" s="164" t="s">
        <v>1006</v>
      </c>
      <c r="F26" s="164"/>
      <c r="G26" s="163" t="s">
        <v>987</v>
      </c>
      <c r="H26" s="163" t="s">
        <v>988</v>
      </c>
      <c r="I26" s="165">
        <v>15</v>
      </c>
      <c r="J26" s="165">
        <v>47</v>
      </c>
      <c r="K26" s="168">
        <v>4</v>
      </c>
      <c r="L26" s="257"/>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1005</v>
      </c>
    </row>
    <row r="27" spans="1:53" s="563" customFormat="1" ht="185.25" customHeight="1" x14ac:dyDescent="0.25">
      <c r="A27" s="553" t="s">
        <v>1007</v>
      </c>
      <c r="B27" s="554" t="s">
        <v>1008</v>
      </c>
      <c r="C27" s="554" t="s">
        <v>214</v>
      </c>
      <c r="D27" s="555">
        <v>10</v>
      </c>
      <c r="E27" s="554" t="s">
        <v>1009</v>
      </c>
      <c r="F27" s="554"/>
      <c r="G27" s="555" t="s">
        <v>987</v>
      </c>
      <c r="H27" s="555" t="s">
        <v>996</v>
      </c>
      <c r="I27" s="556">
        <v>45565</v>
      </c>
      <c r="J27" s="556">
        <v>121298</v>
      </c>
      <c r="K27" s="256">
        <v>12300</v>
      </c>
      <c r="L27" s="557">
        <v>790</v>
      </c>
      <c r="M27" s="558">
        <v>588</v>
      </c>
      <c r="N27" s="627" t="s">
        <v>1010</v>
      </c>
      <c r="O27" s="548">
        <v>1007</v>
      </c>
      <c r="P27" s="657">
        <v>832</v>
      </c>
      <c r="Q27" s="655" t="s">
        <v>1011</v>
      </c>
      <c r="R27" s="548">
        <v>1216</v>
      </c>
      <c r="S27" s="549">
        <v>908</v>
      </c>
      <c r="T27" s="655" t="s">
        <v>1012</v>
      </c>
      <c r="U27" s="548">
        <v>1188</v>
      </c>
      <c r="V27" s="549">
        <v>1200</v>
      </c>
      <c r="W27" s="655" t="s">
        <v>1013</v>
      </c>
      <c r="X27" s="548">
        <v>1119</v>
      </c>
      <c r="Y27" s="549">
        <v>1289</v>
      </c>
      <c r="Z27" s="550" t="s">
        <v>1014</v>
      </c>
      <c r="AA27" s="548">
        <v>1019</v>
      </c>
      <c r="AB27" s="657">
        <v>1275</v>
      </c>
      <c r="AC27" s="712" t="s">
        <v>1015</v>
      </c>
      <c r="AD27" s="548">
        <v>1248</v>
      </c>
      <c r="AE27" s="549">
        <v>1370</v>
      </c>
      <c r="AF27" s="712" t="s">
        <v>1016</v>
      </c>
      <c r="AG27" s="548">
        <v>1050</v>
      </c>
      <c r="AH27" s="549"/>
      <c r="AI27" s="551"/>
      <c r="AJ27" s="548">
        <v>1193</v>
      </c>
      <c r="AK27" s="549"/>
      <c r="AL27" s="550"/>
      <c r="AM27" s="548">
        <v>954</v>
      </c>
      <c r="AN27" s="549"/>
      <c r="AO27" s="550"/>
      <c r="AP27" s="548">
        <v>780</v>
      </c>
      <c r="AQ27" s="549"/>
      <c r="AR27" s="550"/>
      <c r="AS27" s="548">
        <v>736</v>
      </c>
      <c r="AT27" s="549"/>
      <c r="AU27" s="549"/>
      <c r="AV27" s="559">
        <f t="shared" si="0"/>
        <v>12300</v>
      </c>
      <c r="AW27" s="560">
        <f t="shared" si="1"/>
        <v>7462</v>
      </c>
      <c r="AX27" s="561" t="s">
        <v>1017</v>
      </c>
      <c r="AY27" s="562">
        <f>AW27/AV27</f>
        <v>0.60666666666666669</v>
      </c>
    </row>
    <row r="28" spans="1:53" s="563" customFormat="1" ht="188.25" customHeight="1" x14ac:dyDescent="0.25">
      <c r="A28" s="553" t="s">
        <v>1007</v>
      </c>
      <c r="B28" s="554" t="s">
        <v>1008</v>
      </c>
      <c r="C28" s="554" t="s">
        <v>214</v>
      </c>
      <c r="D28" s="555">
        <v>11</v>
      </c>
      <c r="E28" s="554" t="s">
        <v>1018</v>
      </c>
      <c r="F28" s="554"/>
      <c r="G28" s="555" t="s">
        <v>987</v>
      </c>
      <c r="H28" s="555" t="s">
        <v>996</v>
      </c>
      <c r="I28" s="556">
        <v>166214</v>
      </c>
      <c r="J28" s="556">
        <v>386196</v>
      </c>
      <c r="K28" s="256">
        <v>35000</v>
      </c>
      <c r="L28" s="557">
        <v>383</v>
      </c>
      <c r="M28" s="558">
        <f>958+1904</f>
        <v>2862</v>
      </c>
      <c r="N28" s="628" t="s">
        <v>1019</v>
      </c>
      <c r="O28" s="548">
        <v>2293</v>
      </c>
      <c r="P28" s="657">
        <v>2959</v>
      </c>
      <c r="Q28" s="656" t="s">
        <v>1020</v>
      </c>
      <c r="R28" s="548">
        <v>3800</v>
      </c>
      <c r="S28" s="549">
        <v>5242</v>
      </c>
      <c r="T28" s="656" t="s">
        <v>1021</v>
      </c>
      <c r="U28" s="548">
        <v>3441</v>
      </c>
      <c r="V28" s="549">
        <v>4864</v>
      </c>
      <c r="W28" s="656" t="s">
        <v>1022</v>
      </c>
      <c r="X28" s="548">
        <v>3574</v>
      </c>
      <c r="Y28" s="549">
        <v>6169</v>
      </c>
      <c r="Z28" s="656" t="s">
        <v>1023</v>
      </c>
      <c r="AA28" s="548">
        <v>3000</v>
      </c>
      <c r="AB28" s="657">
        <v>6306</v>
      </c>
      <c r="AC28" s="656" t="s">
        <v>1024</v>
      </c>
      <c r="AD28" s="548">
        <v>2877</v>
      </c>
      <c r="AE28" s="549">
        <v>5437</v>
      </c>
      <c r="AF28" s="656" t="s">
        <v>1025</v>
      </c>
      <c r="AG28" s="548">
        <v>2920</v>
      </c>
      <c r="AH28" s="549"/>
      <c r="AI28" s="550"/>
      <c r="AJ28" s="564">
        <v>4235</v>
      </c>
      <c r="AK28" s="565"/>
      <c r="AL28" s="550"/>
      <c r="AM28" s="548">
        <v>3806</v>
      </c>
      <c r="AN28" s="549"/>
      <c r="AO28" s="550"/>
      <c r="AP28" s="548">
        <v>3352</v>
      </c>
      <c r="AQ28" s="549"/>
      <c r="AR28" s="550"/>
      <c r="AS28" s="548">
        <v>1319</v>
      </c>
      <c r="AT28" s="549"/>
      <c r="AU28" s="549"/>
      <c r="AV28" s="559">
        <f t="shared" si="0"/>
        <v>35000</v>
      </c>
      <c r="AW28" s="706">
        <f t="shared" si="1"/>
        <v>33839</v>
      </c>
      <c r="AX28" s="561" t="s">
        <v>1017</v>
      </c>
      <c r="AY28" s="566">
        <f>AW28/AV28</f>
        <v>0.96682857142857148</v>
      </c>
      <c r="BA28" s="726">
        <f>AW28-AV28</f>
        <v>-1161</v>
      </c>
    </row>
    <row r="29" spans="1:53" s="563" customFormat="1" ht="165" customHeight="1" x14ac:dyDescent="0.25">
      <c r="A29" s="553" t="s">
        <v>1007</v>
      </c>
      <c r="B29" s="554" t="s">
        <v>1008</v>
      </c>
      <c r="C29" s="554" t="s">
        <v>214</v>
      </c>
      <c r="D29" s="555">
        <v>13</v>
      </c>
      <c r="E29" s="554" t="s">
        <v>1026</v>
      </c>
      <c r="F29" s="554"/>
      <c r="G29" s="555" t="s">
        <v>987</v>
      </c>
      <c r="H29" s="555" t="s">
        <v>996</v>
      </c>
      <c r="I29" s="556">
        <v>46329</v>
      </c>
      <c r="J29" s="556">
        <v>122579</v>
      </c>
      <c r="K29" s="256">
        <v>12500</v>
      </c>
      <c r="L29" s="557">
        <v>884</v>
      </c>
      <c r="M29" s="558">
        <v>851</v>
      </c>
      <c r="N29" s="628" t="s">
        <v>1027</v>
      </c>
      <c r="O29" s="548">
        <v>927</v>
      </c>
      <c r="P29" s="657">
        <v>901</v>
      </c>
      <c r="Q29" s="656" t="s">
        <v>1028</v>
      </c>
      <c r="R29" s="548">
        <v>1210</v>
      </c>
      <c r="S29" s="549">
        <v>1137</v>
      </c>
      <c r="T29" s="656" t="s">
        <v>1029</v>
      </c>
      <c r="U29" s="548">
        <v>995</v>
      </c>
      <c r="V29" s="549">
        <v>1483</v>
      </c>
      <c r="W29" s="656" t="s">
        <v>1030</v>
      </c>
      <c r="X29" s="548">
        <v>1117</v>
      </c>
      <c r="Y29" s="549">
        <v>1447</v>
      </c>
      <c r="Z29" s="656" t="s">
        <v>1031</v>
      </c>
      <c r="AA29" s="548">
        <v>1034</v>
      </c>
      <c r="AB29" s="657">
        <v>1309</v>
      </c>
      <c r="AC29" s="656" t="s">
        <v>1032</v>
      </c>
      <c r="AD29" s="548">
        <v>1258</v>
      </c>
      <c r="AE29" s="549">
        <v>1532</v>
      </c>
      <c r="AF29" s="656" t="s">
        <v>1033</v>
      </c>
      <c r="AG29" s="548">
        <v>1043</v>
      </c>
      <c r="AH29" s="549"/>
      <c r="AI29" s="551"/>
      <c r="AJ29" s="548">
        <v>1190</v>
      </c>
      <c r="AK29" s="549"/>
      <c r="AL29" s="550"/>
      <c r="AM29" s="548">
        <v>1190</v>
      </c>
      <c r="AN29" s="549"/>
      <c r="AO29" s="550"/>
      <c r="AP29" s="548">
        <v>899</v>
      </c>
      <c r="AQ29" s="549"/>
      <c r="AR29" s="550"/>
      <c r="AS29" s="548">
        <v>753</v>
      </c>
      <c r="AT29" s="549"/>
      <c r="AU29" s="549"/>
      <c r="AV29" s="559">
        <f t="shared" si="0"/>
        <v>12500</v>
      </c>
      <c r="AW29" s="560">
        <f t="shared" si="1"/>
        <v>8660</v>
      </c>
      <c r="AX29" s="561" t="s">
        <v>1017</v>
      </c>
      <c r="AY29" s="562">
        <f>AW29/AV29</f>
        <v>0.69279999999999997</v>
      </c>
    </row>
    <row r="30" spans="1:53" ht="51.75" hidden="1" customHeight="1" x14ac:dyDescent="0.25">
      <c r="A30" s="166" t="s">
        <v>1007</v>
      </c>
      <c r="B30" s="164" t="s">
        <v>1008</v>
      </c>
      <c r="C30" s="164" t="s">
        <v>214</v>
      </c>
      <c r="D30" s="163">
        <v>14</v>
      </c>
      <c r="E30" s="164" t="s">
        <v>1034</v>
      </c>
      <c r="F30" s="164"/>
      <c r="G30" s="163" t="s">
        <v>987</v>
      </c>
      <c r="H30" s="163" t="s">
        <v>996</v>
      </c>
      <c r="I30" s="165">
        <v>13521</v>
      </c>
      <c r="J30" s="165">
        <v>20650</v>
      </c>
      <c r="K30" s="256">
        <v>3500</v>
      </c>
      <c r="L30" s="257">
        <v>150</v>
      </c>
      <c r="M30" s="217"/>
      <c r="N30" s="626" t="s">
        <v>1035</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1036</v>
      </c>
    </row>
    <row r="31" spans="1:53" ht="51.75" hidden="1" customHeight="1" x14ac:dyDescent="0.25">
      <c r="A31" s="166" t="s">
        <v>1007</v>
      </c>
      <c r="B31" s="164" t="s">
        <v>1008</v>
      </c>
      <c r="C31" s="164" t="s">
        <v>214</v>
      </c>
      <c r="D31" s="163">
        <v>15</v>
      </c>
      <c r="E31" s="164" t="s">
        <v>1037</v>
      </c>
      <c r="F31" s="164"/>
      <c r="G31" s="163" t="s">
        <v>987</v>
      </c>
      <c r="H31" s="163" t="s">
        <v>996</v>
      </c>
      <c r="I31" s="165">
        <v>8570</v>
      </c>
      <c r="J31" s="165">
        <v>20178</v>
      </c>
      <c r="K31" s="256">
        <v>2300</v>
      </c>
      <c r="L31" s="257">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1036</v>
      </c>
    </row>
    <row r="32" spans="1:53" ht="51.75" hidden="1" customHeight="1" x14ac:dyDescent="0.25">
      <c r="A32" s="166" t="s">
        <v>1007</v>
      </c>
      <c r="B32" s="164" t="s">
        <v>1008</v>
      </c>
      <c r="C32" s="164" t="s">
        <v>214</v>
      </c>
      <c r="D32" s="163">
        <v>16</v>
      </c>
      <c r="E32" s="164" t="s">
        <v>1038</v>
      </c>
      <c r="F32" s="164"/>
      <c r="G32" s="163" t="s">
        <v>987</v>
      </c>
      <c r="H32" s="163" t="s">
        <v>996</v>
      </c>
      <c r="I32" s="165">
        <v>20697</v>
      </c>
      <c r="J32" s="165">
        <v>22950</v>
      </c>
      <c r="K32" s="256">
        <v>4000</v>
      </c>
      <c r="L32" s="257">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1036</v>
      </c>
    </row>
    <row r="33" spans="1:51" ht="51.75" hidden="1" customHeight="1" x14ac:dyDescent="0.25">
      <c r="A33" s="166" t="s">
        <v>1007</v>
      </c>
      <c r="B33" s="164" t="s">
        <v>1008</v>
      </c>
      <c r="C33" s="164" t="s">
        <v>1039</v>
      </c>
      <c r="D33" s="163">
        <v>17</v>
      </c>
      <c r="E33" s="164" t="s">
        <v>1040</v>
      </c>
      <c r="F33" s="164"/>
      <c r="G33" s="163" t="s">
        <v>987</v>
      </c>
      <c r="H33" s="163" t="s">
        <v>996</v>
      </c>
      <c r="I33" s="165">
        <v>24162</v>
      </c>
      <c r="J33" s="165">
        <v>77500</v>
      </c>
      <c r="K33" s="167">
        <v>7900</v>
      </c>
      <c r="L33" s="257">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1041</v>
      </c>
    </row>
    <row r="34" spans="1:51" s="563" customFormat="1" ht="267.75" customHeight="1" x14ac:dyDescent="0.25">
      <c r="A34" s="553" t="s">
        <v>1042</v>
      </c>
      <c r="B34" s="554" t="s">
        <v>1043</v>
      </c>
      <c r="C34" s="554" t="s">
        <v>1044</v>
      </c>
      <c r="D34" s="555">
        <v>20</v>
      </c>
      <c r="E34" s="554" t="s">
        <v>1045</v>
      </c>
      <c r="F34" s="554"/>
      <c r="G34" s="555" t="s">
        <v>987</v>
      </c>
      <c r="H34" s="555" t="s">
        <v>988</v>
      </c>
      <c r="I34" s="556">
        <v>5332</v>
      </c>
      <c r="J34" s="556">
        <v>13748</v>
      </c>
      <c r="K34" s="256">
        <v>1000</v>
      </c>
      <c r="L34" s="557">
        <v>0</v>
      </c>
      <c r="M34" s="558">
        <v>0</v>
      </c>
      <c r="N34" s="627" t="s">
        <v>1046</v>
      </c>
      <c r="O34" s="548">
        <v>120</v>
      </c>
      <c r="P34" s="657">
        <v>177</v>
      </c>
      <c r="Q34" s="655" t="s">
        <v>393</v>
      </c>
      <c r="R34" s="548">
        <v>50</v>
      </c>
      <c r="S34" s="549">
        <v>48</v>
      </c>
      <c r="T34" s="655" t="s">
        <v>1047</v>
      </c>
      <c r="U34" s="548">
        <v>100</v>
      </c>
      <c r="V34" s="549">
        <v>151</v>
      </c>
      <c r="W34" s="551" t="s">
        <v>1048</v>
      </c>
      <c r="X34" s="548">
        <v>100</v>
      </c>
      <c r="Y34" s="549">
        <v>114</v>
      </c>
      <c r="Z34" s="551" t="s">
        <v>1049</v>
      </c>
      <c r="AA34" s="548">
        <v>60</v>
      </c>
      <c r="AB34" s="657">
        <v>149</v>
      </c>
      <c r="AC34" s="713" t="s">
        <v>1050</v>
      </c>
      <c r="AD34" s="548">
        <v>140</v>
      </c>
      <c r="AE34" s="717">
        <v>256</v>
      </c>
      <c r="AF34" s="713" t="s">
        <v>1051</v>
      </c>
      <c r="AG34" s="548">
        <v>130</v>
      </c>
      <c r="AH34" s="549"/>
      <c r="AI34" s="551"/>
      <c r="AJ34" s="548">
        <v>100</v>
      </c>
      <c r="AK34" s="549"/>
      <c r="AL34" s="550"/>
      <c r="AM34" s="548">
        <v>100</v>
      </c>
      <c r="AN34" s="549"/>
      <c r="AO34" s="551"/>
      <c r="AP34" s="548">
        <v>100</v>
      </c>
      <c r="AQ34" s="549"/>
      <c r="AR34" s="551"/>
      <c r="AS34" s="548">
        <v>0</v>
      </c>
      <c r="AT34" s="549"/>
      <c r="AU34" s="549"/>
      <c r="AV34" s="559">
        <f>+L34+O34+R34+U34+X34+AA34+AD34+AG34+AJ34+AM34+AP34+AS34</f>
        <v>1000</v>
      </c>
      <c r="AW34" s="560">
        <f t="shared" si="1"/>
        <v>895</v>
      </c>
      <c r="AX34" s="561" t="s">
        <v>1017</v>
      </c>
      <c r="AY34" s="562">
        <f>AW34/AV34</f>
        <v>0.89500000000000002</v>
      </c>
    </row>
    <row r="35" spans="1:51" ht="51.75" hidden="1" customHeight="1" x14ac:dyDescent="0.25">
      <c r="A35" s="166" t="s">
        <v>1052</v>
      </c>
      <c r="B35" s="164" t="s">
        <v>1053</v>
      </c>
      <c r="C35" s="164" t="s">
        <v>1054</v>
      </c>
      <c r="D35" s="163">
        <v>21</v>
      </c>
      <c r="E35" s="164" t="s">
        <v>1055</v>
      </c>
      <c r="F35" s="164"/>
      <c r="G35" s="163" t="s">
        <v>987</v>
      </c>
      <c r="H35" s="163" t="s">
        <v>996</v>
      </c>
      <c r="I35" s="165">
        <v>11925</v>
      </c>
      <c r="J35" s="165">
        <v>25000</v>
      </c>
      <c r="K35" s="256">
        <v>3000</v>
      </c>
      <c r="L35" s="257">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1056</v>
      </c>
    </row>
    <row r="36" spans="1:51" ht="51.75" hidden="1" customHeight="1" x14ac:dyDescent="0.25">
      <c r="A36" s="166" t="s">
        <v>1052</v>
      </c>
      <c r="B36" s="164" t="s">
        <v>1053</v>
      </c>
      <c r="C36" s="164" t="s">
        <v>1054</v>
      </c>
      <c r="D36" s="163">
        <v>22</v>
      </c>
      <c r="E36" s="164" t="s">
        <v>1057</v>
      </c>
      <c r="F36" s="164"/>
      <c r="G36" s="163" t="s">
        <v>987</v>
      </c>
      <c r="H36" s="163" t="s">
        <v>996</v>
      </c>
      <c r="I36" s="165">
        <v>16877</v>
      </c>
      <c r="J36" s="165">
        <v>32500</v>
      </c>
      <c r="K36" s="256">
        <v>3000</v>
      </c>
      <c r="L36" s="257">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1058</v>
      </c>
      <c r="C37" s="164" t="s">
        <v>1059</v>
      </c>
      <c r="D37" s="163">
        <v>25</v>
      </c>
      <c r="E37" s="164" t="s">
        <v>1060</v>
      </c>
      <c r="F37" s="164"/>
      <c r="G37" s="163" t="s">
        <v>1061</v>
      </c>
      <c r="H37" s="163" t="s">
        <v>988</v>
      </c>
      <c r="I37" s="165">
        <v>100</v>
      </c>
      <c r="J37" s="165">
        <v>100</v>
      </c>
      <c r="K37" s="256">
        <v>100</v>
      </c>
      <c r="L37" s="257">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1058</v>
      </c>
      <c r="C38" s="164" t="s">
        <v>1062</v>
      </c>
      <c r="D38" s="163">
        <v>26</v>
      </c>
      <c r="E38" s="164" t="s">
        <v>1063</v>
      </c>
      <c r="F38" s="164"/>
      <c r="G38" s="163" t="s">
        <v>1061</v>
      </c>
      <c r="H38" s="163" t="s">
        <v>988</v>
      </c>
      <c r="I38" s="165">
        <v>100</v>
      </c>
      <c r="J38" s="165">
        <v>100</v>
      </c>
      <c r="K38" s="256">
        <v>100</v>
      </c>
      <c r="L38" s="257">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1058</v>
      </c>
      <c r="C39" s="170" t="s">
        <v>1062</v>
      </c>
      <c r="D39" s="171">
        <v>27</v>
      </c>
      <c r="E39" s="170" t="s">
        <v>1064</v>
      </c>
      <c r="F39" s="170"/>
      <c r="G39" s="171" t="s">
        <v>1065</v>
      </c>
      <c r="H39" s="171" t="s">
        <v>988</v>
      </c>
      <c r="I39" s="258">
        <v>90</v>
      </c>
      <c r="J39" s="258">
        <v>95</v>
      </c>
      <c r="K39" s="259">
        <v>91</v>
      </c>
      <c r="L39" s="260">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tabSelected="1" zoomScale="70" zoomScaleNormal="70" workbookViewId="0">
      <selection activeCell="O14" sqref="O14"/>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473"/>
      <c r="B1" s="1474" t="s">
        <v>182</v>
      </c>
      <c r="C1" s="1474"/>
      <c r="D1" s="1474"/>
      <c r="E1" s="117" t="s">
        <v>770</v>
      </c>
    </row>
    <row r="2" spans="1:5" ht="22.5" customHeight="1" thickBot="1" x14ac:dyDescent="0.3">
      <c r="A2" s="1473"/>
      <c r="B2" s="1475" t="s">
        <v>184</v>
      </c>
      <c r="C2" s="1475"/>
      <c r="D2" s="1475"/>
      <c r="E2" s="117" t="s">
        <v>185</v>
      </c>
    </row>
    <row r="3" spans="1:5" ht="22.5" customHeight="1" thickBot="1" x14ac:dyDescent="0.3">
      <c r="A3" s="1473"/>
      <c r="B3" s="1476" t="s">
        <v>1066</v>
      </c>
      <c r="C3" s="1477"/>
      <c r="D3" s="1478"/>
      <c r="E3" s="117" t="s">
        <v>187</v>
      </c>
    </row>
    <row r="4" spans="1:5" ht="22.5" customHeight="1" thickBot="1" x14ac:dyDescent="0.3">
      <c r="A4" s="1473"/>
      <c r="B4" s="1479" t="s">
        <v>1067</v>
      </c>
      <c r="C4" s="1480"/>
      <c r="D4" s="1481"/>
      <c r="E4" s="117" t="s">
        <v>1068</v>
      </c>
    </row>
    <row r="5" spans="1:5" ht="15.75" thickBot="1" x14ac:dyDescent="0.3">
      <c r="A5" s="118"/>
      <c r="B5" s="118"/>
      <c r="C5" s="118"/>
      <c r="D5" s="118"/>
      <c r="E5" s="118"/>
    </row>
    <row r="6" spans="1:5" x14ac:dyDescent="0.25">
      <c r="A6" s="1338" t="s">
        <v>1069</v>
      </c>
      <c r="B6" s="1339"/>
      <c r="C6" s="1339"/>
      <c r="D6" s="1339"/>
      <c r="E6" s="1340"/>
    </row>
    <row r="7" spans="1:5" ht="45.75" customHeight="1" x14ac:dyDescent="0.25">
      <c r="A7" s="537" t="s">
        <v>1070</v>
      </c>
      <c r="B7" s="537" t="s">
        <v>1071</v>
      </c>
      <c r="C7" s="538" t="s">
        <v>1072</v>
      </c>
      <c r="D7" s="1471" t="s">
        <v>1073</v>
      </c>
      <c r="E7" s="1472"/>
    </row>
    <row r="8" spans="1:5" ht="28.5" x14ac:dyDescent="0.25">
      <c r="A8" s="120">
        <v>46084</v>
      </c>
      <c r="B8" s="665">
        <v>46084</v>
      </c>
      <c r="C8" s="130" t="s">
        <v>1074</v>
      </c>
      <c r="D8" s="746" t="s">
        <v>1075</v>
      </c>
      <c r="E8" s="1466"/>
    </row>
    <row r="9" spans="1:5" ht="52.5" customHeight="1" x14ac:dyDescent="0.25">
      <c r="A9" s="120">
        <v>46171</v>
      </c>
      <c r="B9" s="120">
        <v>46171</v>
      </c>
      <c r="C9" s="131" t="s">
        <v>1076</v>
      </c>
      <c r="D9" s="1469" t="s">
        <v>1077</v>
      </c>
      <c r="E9" s="1470"/>
    </row>
    <row r="10" spans="1:5" x14ac:dyDescent="0.25">
      <c r="A10" s="120"/>
      <c r="B10" s="119"/>
      <c r="C10" s="131"/>
      <c r="D10" s="746"/>
      <c r="E10" s="1466"/>
    </row>
    <row r="11" spans="1:5" x14ac:dyDescent="0.25">
      <c r="A11" s="121"/>
      <c r="B11" s="119"/>
      <c r="C11" s="130"/>
      <c r="D11" s="746"/>
      <c r="E11" s="1466"/>
    </row>
    <row r="12" spans="1:5" x14ac:dyDescent="0.25">
      <c r="A12" s="122"/>
      <c r="B12" s="123"/>
      <c r="C12" s="132"/>
      <c r="D12" s="746"/>
      <c r="E12" s="1466"/>
    </row>
    <row r="13" spans="1:5" x14ac:dyDescent="0.25">
      <c r="A13" s="122"/>
      <c r="B13" s="123"/>
      <c r="C13" s="132"/>
      <c r="D13" s="746"/>
      <c r="E13" s="1466"/>
    </row>
    <row r="14" spans="1:5" x14ac:dyDescent="0.25">
      <c r="A14" s="124"/>
      <c r="B14" s="125"/>
      <c r="C14" s="127"/>
      <c r="D14" s="746"/>
      <c r="E14" s="1466"/>
    </row>
    <row r="15" spans="1:5" x14ac:dyDescent="0.25">
      <c r="A15" s="126"/>
      <c r="B15" s="127"/>
      <c r="C15" s="127"/>
      <c r="D15" s="746"/>
      <c r="E15" s="1466"/>
    </row>
    <row r="16" spans="1:5" x14ac:dyDescent="0.25">
      <c r="A16" s="126"/>
      <c r="B16" s="127"/>
      <c r="C16" s="127"/>
      <c r="D16" s="746"/>
      <c r="E16" s="1466"/>
    </row>
    <row r="17" spans="1:5" x14ac:dyDescent="0.25">
      <c r="A17" s="126"/>
      <c r="B17" s="127"/>
      <c r="C17" s="127"/>
      <c r="D17" s="746"/>
      <c r="E17" s="1466"/>
    </row>
    <row r="18" spans="1:5" x14ac:dyDescent="0.25">
      <c r="A18" s="126"/>
      <c r="B18" s="127"/>
      <c r="C18" s="127"/>
      <c r="D18" s="746"/>
      <c r="E18" s="1466"/>
    </row>
    <row r="19" spans="1:5" x14ac:dyDescent="0.25">
      <c r="A19" s="126"/>
      <c r="B19" s="127"/>
      <c r="C19" s="127"/>
      <c r="D19" s="746"/>
      <c r="E19" s="1466"/>
    </row>
    <row r="20" spans="1:5" x14ac:dyDescent="0.25">
      <c r="A20" s="126"/>
      <c r="B20" s="127"/>
      <c r="C20" s="127"/>
      <c r="D20" s="746"/>
      <c r="E20" s="1466"/>
    </row>
    <row r="21" spans="1:5" x14ac:dyDescent="0.25">
      <c r="A21" s="126"/>
      <c r="B21" s="127"/>
      <c r="C21" s="127"/>
      <c r="D21" s="746"/>
      <c r="E21" s="1466"/>
    </row>
    <row r="22" spans="1:5" x14ac:dyDescent="0.25">
      <c r="A22" s="126"/>
      <c r="B22" s="127"/>
      <c r="C22" s="127"/>
      <c r="D22" s="746"/>
      <c r="E22" s="1466"/>
    </row>
    <row r="23" spans="1:5" x14ac:dyDescent="0.25">
      <c r="A23" s="126"/>
      <c r="B23" s="127"/>
      <c r="C23" s="127"/>
      <c r="D23" s="746"/>
      <c r="E23" s="1466"/>
    </row>
    <row r="24" spans="1:5" x14ac:dyDescent="0.25">
      <c r="A24" s="126"/>
      <c r="B24" s="127"/>
      <c r="C24" s="127"/>
      <c r="D24" s="746"/>
      <c r="E24" s="1466"/>
    </row>
    <row r="25" spans="1:5" x14ac:dyDescent="0.25">
      <c r="A25" s="126"/>
      <c r="B25" s="127"/>
      <c r="C25" s="127"/>
      <c r="D25" s="746"/>
      <c r="E25" s="1466"/>
    </row>
    <row r="26" spans="1:5" x14ac:dyDescent="0.25">
      <c r="A26" s="126"/>
      <c r="B26" s="127"/>
      <c r="C26" s="127"/>
      <c r="D26" s="746"/>
      <c r="E26" s="1466"/>
    </row>
    <row r="27" spans="1:5" x14ac:dyDescent="0.25">
      <c r="A27" s="126"/>
      <c r="B27" s="127"/>
      <c r="C27" s="127"/>
      <c r="D27" s="746"/>
      <c r="E27" s="1466"/>
    </row>
    <row r="28" spans="1:5" x14ac:dyDescent="0.25">
      <c r="A28" s="126"/>
      <c r="B28" s="127"/>
      <c r="C28" s="127"/>
      <c r="D28" s="746"/>
      <c r="E28" s="1466"/>
    </row>
    <row r="29" spans="1:5" x14ac:dyDescent="0.25">
      <c r="A29" s="126"/>
      <c r="B29" s="127"/>
      <c r="C29" s="127"/>
      <c r="D29" s="746"/>
      <c r="E29" s="1466"/>
    </row>
    <row r="30" spans="1:5" x14ac:dyDescent="0.25">
      <c r="A30" s="126"/>
      <c r="B30" s="127"/>
      <c r="C30" s="127"/>
      <c r="D30" s="746"/>
      <c r="E30" s="1466"/>
    </row>
    <row r="31" spans="1:5" ht="15.75" thickBot="1" x14ac:dyDescent="0.3">
      <c r="A31" s="128"/>
      <c r="B31" s="129"/>
      <c r="C31" s="129"/>
      <c r="D31" s="1467"/>
      <c r="E31" s="1468"/>
    </row>
  </sheetData>
  <mergeCells count="31">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9:E29"/>
    <mergeCell ref="D30:E30"/>
    <mergeCell ref="D31:E31"/>
    <mergeCell ref="D24:E24"/>
    <mergeCell ref="D25:E25"/>
    <mergeCell ref="D26:E26"/>
    <mergeCell ref="D27:E27"/>
    <mergeCell ref="D28:E28"/>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124</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45" t="s">
        <v>125</v>
      </c>
      <c r="D12" s="946"/>
      <c r="E12" s="943" t="s">
        <v>126</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127</v>
      </c>
      <c r="D14" s="930"/>
      <c r="E14" s="303"/>
      <c r="F14" s="929"/>
      <c r="G14" s="930"/>
      <c r="H14" s="930"/>
      <c r="I14" s="930"/>
      <c r="J14" s="930"/>
      <c r="K14" s="930"/>
      <c r="L14" s="930"/>
      <c r="M14" s="930"/>
      <c r="N14" s="930"/>
      <c r="O14" s="930"/>
      <c r="P14" s="930"/>
      <c r="Q14" s="930"/>
      <c r="R14" s="930"/>
      <c r="S14" s="930"/>
      <c r="T14" s="930"/>
      <c r="U14" s="930"/>
      <c r="V14" s="930"/>
      <c r="W14" s="930"/>
      <c r="X14" s="930"/>
      <c r="Y14" s="930"/>
      <c r="Z14" s="930"/>
      <c r="AA14" s="930"/>
      <c r="AB14" s="942"/>
    </row>
    <row r="15" spans="2:28" ht="29.25" customHeight="1" x14ac:dyDescent="0.25">
      <c r="B15" s="30"/>
      <c r="C15" s="932"/>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22"/>
      <c r="AB15" s="304"/>
    </row>
    <row r="17" spans="3:27" ht="15" customHeight="1" x14ac:dyDescent="0.25">
      <c r="C17" s="306" t="s">
        <v>128</v>
      </c>
      <c r="D17" s="306"/>
      <c r="E17" s="292"/>
      <c r="F17" s="292"/>
      <c r="G17" s="292"/>
      <c r="H17" s="292"/>
      <c r="I17" s="292"/>
      <c r="J17" s="305"/>
      <c r="K17" s="305"/>
      <c r="L17" s="305"/>
      <c r="M17" s="305"/>
      <c r="N17" s="305"/>
      <c r="O17" s="305"/>
      <c r="P17" s="305"/>
      <c r="Q17" s="305"/>
      <c r="R17" s="305" t="s">
        <v>129</v>
      </c>
      <c r="S17" s="305"/>
      <c r="T17" s="305"/>
      <c r="U17" s="305"/>
      <c r="V17" s="305"/>
      <c r="W17" s="305"/>
      <c r="X17" s="305"/>
      <c r="Y17" s="305"/>
      <c r="Z17" s="305"/>
      <c r="AA17" s="305"/>
    </row>
    <row r="18" spans="3:27" ht="15" customHeight="1" x14ac:dyDescent="0.25">
      <c r="C18" s="947"/>
      <c r="D18" s="948"/>
      <c r="E18" s="948"/>
      <c r="F18" s="948"/>
      <c r="G18" s="948"/>
      <c r="H18" s="948"/>
      <c r="I18" s="948"/>
      <c r="J18" s="948"/>
      <c r="K18" s="948"/>
      <c r="L18" s="948"/>
      <c r="M18" s="948"/>
      <c r="N18" s="948"/>
      <c r="O18" s="948"/>
      <c r="P18" s="949"/>
      <c r="Q18" s="292"/>
      <c r="R18" s="933"/>
      <c r="S18" s="934"/>
      <c r="T18" s="934"/>
      <c r="U18" s="934"/>
      <c r="V18" s="934"/>
      <c r="W18" s="934"/>
      <c r="X18" s="934"/>
      <c r="Y18" s="934"/>
      <c r="Z18" s="934"/>
      <c r="AA18" s="922"/>
    </row>
    <row r="19" spans="3:27" ht="15" customHeight="1" x14ac:dyDescent="0.25">
      <c r="C19" s="950"/>
      <c r="D19" s="904"/>
      <c r="E19" s="904"/>
      <c r="F19" s="904"/>
      <c r="G19" s="904"/>
      <c r="H19" s="904"/>
      <c r="I19" s="904"/>
      <c r="J19" s="904"/>
      <c r="K19" s="904"/>
      <c r="L19" s="904"/>
      <c r="M19" s="904"/>
      <c r="N19" s="904"/>
      <c r="O19" s="904"/>
      <c r="P19" s="942"/>
      <c r="Q19" s="292"/>
      <c r="R19" s="292"/>
      <c r="S19" s="292"/>
      <c r="T19" s="292"/>
      <c r="U19" s="292"/>
      <c r="V19" s="292"/>
      <c r="W19" s="292"/>
      <c r="X19" s="292"/>
      <c r="Y19" s="292"/>
      <c r="Z19" s="292"/>
      <c r="AA19" s="292"/>
    </row>
    <row r="20" spans="3:27" ht="15" customHeight="1" x14ac:dyDescent="0.25">
      <c r="C20" s="950"/>
      <c r="D20" s="904"/>
      <c r="E20" s="904"/>
      <c r="F20" s="904"/>
      <c r="G20" s="904"/>
      <c r="H20" s="904"/>
      <c r="I20" s="904"/>
      <c r="J20" s="904"/>
      <c r="K20" s="904"/>
      <c r="L20" s="904"/>
      <c r="M20" s="904"/>
      <c r="N20" s="904"/>
      <c r="O20" s="904"/>
      <c r="P20" s="942"/>
      <c r="Q20" s="302"/>
      <c r="R20" s="305" t="s">
        <v>130</v>
      </c>
      <c r="S20" s="305"/>
      <c r="T20" s="305"/>
      <c r="U20" s="305"/>
      <c r="V20" s="305"/>
      <c r="W20" s="302"/>
      <c r="X20" s="302"/>
      <c r="Y20" s="302"/>
      <c r="Z20" s="292"/>
      <c r="AA20" s="302"/>
    </row>
    <row r="21" spans="3:27" ht="15" customHeight="1" x14ac:dyDescent="0.25">
      <c r="C21" s="950"/>
      <c r="D21" s="904"/>
      <c r="E21" s="904"/>
      <c r="F21" s="904"/>
      <c r="G21" s="904"/>
      <c r="H21" s="904"/>
      <c r="I21" s="904"/>
      <c r="J21" s="904"/>
      <c r="K21" s="904"/>
      <c r="L21" s="904"/>
      <c r="M21" s="904"/>
      <c r="N21" s="904"/>
      <c r="O21" s="904"/>
      <c r="P21" s="942"/>
      <c r="Q21" s="292"/>
      <c r="R21" s="36"/>
      <c r="S21" s="292" t="s">
        <v>15</v>
      </c>
      <c r="T21" s="292"/>
      <c r="U21" s="36"/>
      <c r="V21" s="292" t="s">
        <v>27</v>
      </c>
      <c r="W21" s="292"/>
      <c r="X21" s="36"/>
      <c r="Y21" s="307" t="s">
        <v>46</v>
      </c>
      <c r="Z21" s="292"/>
      <c r="AA21" s="292"/>
    </row>
    <row r="22" spans="3:27" ht="15" customHeight="1" x14ac:dyDescent="0.25">
      <c r="C22" s="950"/>
      <c r="D22" s="904"/>
      <c r="E22" s="904"/>
      <c r="F22" s="904"/>
      <c r="G22" s="904"/>
      <c r="H22" s="904"/>
      <c r="I22" s="904"/>
      <c r="J22" s="904"/>
      <c r="K22" s="904"/>
      <c r="L22" s="904"/>
      <c r="M22" s="904"/>
      <c r="N22" s="904"/>
      <c r="O22" s="904"/>
      <c r="P22" s="942"/>
      <c r="Q22" s="292"/>
      <c r="R22" s="292"/>
      <c r="S22" s="292"/>
      <c r="T22" s="292"/>
      <c r="U22" s="292"/>
      <c r="V22" s="292"/>
      <c r="W22" s="292"/>
      <c r="X22" s="292"/>
      <c r="Y22" s="292"/>
      <c r="Z22" s="292"/>
      <c r="AA22" s="292"/>
    </row>
    <row r="23" spans="3:27" ht="15" customHeight="1" x14ac:dyDescent="0.25">
      <c r="C23" s="951"/>
      <c r="D23" s="952"/>
      <c r="E23" s="952"/>
      <c r="F23" s="952"/>
      <c r="G23" s="952"/>
      <c r="H23" s="952"/>
      <c r="I23" s="952"/>
      <c r="J23" s="952"/>
      <c r="K23" s="952"/>
      <c r="L23" s="952"/>
      <c r="M23" s="952"/>
      <c r="N23" s="952"/>
      <c r="O23" s="952"/>
      <c r="P23" s="953"/>
      <c r="Q23" s="292"/>
      <c r="R23" s="305" t="s">
        <v>131</v>
      </c>
      <c r="S23" s="292"/>
      <c r="T23" s="292"/>
      <c r="U23" s="292"/>
      <c r="V23" s="292"/>
      <c r="W23" s="940" t="s">
        <v>23</v>
      </c>
      <c r="X23" s="934"/>
      <c r="Y23" s="934"/>
      <c r="Z23" s="934"/>
      <c r="AA23" s="922"/>
    </row>
    <row r="24" spans="3:27" ht="15" customHeight="1" x14ac:dyDescent="0.25">
      <c r="C24" s="302"/>
      <c r="D24" s="302"/>
      <c r="E24" s="302"/>
      <c r="F24" s="302"/>
      <c r="G24" s="302"/>
      <c r="H24" s="292"/>
      <c r="I24" s="292"/>
      <c r="J24" s="292"/>
      <c r="K24" s="292"/>
      <c r="L24" s="292"/>
      <c r="M24" s="292"/>
      <c r="N24" s="292"/>
      <c r="O24" s="292"/>
      <c r="P24" s="292"/>
      <c r="Q24" s="292"/>
      <c r="R24" s="305"/>
      <c r="S24" s="292"/>
      <c r="T24" s="292"/>
      <c r="U24" s="292"/>
      <c r="V24" s="292"/>
      <c r="W24" s="292"/>
      <c r="X24" s="292"/>
      <c r="Y24" s="292"/>
      <c r="Z24" s="292"/>
      <c r="AA24" s="292"/>
    </row>
    <row r="25" spans="3:27" ht="15" customHeight="1" x14ac:dyDescent="0.25">
      <c r="C25" s="305" t="s">
        <v>132</v>
      </c>
      <c r="D25" s="302"/>
      <c r="E25" s="302"/>
      <c r="F25" s="302"/>
      <c r="G25" s="302"/>
      <c r="H25" s="302"/>
      <c r="I25" s="292"/>
      <c r="J25" s="292"/>
      <c r="K25" s="292"/>
      <c r="L25" s="292"/>
      <c r="M25" s="292"/>
      <c r="N25" s="292"/>
      <c r="O25" s="292"/>
      <c r="P25" s="292"/>
      <c r="Q25" s="292"/>
      <c r="R25" s="292"/>
      <c r="S25" s="292"/>
      <c r="T25" s="292"/>
      <c r="U25" s="292"/>
      <c r="V25" s="292"/>
      <c r="W25" s="292"/>
      <c r="X25" s="292"/>
      <c r="Y25" s="292"/>
      <c r="Z25" s="292"/>
      <c r="AA25" s="292"/>
    </row>
    <row r="26" spans="3:27" ht="29.25" customHeight="1" x14ac:dyDescent="0.25">
      <c r="C26" s="940" t="s">
        <v>133</v>
      </c>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22"/>
    </row>
    <row r="27" spans="3:27" ht="15" customHeight="1" x14ac:dyDescent="0.25">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row>
    <row r="28" spans="3:27" ht="15" customHeight="1" x14ac:dyDescent="0.25">
      <c r="C28" s="296" t="s">
        <v>134</v>
      </c>
      <c r="D28" s="302"/>
      <c r="E28" s="302"/>
      <c r="F28" s="302"/>
      <c r="G28" s="302"/>
      <c r="H28" s="302"/>
      <c r="I28" s="302"/>
      <c r="J28" s="302"/>
      <c r="K28" s="302"/>
      <c r="L28" s="302"/>
      <c r="M28" s="296" t="s">
        <v>134</v>
      </c>
      <c r="N28" s="302"/>
      <c r="O28" s="302"/>
      <c r="P28" s="302"/>
      <c r="Q28" s="302"/>
      <c r="R28" s="302"/>
      <c r="S28" s="302"/>
      <c r="T28" s="302"/>
      <c r="U28" s="302"/>
      <c r="V28" s="302"/>
      <c r="W28" s="302"/>
      <c r="X28" s="302"/>
      <c r="Y28" s="302"/>
      <c r="Z28" s="302"/>
      <c r="AA28" s="302"/>
    </row>
    <row r="29" spans="3:27" ht="29.25" customHeight="1" x14ac:dyDescent="0.25">
      <c r="C29" s="940" t="s">
        <v>135</v>
      </c>
      <c r="D29" s="934"/>
      <c r="E29" s="934"/>
      <c r="F29" s="934"/>
      <c r="G29" s="934"/>
      <c r="H29" s="934"/>
      <c r="I29" s="934"/>
      <c r="J29" s="934"/>
      <c r="K29" s="922"/>
      <c r="L29" s="302"/>
      <c r="M29" s="940" t="s">
        <v>136</v>
      </c>
      <c r="N29" s="934"/>
      <c r="O29" s="934"/>
      <c r="P29" s="934"/>
      <c r="Q29" s="934"/>
      <c r="R29" s="934"/>
      <c r="S29" s="934"/>
      <c r="T29" s="934"/>
      <c r="U29" s="934"/>
      <c r="V29" s="934"/>
      <c r="W29" s="934"/>
      <c r="X29" s="934"/>
      <c r="Y29" s="934"/>
      <c r="Z29" s="934"/>
      <c r="AA29" s="922"/>
    </row>
    <row r="30" spans="3:27" ht="15" customHeight="1" x14ac:dyDescent="0.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row>
    <row r="31" spans="3:27" ht="15" customHeight="1" x14ac:dyDescent="0.25">
      <c r="C31" s="309" t="s">
        <v>137</v>
      </c>
      <c r="D31" s="309"/>
      <c r="E31" s="309"/>
      <c r="F31" s="309"/>
      <c r="G31" s="310"/>
      <c r="H31" s="311"/>
      <c r="I31" s="311"/>
      <c r="J31" s="311"/>
      <c r="K31" s="311"/>
      <c r="L31" s="311"/>
      <c r="M31" s="311"/>
      <c r="N31" s="311"/>
      <c r="O31" s="311"/>
      <c r="P31" s="311"/>
      <c r="Q31" s="311"/>
      <c r="R31" s="311"/>
      <c r="S31" s="311"/>
      <c r="T31" s="311"/>
      <c r="U31" s="311"/>
      <c r="V31" s="311"/>
      <c r="W31" s="311"/>
      <c r="X31" s="311"/>
      <c r="Y31" s="311"/>
      <c r="Z31" s="311"/>
      <c r="AA31" s="311"/>
    </row>
    <row r="32" spans="3:27" ht="90" customHeight="1" x14ac:dyDescent="0.25">
      <c r="C32" s="939" t="s">
        <v>138</v>
      </c>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22"/>
    </row>
    <row r="34" spans="3:27" ht="15.75" customHeight="1" x14ac:dyDescent="0.25">
      <c r="C34" s="938" t="s">
        <v>139</v>
      </c>
      <c r="D34" s="930"/>
      <c r="E34" s="305"/>
      <c r="F34" s="932" t="s">
        <v>22</v>
      </c>
      <c r="G34" s="922"/>
      <c r="H34" s="305"/>
      <c r="I34" s="292"/>
      <c r="J34" s="312" t="s">
        <v>140</v>
      </c>
      <c r="K34" s="932">
        <v>1</v>
      </c>
      <c r="L34" s="934"/>
      <c r="M34" s="934"/>
      <c r="N34" s="922"/>
      <c r="O34" s="305"/>
      <c r="P34" s="305"/>
      <c r="Q34" s="296" t="s">
        <v>141</v>
      </c>
      <c r="R34" s="292"/>
      <c r="S34" s="305"/>
      <c r="T34" s="305"/>
      <c r="U34" s="305"/>
      <c r="V34" s="305"/>
      <c r="W34" s="932" t="s">
        <v>20</v>
      </c>
      <c r="X34" s="934"/>
      <c r="Y34" s="934"/>
      <c r="Z34" s="934"/>
      <c r="AA34" s="922"/>
    </row>
    <row r="35" spans="3:27" ht="15.75" customHeight="1" x14ac:dyDescent="0.25">
      <c r="C35" s="292"/>
      <c r="D35" s="292"/>
      <c r="E35" s="292"/>
      <c r="F35" s="307"/>
      <c r="G35" s="307"/>
      <c r="H35" s="307"/>
      <c r="I35" s="307"/>
      <c r="J35" s="307"/>
      <c r="K35" s="307"/>
      <c r="L35" s="307"/>
      <c r="M35" s="292"/>
      <c r="N35" s="292"/>
      <c r="O35" s="292"/>
      <c r="P35" s="292"/>
      <c r="Q35" s="292"/>
      <c r="R35" s="292"/>
      <c r="S35" s="292"/>
      <c r="T35" s="292"/>
      <c r="U35" s="292"/>
      <c r="V35" s="292"/>
      <c r="W35" s="292"/>
      <c r="X35" s="292"/>
      <c r="Y35" s="292"/>
      <c r="Z35" s="292"/>
      <c r="AA35" s="292"/>
    </row>
    <row r="36" spans="3:27" ht="32.25" customHeight="1" x14ac:dyDescent="0.25">
      <c r="C36" s="292"/>
      <c r="D36" s="312" t="s">
        <v>142</v>
      </c>
      <c r="E36" s="305"/>
      <c r="F36" s="939" t="s">
        <v>143</v>
      </c>
      <c r="G36" s="934"/>
      <c r="H36" s="934"/>
      <c r="I36" s="934"/>
      <c r="J36" s="934"/>
      <c r="K36" s="934"/>
      <c r="L36" s="934"/>
      <c r="M36" s="922"/>
      <c r="N36" s="292"/>
      <c r="O36" s="312" t="s">
        <v>144</v>
      </c>
      <c r="P36" s="940">
        <v>1</v>
      </c>
      <c r="Q36" s="934"/>
      <c r="R36" s="934"/>
      <c r="S36" s="934"/>
      <c r="T36" s="934"/>
      <c r="U36" s="934"/>
      <c r="V36" s="934"/>
      <c r="W36" s="934"/>
      <c r="X36" s="934"/>
      <c r="Y36" s="934"/>
      <c r="Z36" s="934"/>
      <c r="AA36" s="922"/>
    </row>
    <row r="37" spans="3:27" ht="15.75" customHeight="1" x14ac:dyDescent="0.25">
      <c r="C37" s="305"/>
      <c r="D37" s="305"/>
      <c r="E37" s="305"/>
      <c r="F37" s="307"/>
      <c r="G37" s="307"/>
      <c r="H37" s="307"/>
      <c r="I37" s="307"/>
      <c r="J37" s="307"/>
      <c r="K37" s="307"/>
      <c r="L37" s="307"/>
      <c r="M37" s="305"/>
      <c r="N37" s="305"/>
      <c r="O37" s="305"/>
      <c r="P37" s="305"/>
      <c r="Q37" s="305"/>
      <c r="R37" s="305"/>
      <c r="S37" s="305"/>
      <c r="T37" s="305"/>
      <c r="U37" s="305"/>
      <c r="V37" s="305"/>
      <c r="W37" s="305"/>
      <c r="X37" s="305"/>
      <c r="Y37" s="305"/>
      <c r="Z37" s="305"/>
      <c r="AA37" s="305"/>
    </row>
    <row r="38" spans="3:27" ht="15.75" customHeight="1" x14ac:dyDescent="0.25">
      <c r="C38" s="292"/>
      <c r="D38" s="312" t="s">
        <v>145</v>
      </c>
      <c r="E38" s="292"/>
      <c r="F38" s="933" t="s">
        <v>146</v>
      </c>
      <c r="G38" s="922"/>
      <c r="H38" s="292"/>
      <c r="I38" s="292"/>
      <c r="J38" s="305" t="s">
        <v>147</v>
      </c>
      <c r="K38" s="292"/>
      <c r="L38" s="933" t="s">
        <v>148</v>
      </c>
      <c r="M38" s="934"/>
      <c r="N38" s="922"/>
      <c r="O38" s="305"/>
      <c r="P38" s="305"/>
      <c r="Q38" s="292"/>
      <c r="R38" s="305" t="s">
        <v>149</v>
      </c>
      <c r="S38" s="305"/>
      <c r="T38" s="305"/>
      <c r="U38" s="305"/>
      <c r="V38" s="305"/>
      <c r="W38" s="941"/>
      <c r="X38" s="934"/>
      <c r="Y38" s="934"/>
      <c r="Z38" s="934"/>
      <c r="AA38" s="922"/>
    </row>
    <row r="39" spans="3:27" ht="15.75" customHeight="1" x14ac:dyDescent="0.25">
      <c r="C39" s="292"/>
      <c r="D39" s="292"/>
      <c r="E39" s="292"/>
      <c r="F39" s="28"/>
      <c r="G39" s="292"/>
      <c r="H39" s="292"/>
      <c r="I39" s="296"/>
      <c r="J39" s="296"/>
      <c r="K39" s="296"/>
      <c r="L39" s="296"/>
      <c r="M39" s="296"/>
      <c r="N39" s="296"/>
      <c r="O39" s="296"/>
      <c r="P39" s="296"/>
      <c r="Q39" s="296"/>
      <c r="R39" s="296"/>
      <c r="S39" s="296"/>
      <c r="T39" s="296"/>
      <c r="U39" s="296"/>
      <c r="V39" s="296"/>
      <c r="W39" s="296"/>
      <c r="X39" s="296"/>
      <c r="Y39" s="296"/>
      <c r="Z39" s="296"/>
      <c r="AA39" s="296"/>
    </row>
    <row r="40" spans="3:27" ht="15.75" customHeight="1" x14ac:dyDescent="0.25">
      <c r="C40" s="313" t="s">
        <v>150</v>
      </c>
      <c r="D40" s="935">
        <v>2024</v>
      </c>
      <c r="E40" s="936"/>
      <c r="F40" s="937"/>
      <c r="G40" s="34"/>
      <c r="H40" s="296"/>
      <c r="I40" s="296"/>
      <c r="J40" s="296"/>
      <c r="K40" s="296"/>
      <c r="L40" s="296"/>
      <c r="M40" s="296"/>
      <c r="N40" s="296"/>
      <c r="O40" s="296"/>
      <c r="P40" s="296"/>
      <c r="Q40" s="929"/>
      <c r="R40" s="930"/>
      <c r="S40" s="930"/>
      <c r="T40" s="930"/>
      <c r="U40" s="930"/>
      <c r="V40" s="296"/>
      <c r="W40" s="296"/>
      <c r="X40" s="931"/>
      <c r="Y40" s="930"/>
      <c r="Z40" s="930"/>
      <c r="AA40" s="930"/>
    </row>
    <row r="41" spans="3:27" ht="5.25" customHeight="1" x14ac:dyDescent="0.25">
      <c r="C41" s="305"/>
      <c r="D41" s="37"/>
      <c r="E41" s="37"/>
      <c r="F41" s="37"/>
      <c r="G41" s="292"/>
      <c r="H41" s="296"/>
      <c r="I41" s="296"/>
      <c r="J41" s="296"/>
      <c r="K41" s="296"/>
      <c r="L41" s="296"/>
      <c r="M41" s="296"/>
      <c r="N41" s="296"/>
      <c r="O41" s="296"/>
      <c r="P41" s="296"/>
      <c r="Q41" s="302"/>
      <c r="R41" s="302"/>
      <c r="S41" s="302"/>
      <c r="T41" s="302"/>
      <c r="U41" s="302"/>
      <c r="V41" s="296"/>
      <c r="W41" s="296"/>
      <c r="X41" s="298"/>
      <c r="Y41" s="298"/>
      <c r="Z41" s="298"/>
      <c r="AA41" s="298"/>
    </row>
    <row r="42" spans="3:27" ht="15.75" customHeight="1" x14ac:dyDescent="0.25">
      <c r="C42" s="305" t="s">
        <v>140</v>
      </c>
      <c r="D42" s="940">
        <v>1</v>
      </c>
      <c r="E42" s="934"/>
      <c r="F42" s="922"/>
      <c r="G42" s="292"/>
      <c r="H42" s="296"/>
      <c r="I42" s="296"/>
      <c r="J42" s="296"/>
      <c r="K42" s="296"/>
      <c r="L42" s="296"/>
      <c r="M42" s="296"/>
      <c r="N42" s="296"/>
      <c r="O42" s="296"/>
      <c r="P42" s="296"/>
      <c r="Q42" s="929"/>
      <c r="R42" s="930"/>
      <c r="S42" s="930"/>
      <c r="T42" s="930"/>
      <c r="U42" s="930"/>
      <c r="V42" s="296"/>
      <c r="W42" s="296"/>
      <c r="X42" s="931"/>
      <c r="Y42" s="930"/>
      <c r="Z42" s="930"/>
      <c r="AA42" s="930"/>
    </row>
    <row r="43" spans="3:27" ht="15.75" customHeight="1" x14ac:dyDescent="0.25">
      <c r="C43" s="292"/>
      <c r="D43" s="292"/>
      <c r="E43" s="292"/>
      <c r="F43" s="292"/>
      <c r="G43" s="292"/>
      <c r="H43" s="292"/>
      <c r="I43" s="296"/>
      <c r="J43" s="296"/>
      <c r="K43" s="305"/>
      <c r="L43" s="305"/>
      <c r="M43" s="305"/>
      <c r="N43" s="305"/>
      <c r="O43" s="305"/>
      <c r="P43" s="305"/>
      <c r="Q43" s="305"/>
      <c r="R43" s="305"/>
      <c r="S43" s="305"/>
      <c r="T43" s="305"/>
      <c r="U43" s="305"/>
      <c r="V43" s="305"/>
      <c r="W43" s="305"/>
      <c r="X43" s="305"/>
      <c r="Y43" s="305"/>
      <c r="Z43" s="305"/>
      <c r="AA43" s="305"/>
    </row>
    <row r="44" spans="3:27" ht="15.75" customHeight="1" x14ac:dyDescent="0.25">
      <c r="C44" s="305"/>
      <c r="D44" s="932" t="s">
        <v>151</v>
      </c>
      <c r="E44" s="934"/>
      <c r="F44" s="934"/>
      <c r="G44" s="934"/>
      <c r="H44" s="934"/>
      <c r="I44" s="934"/>
      <c r="J44" s="934"/>
      <c r="K44" s="934"/>
      <c r="L44" s="934"/>
      <c r="M44" s="934"/>
      <c r="N44" s="934"/>
      <c r="O44" s="934"/>
      <c r="P44" s="934"/>
      <c r="Q44" s="934"/>
      <c r="R44" s="934"/>
      <c r="S44" s="934"/>
      <c r="T44" s="934"/>
      <c r="U44" s="934"/>
      <c r="V44" s="934"/>
      <c r="W44" s="934"/>
      <c r="X44" s="934"/>
      <c r="Y44" s="922"/>
      <c r="Z44" s="306"/>
      <c r="AA44" s="306"/>
    </row>
    <row r="45" spans="3:27" ht="15.75" customHeight="1" x14ac:dyDescent="0.25">
      <c r="C45" s="292"/>
      <c r="D45" s="971" t="s">
        <v>152</v>
      </c>
      <c r="E45" s="934"/>
      <c r="F45" s="934"/>
      <c r="G45" s="934"/>
      <c r="H45" s="922"/>
      <c r="I45" s="967" t="s">
        <v>153</v>
      </c>
      <c r="J45" s="934"/>
      <c r="K45" s="934"/>
      <c r="L45" s="934"/>
      <c r="M45" s="934"/>
      <c r="N45" s="934"/>
      <c r="O45" s="934"/>
      <c r="P45" s="922"/>
      <c r="Q45" s="968" t="s">
        <v>154</v>
      </c>
      <c r="R45" s="934"/>
      <c r="S45" s="934"/>
      <c r="T45" s="934"/>
      <c r="U45" s="934"/>
      <c r="V45" s="934"/>
      <c r="W45" s="934"/>
      <c r="X45" s="934"/>
      <c r="Y45" s="922"/>
      <c r="Z45" s="306"/>
      <c r="AA45" s="306"/>
    </row>
    <row r="46" spans="3:27" ht="15.75" customHeight="1" x14ac:dyDescent="0.25">
      <c r="C46" s="38"/>
      <c r="D46" s="972" t="s">
        <v>155</v>
      </c>
      <c r="E46" s="934"/>
      <c r="F46" s="934"/>
      <c r="G46" s="934"/>
      <c r="H46" s="922"/>
      <c r="I46" s="969" t="s">
        <v>156</v>
      </c>
      <c r="J46" s="934"/>
      <c r="K46" s="934"/>
      <c r="L46" s="934"/>
      <c r="M46" s="934"/>
      <c r="N46" s="934"/>
      <c r="O46" s="934"/>
      <c r="P46" s="922"/>
      <c r="Q46" s="970" t="s">
        <v>157</v>
      </c>
      <c r="R46" s="934"/>
      <c r="S46" s="934"/>
      <c r="T46" s="934"/>
      <c r="U46" s="934"/>
      <c r="V46" s="934"/>
      <c r="W46" s="934"/>
      <c r="X46" s="934"/>
      <c r="Y46" s="922"/>
      <c r="Z46" s="315"/>
      <c r="AA46" s="315"/>
    </row>
    <row r="47" spans="3:27" ht="15.75" customHeight="1" x14ac:dyDescent="0.25">
      <c r="C47" s="316"/>
      <c r="D47" s="316"/>
      <c r="E47" s="316"/>
      <c r="F47" s="316"/>
      <c r="G47" s="317"/>
      <c r="H47" s="317"/>
      <c r="I47" s="317"/>
      <c r="J47" s="317"/>
      <c r="K47" s="317"/>
      <c r="L47" s="317"/>
      <c r="M47" s="317"/>
      <c r="N47" s="317"/>
      <c r="O47" s="317"/>
      <c r="P47" s="317"/>
      <c r="Q47" s="317"/>
      <c r="R47" s="317"/>
      <c r="S47" s="317"/>
      <c r="T47" s="317"/>
      <c r="U47" s="317"/>
      <c r="V47" s="317"/>
      <c r="W47" s="317"/>
      <c r="X47" s="317"/>
      <c r="Y47" s="317"/>
      <c r="Z47" s="316"/>
      <c r="AA47" s="316"/>
    </row>
    <row r="48" spans="3:27" ht="15.75" customHeight="1" x14ac:dyDescent="0.25">
      <c r="C48" s="960" t="s">
        <v>158</v>
      </c>
      <c r="D48" s="934"/>
      <c r="E48" s="934"/>
      <c r="F48" s="922"/>
      <c r="G48" s="965" t="s">
        <v>159</v>
      </c>
      <c r="H48" s="966" t="s">
        <v>160</v>
      </c>
      <c r="I48" s="948"/>
      <c r="J48" s="948"/>
      <c r="K48" s="948"/>
      <c r="L48" s="948"/>
      <c r="M48" s="948"/>
      <c r="N48" s="948"/>
      <c r="O48" s="948"/>
      <c r="P48" s="948"/>
      <c r="Q48" s="948"/>
      <c r="R48" s="948"/>
      <c r="S48" s="948"/>
      <c r="T48" s="948"/>
      <c r="U48" s="948"/>
      <c r="V48" s="948"/>
      <c r="W48" s="948"/>
      <c r="X48" s="948"/>
      <c r="Y48" s="948"/>
      <c r="Z48" s="948"/>
      <c r="AA48" s="949"/>
    </row>
    <row r="49" spans="2:28" ht="15.75" customHeight="1" x14ac:dyDescent="0.25">
      <c r="B49" s="39"/>
      <c r="C49" s="40" t="s">
        <v>161</v>
      </c>
      <c r="D49" s="41">
        <v>1.2</v>
      </c>
      <c r="E49" s="960" t="s">
        <v>162</v>
      </c>
      <c r="F49" s="922"/>
      <c r="G49" s="906"/>
      <c r="H49" s="951"/>
      <c r="I49" s="952"/>
      <c r="J49" s="952"/>
      <c r="K49" s="952"/>
      <c r="L49" s="952"/>
      <c r="M49" s="952"/>
      <c r="N49" s="952"/>
      <c r="O49" s="952"/>
      <c r="P49" s="952"/>
      <c r="Q49" s="952"/>
      <c r="R49" s="952"/>
      <c r="S49" s="952"/>
      <c r="T49" s="952"/>
      <c r="U49" s="952"/>
      <c r="V49" s="952"/>
      <c r="W49" s="952"/>
      <c r="X49" s="952"/>
      <c r="Y49" s="952"/>
      <c r="Z49" s="952"/>
      <c r="AA49" s="953"/>
      <c r="AB49" s="314"/>
    </row>
    <row r="50" spans="2:28" ht="15.75" customHeight="1" x14ac:dyDescent="0.25">
      <c r="B50" s="39"/>
      <c r="C50" s="42">
        <v>2024</v>
      </c>
      <c r="D50" s="43">
        <v>45474</v>
      </c>
      <c r="E50" s="959">
        <v>45656</v>
      </c>
      <c r="F50" s="922"/>
      <c r="G50" s="44">
        <v>1</v>
      </c>
      <c r="H50" s="964" t="s">
        <v>124</v>
      </c>
      <c r="I50" s="934"/>
      <c r="J50" s="934"/>
      <c r="K50" s="934"/>
      <c r="L50" s="934"/>
      <c r="M50" s="934"/>
      <c r="N50" s="934"/>
      <c r="O50" s="934"/>
      <c r="P50" s="934"/>
      <c r="Q50" s="934"/>
      <c r="R50" s="934"/>
      <c r="S50" s="934"/>
      <c r="T50" s="934"/>
      <c r="U50" s="934"/>
      <c r="V50" s="934"/>
      <c r="W50" s="934"/>
      <c r="X50" s="934"/>
      <c r="Y50" s="934"/>
      <c r="Z50" s="934"/>
      <c r="AA50" s="922"/>
      <c r="AB50" s="314"/>
    </row>
    <row r="51" spans="2:28" ht="15.75" customHeight="1" x14ac:dyDescent="0.25">
      <c r="B51" s="39"/>
      <c r="C51" s="42">
        <v>2025</v>
      </c>
      <c r="D51" s="43">
        <v>45658</v>
      </c>
      <c r="E51" s="959">
        <v>46021</v>
      </c>
      <c r="F51" s="922"/>
      <c r="G51" s="44">
        <v>1</v>
      </c>
      <c r="H51" s="964" t="s">
        <v>124</v>
      </c>
      <c r="I51" s="934"/>
      <c r="J51" s="934"/>
      <c r="K51" s="934"/>
      <c r="L51" s="934"/>
      <c r="M51" s="934"/>
      <c r="N51" s="934"/>
      <c r="O51" s="934"/>
      <c r="P51" s="934"/>
      <c r="Q51" s="934"/>
      <c r="R51" s="934"/>
      <c r="S51" s="934"/>
      <c r="T51" s="934"/>
      <c r="U51" s="934"/>
      <c r="V51" s="934"/>
      <c r="W51" s="934"/>
      <c r="X51" s="934"/>
      <c r="Y51" s="934"/>
      <c r="Z51" s="934"/>
      <c r="AA51" s="922"/>
      <c r="AB51" s="314"/>
    </row>
    <row r="52" spans="2:28" ht="15.75" customHeight="1" x14ac:dyDescent="0.25">
      <c r="B52" s="39"/>
      <c r="C52" s="42">
        <v>2026</v>
      </c>
      <c r="D52" s="43">
        <v>46023</v>
      </c>
      <c r="E52" s="959">
        <v>46386</v>
      </c>
      <c r="F52" s="922"/>
      <c r="G52" s="44">
        <v>1</v>
      </c>
      <c r="H52" s="964" t="s">
        <v>124</v>
      </c>
      <c r="I52" s="934"/>
      <c r="J52" s="934"/>
      <c r="K52" s="934"/>
      <c r="L52" s="934"/>
      <c r="M52" s="934"/>
      <c r="N52" s="934"/>
      <c r="O52" s="934"/>
      <c r="P52" s="934"/>
      <c r="Q52" s="934"/>
      <c r="R52" s="934"/>
      <c r="S52" s="934"/>
      <c r="T52" s="934"/>
      <c r="U52" s="934"/>
      <c r="V52" s="934"/>
      <c r="W52" s="934"/>
      <c r="X52" s="934"/>
      <c r="Y52" s="934"/>
      <c r="Z52" s="934"/>
      <c r="AA52" s="922"/>
      <c r="AB52" s="314"/>
    </row>
    <row r="53" spans="2:28" ht="15.75" customHeight="1" x14ac:dyDescent="0.25">
      <c r="B53" s="39"/>
      <c r="C53" s="42">
        <v>2027</v>
      </c>
      <c r="D53" s="43">
        <v>46388</v>
      </c>
      <c r="E53" s="959">
        <v>46751</v>
      </c>
      <c r="F53" s="922"/>
      <c r="G53" s="44">
        <v>1</v>
      </c>
      <c r="H53" s="964" t="s">
        <v>124</v>
      </c>
      <c r="I53" s="934"/>
      <c r="J53" s="934"/>
      <c r="K53" s="934"/>
      <c r="L53" s="934"/>
      <c r="M53" s="934"/>
      <c r="N53" s="934"/>
      <c r="O53" s="934"/>
      <c r="P53" s="934"/>
      <c r="Q53" s="934"/>
      <c r="R53" s="934"/>
      <c r="S53" s="934"/>
      <c r="T53" s="934"/>
      <c r="U53" s="934"/>
      <c r="V53" s="934"/>
      <c r="W53" s="934"/>
      <c r="X53" s="934"/>
      <c r="Y53" s="934"/>
      <c r="Z53" s="934"/>
      <c r="AA53" s="922"/>
      <c r="AB53" s="314"/>
    </row>
    <row r="54" spans="2:28" ht="15.75" customHeight="1" x14ac:dyDescent="0.25">
      <c r="B54" s="39"/>
      <c r="C54" s="42"/>
      <c r="D54" s="42"/>
      <c r="E54" s="960"/>
      <c r="F54" s="922"/>
      <c r="G54" s="41"/>
      <c r="H54" s="960"/>
      <c r="I54" s="934"/>
      <c r="J54" s="934"/>
      <c r="K54" s="934"/>
      <c r="L54" s="934"/>
      <c r="M54" s="934"/>
      <c r="N54" s="934"/>
      <c r="O54" s="934"/>
      <c r="P54" s="934"/>
      <c r="Q54" s="934"/>
      <c r="R54" s="934"/>
      <c r="S54" s="934"/>
      <c r="T54" s="934"/>
      <c r="U54" s="934"/>
      <c r="V54" s="934"/>
      <c r="W54" s="934"/>
      <c r="X54" s="934"/>
      <c r="Y54" s="934"/>
      <c r="Z54" s="934"/>
      <c r="AA54" s="922"/>
      <c r="AB54" s="314"/>
    </row>
    <row r="55" spans="2:28" ht="15.75" customHeight="1" x14ac:dyDescent="0.25">
      <c r="B55" s="3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300"/>
    </row>
    <row r="56" spans="2:28" ht="15.75" customHeight="1" x14ac:dyDescent="0.25">
      <c r="B56" s="30"/>
      <c r="C56" s="938" t="s">
        <v>163</v>
      </c>
      <c r="D56" s="930"/>
      <c r="E56" s="305"/>
      <c r="F56" s="296" t="s">
        <v>164</v>
      </c>
      <c r="G56" s="45"/>
      <c r="H56" s="307"/>
      <c r="I56" s="296" t="s">
        <v>165</v>
      </c>
      <c r="J56" s="292"/>
      <c r="K56" s="933"/>
      <c r="L56" s="922"/>
      <c r="M56" s="305"/>
      <c r="N56" s="292"/>
      <c r="O56" s="292"/>
      <c r="P56" s="292"/>
      <c r="Q56" s="292"/>
      <c r="R56" s="292"/>
      <c r="S56" s="292"/>
      <c r="T56" s="292"/>
      <c r="U56" s="292"/>
      <c r="V56" s="292"/>
      <c r="W56" s="292"/>
      <c r="X56" s="292"/>
      <c r="Y56" s="292"/>
      <c r="Z56" s="292"/>
      <c r="AA56" s="292"/>
      <c r="AB56" s="300"/>
    </row>
    <row r="57" spans="2:28" ht="15.75" customHeight="1" x14ac:dyDescent="0.25">
      <c r="B57" s="318"/>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9"/>
    </row>
    <row r="58" spans="2:28" ht="15.75" customHeight="1" x14ac:dyDescent="0.25">
      <c r="B58" s="958" t="s">
        <v>166</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22"/>
    </row>
    <row r="59" spans="2:28" ht="15.75" customHeight="1" x14ac:dyDescent="0.25">
      <c r="B59" s="46"/>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7"/>
    </row>
    <row r="60" spans="2:28" ht="29.25" customHeight="1" x14ac:dyDescent="0.25">
      <c r="B60" s="960" t="s">
        <v>161</v>
      </c>
      <c r="C60" s="922"/>
      <c r="D60" s="41"/>
      <c r="E60" s="960" t="s">
        <v>167</v>
      </c>
      <c r="F60" s="922"/>
      <c r="G60" s="41"/>
      <c r="H60" s="932" t="s">
        <v>168</v>
      </c>
      <c r="I60" s="922"/>
      <c r="J60" s="960"/>
      <c r="K60" s="922"/>
      <c r="L60" s="963"/>
      <c r="M60" s="930"/>
      <c r="N60" s="41" t="s">
        <v>169</v>
      </c>
      <c r="O60" s="960"/>
      <c r="P60" s="934"/>
      <c r="Q60" s="922"/>
      <c r="R60" s="960" t="s">
        <v>170</v>
      </c>
      <c r="S60" s="934"/>
      <c r="T60" s="922"/>
      <c r="U60" s="960"/>
      <c r="V60" s="934"/>
      <c r="W60" s="922"/>
      <c r="X60" s="960" t="s">
        <v>171</v>
      </c>
      <c r="Y60" s="922"/>
      <c r="Z60" s="960"/>
      <c r="AA60" s="934"/>
      <c r="AB60" s="922"/>
    </row>
    <row r="61" spans="2:28" ht="15.75" customHeight="1" x14ac:dyDescent="0.25">
      <c r="B61" s="46"/>
      <c r="C61" s="320"/>
      <c r="D61" s="320"/>
      <c r="E61" s="320"/>
      <c r="F61" s="315"/>
      <c r="G61" s="321"/>
      <c r="H61" s="322"/>
      <c r="I61" s="322"/>
      <c r="J61" s="315"/>
      <c r="K61" s="315"/>
      <c r="L61" s="315"/>
      <c r="M61" s="315"/>
      <c r="N61" s="322"/>
      <c r="O61" s="315"/>
      <c r="P61" s="315"/>
      <c r="Q61" s="315"/>
      <c r="R61" s="315"/>
      <c r="S61" s="322"/>
      <c r="T61" s="302"/>
      <c r="U61" s="302"/>
      <c r="V61" s="292"/>
      <c r="W61" s="322"/>
      <c r="X61" s="312"/>
      <c r="Y61" s="312"/>
      <c r="Z61" s="48"/>
      <c r="AA61" s="27"/>
      <c r="AB61" s="49"/>
    </row>
    <row r="62" spans="2:28" ht="15.75" customHeight="1" x14ac:dyDescent="0.25">
      <c r="B62" s="958" t="s">
        <v>172</v>
      </c>
      <c r="C62" s="922"/>
      <c r="D62" s="961"/>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3"/>
    </row>
    <row r="63" spans="2:28" ht="15.75" customHeight="1" x14ac:dyDescent="0.25">
      <c r="B63" s="46"/>
      <c r="C63" s="320"/>
      <c r="D63" s="320"/>
      <c r="E63" s="320"/>
      <c r="F63" s="315"/>
      <c r="G63" s="321"/>
      <c r="H63" s="322"/>
      <c r="I63" s="322"/>
      <c r="J63" s="315"/>
      <c r="K63" s="315"/>
      <c r="L63" s="315"/>
      <c r="M63" s="315"/>
      <c r="N63" s="322"/>
      <c r="O63" s="315"/>
      <c r="P63" s="315"/>
      <c r="Q63" s="315"/>
      <c r="R63" s="315"/>
      <c r="S63" s="322"/>
      <c r="T63" s="302"/>
      <c r="U63" s="302"/>
      <c r="V63" s="292"/>
      <c r="W63" s="322"/>
      <c r="X63" s="312"/>
      <c r="Y63" s="312"/>
      <c r="Z63" s="48"/>
      <c r="AA63" s="27"/>
      <c r="AB63" s="49"/>
    </row>
    <row r="64" spans="2:28" ht="15.75" customHeight="1" x14ac:dyDescent="0.25">
      <c r="B64" s="958" t="s">
        <v>173</v>
      </c>
      <c r="C64" s="922"/>
      <c r="D64" s="96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3"/>
    </row>
    <row r="66" spans="2:28" ht="15.75" customHeight="1" x14ac:dyDescent="0.25">
      <c r="B66" s="958" t="s">
        <v>174</v>
      </c>
      <c r="C66" s="922"/>
      <c r="D66" s="96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3"/>
    </row>
    <row r="67" spans="2:28" ht="15.75" customHeight="1" x14ac:dyDescent="0.25">
      <c r="B67" s="46"/>
      <c r="C67" s="320"/>
      <c r="D67" s="320"/>
      <c r="E67" s="320"/>
      <c r="F67" s="315"/>
      <c r="G67" s="321"/>
      <c r="H67" s="322"/>
      <c r="I67" s="322"/>
      <c r="J67" s="315"/>
      <c r="K67" s="315"/>
      <c r="L67" s="315"/>
      <c r="M67" s="315"/>
      <c r="N67" s="322"/>
      <c r="O67" s="315"/>
      <c r="P67" s="315"/>
      <c r="Q67" s="315"/>
      <c r="R67" s="315"/>
      <c r="S67" s="322"/>
      <c r="T67" s="302"/>
      <c r="U67" s="302"/>
      <c r="V67" s="292"/>
      <c r="W67" s="322"/>
      <c r="X67" s="312"/>
      <c r="Y67" s="312"/>
      <c r="Z67" s="48"/>
      <c r="AA67" s="27"/>
      <c r="AB67" s="49"/>
    </row>
    <row r="68" spans="2:28" ht="15.75" customHeight="1" x14ac:dyDescent="0.25">
      <c r="B68" s="958" t="s">
        <v>175</v>
      </c>
      <c r="C68" s="922"/>
      <c r="D68" s="96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3"/>
    </row>
    <row r="69" spans="2:28" ht="15.75" customHeight="1" x14ac:dyDescent="0.25">
      <c r="B69" s="46"/>
      <c r="C69" s="320"/>
      <c r="D69" s="320"/>
      <c r="E69" s="320"/>
      <c r="F69" s="315"/>
      <c r="G69" s="321"/>
      <c r="H69" s="322"/>
      <c r="I69" s="322"/>
      <c r="J69" s="315"/>
      <c r="K69" s="315"/>
      <c r="L69" s="315"/>
      <c r="M69" s="315"/>
      <c r="N69" s="322"/>
      <c r="O69" s="315"/>
      <c r="P69" s="315"/>
      <c r="Q69" s="315"/>
      <c r="R69" s="315"/>
      <c r="S69" s="322"/>
      <c r="T69" s="302"/>
      <c r="U69" s="302"/>
      <c r="V69" s="292"/>
      <c r="W69" s="322"/>
      <c r="X69" s="312"/>
      <c r="Y69" s="312"/>
      <c r="Z69" s="48"/>
      <c r="AA69" s="27"/>
      <c r="AB69" s="49"/>
    </row>
    <row r="70" spans="2:28" ht="15.75" customHeight="1" x14ac:dyDescent="0.25">
      <c r="B70" s="958" t="s">
        <v>176</v>
      </c>
      <c r="C70" s="922"/>
      <c r="D70" s="962"/>
      <c r="E70" s="952"/>
      <c r="F70" s="952"/>
      <c r="G70" s="952"/>
      <c r="H70" s="952"/>
      <c r="I70" s="952"/>
      <c r="J70" s="952"/>
      <c r="K70" s="952"/>
      <c r="L70" s="952"/>
      <c r="M70" s="952"/>
      <c r="N70" s="952"/>
      <c r="O70" s="952"/>
      <c r="P70" s="952"/>
      <c r="Q70" s="952"/>
      <c r="R70" s="952"/>
      <c r="S70" s="952"/>
      <c r="T70" s="952"/>
      <c r="U70" s="952"/>
      <c r="V70" s="952"/>
      <c r="W70" s="952"/>
      <c r="X70" s="952"/>
      <c r="Y70" s="952"/>
      <c r="Z70" s="952"/>
      <c r="AA70" s="952"/>
      <c r="AB70" s="953"/>
    </row>
    <row r="71" spans="2:28" ht="15.75" customHeight="1" x14ac:dyDescent="0.25">
      <c r="B71" s="46"/>
      <c r="C71" s="320"/>
      <c r="D71" s="320"/>
      <c r="E71" s="320"/>
      <c r="F71" s="315"/>
      <c r="G71" s="321"/>
      <c r="H71" s="322"/>
      <c r="I71" s="322"/>
      <c r="J71" s="315"/>
      <c r="K71" s="315"/>
      <c r="L71" s="315"/>
      <c r="M71" s="315"/>
      <c r="N71" s="322"/>
      <c r="O71" s="315"/>
      <c r="P71" s="315"/>
      <c r="Q71" s="315"/>
      <c r="R71" s="315"/>
      <c r="S71" s="322"/>
      <c r="T71" s="302"/>
      <c r="U71" s="302"/>
      <c r="V71" s="292"/>
      <c r="W71" s="322"/>
      <c r="X71" s="312"/>
      <c r="Y71" s="312"/>
      <c r="Z71" s="48"/>
      <c r="AA71" s="27"/>
      <c r="AB71" s="49"/>
    </row>
    <row r="72" spans="2:28" ht="15.75" customHeight="1" x14ac:dyDescent="0.25">
      <c r="B72" s="958" t="s">
        <v>177</v>
      </c>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22"/>
    </row>
    <row r="73" spans="2:28" ht="15.75" customHeight="1" x14ac:dyDescent="0.25">
      <c r="B73" s="932" t="s">
        <v>122</v>
      </c>
      <c r="C73" s="922"/>
      <c r="D73" s="50" t="s">
        <v>178</v>
      </c>
      <c r="E73" s="932" t="s">
        <v>179</v>
      </c>
      <c r="F73" s="922"/>
      <c r="G73" s="932" t="s">
        <v>177</v>
      </c>
      <c r="H73" s="934"/>
      <c r="I73" s="934"/>
      <c r="J73" s="934"/>
      <c r="K73" s="934"/>
      <c r="L73" s="934"/>
      <c r="M73" s="934"/>
      <c r="N73" s="934"/>
      <c r="O73" s="922"/>
      <c r="P73" s="932" t="s">
        <v>180</v>
      </c>
      <c r="Q73" s="934"/>
      <c r="R73" s="934"/>
      <c r="S73" s="934"/>
      <c r="T73" s="934"/>
      <c r="U73" s="934"/>
      <c r="V73" s="934"/>
      <c r="W73" s="934"/>
      <c r="X73" s="934"/>
      <c r="Y73" s="934"/>
      <c r="Z73" s="934"/>
      <c r="AA73" s="934"/>
      <c r="AB73" s="922"/>
    </row>
    <row r="74" spans="2:28" ht="15.75" customHeight="1" x14ac:dyDescent="0.25">
      <c r="B74" s="932"/>
      <c r="C74" s="922"/>
      <c r="D74" s="36"/>
      <c r="E74" s="932"/>
      <c r="F74" s="922"/>
      <c r="G74" s="957"/>
      <c r="H74" s="934"/>
      <c r="I74" s="934"/>
      <c r="J74" s="934"/>
      <c r="K74" s="934"/>
      <c r="L74" s="934"/>
      <c r="M74" s="934"/>
      <c r="N74" s="934"/>
      <c r="O74" s="922"/>
      <c r="P74" s="957"/>
      <c r="Q74" s="934"/>
      <c r="R74" s="934"/>
      <c r="S74" s="934"/>
      <c r="T74" s="934"/>
      <c r="U74" s="934"/>
      <c r="V74" s="934"/>
      <c r="W74" s="934"/>
      <c r="X74" s="934"/>
      <c r="Y74" s="934"/>
      <c r="Z74" s="934"/>
      <c r="AA74" s="934"/>
      <c r="AB74" s="922"/>
    </row>
    <row r="75" spans="2:28" ht="15.75" customHeight="1" x14ac:dyDescent="0.25">
      <c r="B75" s="932"/>
      <c r="C75" s="922"/>
      <c r="D75" s="36"/>
      <c r="E75" s="932"/>
      <c r="F75" s="922"/>
      <c r="G75" s="957"/>
      <c r="H75" s="934"/>
      <c r="I75" s="934"/>
      <c r="J75" s="934"/>
      <c r="K75" s="934"/>
      <c r="L75" s="934"/>
      <c r="M75" s="934"/>
      <c r="N75" s="934"/>
      <c r="O75" s="922"/>
      <c r="P75" s="957"/>
      <c r="Q75" s="934"/>
      <c r="R75" s="934"/>
      <c r="S75" s="934"/>
      <c r="T75" s="934"/>
      <c r="U75" s="934"/>
      <c r="V75" s="934"/>
      <c r="W75" s="934"/>
      <c r="X75" s="934"/>
      <c r="Y75" s="934"/>
      <c r="Z75" s="934"/>
      <c r="AA75" s="934"/>
      <c r="AB75" s="922"/>
    </row>
    <row r="76" spans="2:28" ht="26.25" customHeight="1" x14ac:dyDescent="0.25">
      <c r="B76" s="956" t="s">
        <v>181</v>
      </c>
      <c r="C76" s="934"/>
      <c r="D76" s="934"/>
      <c r="E76" s="934"/>
      <c r="F76" s="934"/>
      <c r="G76" s="934"/>
      <c r="H76" s="934"/>
      <c r="I76" s="934"/>
      <c r="J76" s="934"/>
      <c r="K76" s="934"/>
      <c r="L76" s="934"/>
      <c r="M76" s="934"/>
      <c r="N76" s="934"/>
      <c r="O76" s="934"/>
      <c r="P76" s="934"/>
      <c r="Q76" s="934"/>
      <c r="R76" s="934"/>
      <c r="S76" s="934"/>
      <c r="T76" s="934"/>
      <c r="U76" s="934"/>
      <c r="V76" s="934"/>
      <c r="W76" s="934"/>
      <c r="X76" s="934"/>
      <c r="Y76" s="934"/>
      <c r="Z76" s="934"/>
      <c r="AA76" s="934"/>
      <c r="AB76" s="922"/>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1078</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1079</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45" t="s">
        <v>125</v>
      </c>
      <c r="D12" s="946"/>
      <c r="E12" s="943" t="s">
        <v>1080</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127</v>
      </c>
      <c r="D14" s="930"/>
      <c r="E14" s="303"/>
      <c r="F14" s="929"/>
      <c r="G14" s="930"/>
      <c r="H14" s="930"/>
      <c r="I14" s="930"/>
      <c r="J14" s="930"/>
      <c r="K14" s="930"/>
      <c r="L14" s="930"/>
      <c r="M14" s="930"/>
      <c r="N14" s="930"/>
      <c r="O14" s="930"/>
      <c r="P14" s="930"/>
      <c r="Q14" s="930"/>
      <c r="R14" s="930"/>
      <c r="S14" s="930"/>
      <c r="T14" s="930"/>
      <c r="U14" s="930"/>
      <c r="V14" s="930"/>
      <c r="W14" s="930"/>
      <c r="X14" s="930"/>
      <c r="Y14" s="930"/>
      <c r="Z14" s="930"/>
      <c r="AA14" s="930"/>
      <c r="AB14" s="942"/>
    </row>
    <row r="15" spans="2:28" ht="29.25" customHeight="1" x14ac:dyDescent="0.25">
      <c r="B15" s="30"/>
      <c r="C15" s="932" t="s">
        <v>1081</v>
      </c>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22"/>
      <c r="AB15" s="304"/>
    </row>
    <row r="17" spans="3:27" ht="15" customHeight="1" x14ac:dyDescent="0.25">
      <c r="C17" s="306" t="s">
        <v>128</v>
      </c>
      <c r="D17" s="306"/>
      <c r="E17" s="292"/>
      <c r="F17" s="292"/>
      <c r="G17" s="292"/>
      <c r="H17" s="292"/>
      <c r="I17" s="292"/>
      <c r="J17" s="305"/>
      <c r="K17" s="305"/>
      <c r="L17" s="305"/>
      <c r="M17" s="305"/>
      <c r="N17" s="305"/>
      <c r="O17" s="305"/>
      <c r="P17" s="305"/>
      <c r="Q17" s="305"/>
      <c r="R17" s="305" t="s">
        <v>129</v>
      </c>
      <c r="S17" s="305"/>
      <c r="T17" s="305"/>
      <c r="U17" s="305"/>
      <c r="V17" s="305"/>
      <c r="W17" s="305"/>
      <c r="X17" s="305"/>
      <c r="Y17" s="305"/>
      <c r="Z17" s="305"/>
      <c r="AA17" s="305"/>
    </row>
    <row r="18" spans="3:27" ht="15" customHeight="1" x14ac:dyDescent="0.25">
      <c r="C18" s="947"/>
      <c r="D18" s="948"/>
      <c r="E18" s="948"/>
      <c r="F18" s="948"/>
      <c r="G18" s="948"/>
      <c r="H18" s="948"/>
      <c r="I18" s="948"/>
      <c r="J18" s="948"/>
      <c r="K18" s="948"/>
      <c r="L18" s="948"/>
      <c r="M18" s="948"/>
      <c r="N18" s="948"/>
      <c r="O18" s="948"/>
      <c r="P18" s="949"/>
      <c r="Q18" s="292"/>
      <c r="R18" s="933"/>
      <c r="S18" s="934"/>
      <c r="T18" s="934"/>
      <c r="U18" s="934"/>
      <c r="V18" s="934"/>
      <c r="W18" s="934"/>
      <c r="X18" s="934"/>
      <c r="Y18" s="934"/>
      <c r="Z18" s="934"/>
      <c r="AA18" s="922"/>
    </row>
    <row r="19" spans="3:27" ht="15" customHeight="1" x14ac:dyDescent="0.25">
      <c r="C19" s="950"/>
      <c r="D19" s="904"/>
      <c r="E19" s="904"/>
      <c r="F19" s="904"/>
      <c r="G19" s="904"/>
      <c r="H19" s="904"/>
      <c r="I19" s="904"/>
      <c r="J19" s="904"/>
      <c r="K19" s="904"/>
      <c r="L19" s="904"/>
      <c r="M19" s="904"/>
      <c r="N19" s="904"/>
      <c r="O19" s="904"/>
      <c r="P19" s="942"/>
      <c r="Q19" s="292"/>
      <c r="R19" s="292"/>
      <c r="S19" s="292"/>
      <c r="T19" s="292"/>
      <c r="U19" s="292"/>
      <c r="V19" s="292"/>
      <c r="W19" s="292"/>
      <c r="X19" s="292"/>
      <c r="Y19" s="292"/>
      <c r="Z19" s="292"/>
      <c r="AA19" s="292"/>
    </row>
    <row r="20" spans="3:27" ht="15" customHeight="1" x14ac:dyDescent="0.25">
      <c r="C20" s="950"/>
      <c r="D20" s="904"/>
      <c r="E20" s="904"/>
      <c r="F20" s="904"/>
      <c r="G20" s="904"/>
      <c r="H20" s="904"/>
      <c r="I20" s="904"/>
      <c r="J20" s="904"/>
      <c r="K20" s="904"/>
      <c r="L20" s="904"/>
      <c r="M20" s="904"/>
      <c r="N20" s="904"/>
      <c r="O20" s="904"/>
      <c r="P20" s="942"/>
      <c r="Q20" s="302"/>
      <c r="R20" s="305" t="s">
        <v>130</v>
      </c>
      <c r="S20" s="305"/>
      <c r="T20" s="305"/>
      <c r="U20" s="305"/>
      <c r="V20" s="305"/>
      <c r="W20" s="302"/>
      <c r="X20" s="302"/>
      <c r="Y20" s="302"/>
      <c r="Z20" s="292"/>
      <c r="AA20" s="302"/>
    </row>
    <row r="21" spans="3:27" ht="15" customHeight="1" x14ac:dyDescent="0.25">
      <c r="C21" s="950"/>
      <c r="D21" s="904"/>
      <c r="E21" s="904"/>
      <c r="F21" s="904"/>
      <c r="G21" s="904"/>
      <c r="H21" s="904"/>
      <c r="I21" s="904"/>
      <c r="J21" s="904"/>
      <c r="K21" s="904"/>
      <c r="L21" s="904"/>
      <c r="M21" s="904"/>
      <c r="N21" s="904"/>
      <c r="O21" s="904"/>
      <c r="P21" s="942"/>
      <c r="Q21" s="292"/>
      <c r="R21" s="36"/>
      <c r="S21" s="292" t="s">
        <v>15</v>
      </c>
      <c r="T21" s="292"/>
      <c r="U21" s="36"/>
      <c r="V21" s="292" t="s">
        <v>27</v>
      </c>
      <c r="W21" s="292"/>
      <c r="X21" s="36"/>
      <c r="Y21" s="307" t="s">
        <v>46</v>
      </c>
      <c r="Z21" s="292"/>
      <c r="AA21" s="292"/>
    </row>
    <row r="22" spans="3:27" ht="15" customHeight="1" x14ac:dyDescent="0.25">
      <c r="C22" s="950"/>
      <c r="D22" s="904"/>
      <c r="E22" s="904"/>
      <c r="F22" s="904"/>
      <c r="G22" s="904"/>
      <c r="H22" s="904"/>
      <c r="I22" s="904"/>
      <c r="J22" s="904"/>
      <c r="K22" s="904"/>
      <c r="L22" s="904"/>
      <c r="M22" s="904"/>
      <c r="N22" s="904"/>
      <c r="O22" s="904"/>
      <c r="P22" s="942"/>
      <c r="Q22" s="292"/>
      <c r="R22" s="292"/>
      <c r="S22" s="292"/>
      <c r="T22" s="292"/>
      <c r="U22" s="292"/>
      <c r="V22" s="292"/>
      <c r="W22" s="292"/>
      <c r="X22" s="292"/>
      <c r="Y22" s="292"/>
      <c r="Z22" s="292"/>
      <c r="AA22" s="292"/>
    </row>
    <row r="23" spans="3:27" ht="15" customHeight="1" x14ac:dyDescent="0.25">
      <c r="C23" s="951"/>
      <c r="D23" s="952"/>
      <c r="E23" s="952"/>
      <c r="F23" s="952"/>
      <c r="G23" s="952"/>
      <c r="H23" s="952"/>
      <c r="I23" s="952"/>
      <c r="J23" s="952"/>
      <c r="K23" s="952"/>
      <c r="L23" s="952"/>
      <c r="M23" s="952"/>
      <c r="N23" s="952"/>
      <c r="O23" s="952"/>
      <c r="P23" s="953"/>
      <c r="Q23" s="292"/>
      <c r="R23" s="305" t="s">
        <v>131</v>
      </c>
      <c r="S23" s="292"/>
      <c r="T23" s="292"/>
      <c r="U23" s="292"/>
      <c r="V23" s="292"/>
      <c r="W23" s="940" t="s">
        <v>23</v>
      </c>
      <c r="X23" s="934"/>
      <c r="Y23" s="934"/>
      <c r="Z23" s="934"/>
      <c r="AA23" s="922"/>
    </row>
    <row r="24" spans="3:27" ht="15" customHeight="1" x14ac:dyDescent="0.25">
      <c r="C24" s="302"/>
      <c r="D24" s="302"/>
      <c r="E24" s="302"/>
      <c r="F24" s="302"/>
      <c r="G24" s="302"/>
      <c r="H24" s="292"/>
      <c r="I24" s="292"/>
      <c r="J24" s="292"/>
      <c r="K24" s="292"/>
      <c r="L24" s="292"/>
      <c r="M24" s="292"/>
      <c r="N24" s="292"/>
      <c r="O24" s="292"/>
      <c r="P24" s="292"/>
      <c r="Q24" s="292"/>
      <c r="R24" s="305"/>
      <c r="S24" s="292"/>
      <c r="T24" s="292"/>
      <c r="U24" s="292"/>
      <c r="V24" s="292"/>
      <c r="W24" s="292"/>
      <c r="X24" s="292"/>
      <c r="Y24" s="292"/>
      <c r="Z24" s="292"/>
      <c r="AA24" s="292"/>
    </row>
    <row r="25" spans="3:27" ht="15" customHeight="1" x14ac:dyDescent="0.25">
      <c r="C25" s="305" t="s">
        <v>132</v>
      </c>
      <c r="D25" s="302"/>
      <c r="E25" s="302"/>
      <c r="F25" s="302"/>
      <c r="G25" s="302"/>
      <c r="H25" s="302"/>
      <c r="I25" s="292"/>
      <c r="J25" s="292"/>
      <c r="K25" s="292"/>
      <c r="L25" s="292"/>
      <c r="M25" s="292"/>
      <c r="N25" s="292"/>
      <c r="O25" s="292"/>
      <c r="P25" s="292"/>
      <c r="Q25" s="292"/>
      <c r="R25" s="292"/>
      <c r="S25" s="292"/>
      <c r="T25" s="292"/>
      <c r="U25" s="292"/>
      <c r="V25" s="292"/>
      <c r="W25" s="292"/>
      <c r="X25" s="292"/>
      <c r="Y25" s="292"/>
      <c r="Z25" s="292"/>
      <c r="AA25" s="292"/>
    </row>
    <row r="26" spans="3:27" ht="29.25" customHeight="1" x14ac:dyDescent="0.25">
      <c r="C26" s="940" t="s">
        <v>1082</v>
      </c>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22"/>
    </row>
    <row r="27" spans="3:27" ht="15" customHeight="1" x14ac:dyDescent="0.25">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row>
    <row r="28" spans="3:27" ht="15" customHeight="1" x14ac:dyDescent="0.25">
      <c r="C28" s="296" t="s">
        <v>134</v>
      </c>
      <c r="D28" s="302"/>
      <c r="E28" s="302"/>
      <c r="F28" s="302"/>
      <c r="G28" s="302"/>
      <c r="H28" s="302"/>
      <c r="I28" s="302"/>
      <c r="J28" s="302"/>
      <c r="K28" s="302"/>
      <c r="L28" s="302"/>
      <c r="M28" s="296" t="s">
        <v>134</v>
      </c>
      <c r="N28" s="302"/>
      <c r="O28" s="302"/>
      <c r="P28" s="302"/>
      <c r="Q28" s="302"/>
      <c r="R28" s="302"/>
      <c r="S28" s="302"/>
      <c r="T28" s="302"/>
      <c r="U28" s="302"/>
      <c r="V28" s="302"/>
      <c r="W28" s="302"/>
      <c r="X28" s="302"/>
      <c r="Y28" s="302"/>
      <c r="Z28" s="302"/>
      <c r="AA28" s="302"/>
    </row>
    <row r="29" spans="3:27" ht="29.25" customHeight="1" x14ac:dyDescent="0.25">
      <c r="C29" s="940" t="s">
        <v>1079</v>
      </c>
      <c r="D29" s="934"/>
      <c r="E29" s="934"/>
      <c r="F29" s="934"/>
      <c r="G29" s="934"/>
      <c r="H29" s="934"/>
      <c r="I29" s="934"/>
      <c r="J29" s="934"/>
      <c r="K29" s="922"/>
      <c r="L29" s="302"/>
      <c r="M29" s="940" t="s">
        <v>1083</v>
      </c>
      <c r="N29" s="934"/>
      <c r="O29" s="934"/>
      <c r="P29" s="934"/>
      <c r="Q29" s="934"/>
      <c r="R29" s="934"/>
      <c r="S29" s="934"/>
      <c r="T29" s="934"/>
      <c r="U29" s="934"/>
      <c r="V29" s="934"/>
      <c r="W29" s="934"/>
      <c r="X29" s="934"/>
      <c r="Y29" s="934"/>
      <c r="Z29" s="934"/>
      <c r="AA29" s="922"/>
    </row>
    <row r="30" spans="3:27" ht="15" customHeight="1" x14ac:dyDescent="0.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row>
    <row r="31" spans="3:27" ht="15" customHeight="1" x14ac:dyDescent="0.25">
      <c r="C31" s="309" t="s">
        <v>137</v>
      </c>
      <c r="D31" s="309"/>
      <c r="E31" s="309"/>
      <c r="F31" s="309"/>
      <c r="G31" s="310"/>
      <c r="H31" s="311"/>
      <c r="I31" s="311"/>
      <c r="J31" s="311"/>
      <c r="K31" s="311"/>
      <c r="L31" s="311"/>
      <c r="M31" s="311"/>
      <c r="N31" s="311"/>
      <c r="O31" s="311"/>
      <c r="P31" s="311"/>
      <c r="Q31" s="311"/>
      <c r="R31" s="311"/>
      <c r="S31" s="311"/>
      <c r="T31" s="311"/>
      <c r="U31" s="311"/>
      <c r="V31" s="311"/>
      <c r="W31" s="311"/>
      <c r="X31" s="311"/>
      <c r="Y31" s="311"/>
      <c r="Z31" s="311"/>
      <c r="AA31" s="311"/>
    </row>
    <row r="32" spans="3:27" ht="90" customHeight="1" x14ac:dyDescent="0.25">
      <c r="C32" s="939" t="s">
        <v>1084</v>
      </c>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22"/>
    </row>
    <row r="34" spans="3:27" ht="15.75" customHeight="1" x14ac:dyDescent="0.25">
      <c r="C34" s="938" t="s">
        <v>139</v>
      </c>
      <c r="D34" s="930"/>
      <c r="E34" s="305"/>
      <c r="F34" s="932" t="s">
        <v>22</v>
      </c>
      <c r="G34" s="922"/>
      <c r="H34" s="305"/>
      <c r="I34" s="292"/>
      <c r="J34" s="312" t="s">
        <v>140</v>
      </c>
      <c r="K34" s="932">
        <v>1</v>
      </c>
      <c r="L34" s="934"/>
      <c r="M34" s="934"/>
      <c r="N34" s="922"/>
      <c r="O34" s="305"/>
      <c r="P34" s="305"/>
      <c r="Q34" s="296" t="s">
        <v>141</v>
      </c>
      <c r="R34" s="292"/>
      <c r="S34" s="305"/>
      <c r="T34" s="305"/>
      <c r="U34" s="305"/>
      <c r="V34" s="305"/>
      <c r="W34" s="932" t="s">
        <v>20</v>
      </c>
      <c r="X34" s="934"/>
      <c r="Y34" s="934"/>
      <c r="Z34" s="934"/>
      <c r="AA34" s="922"/>
    </row>
    <row r="35" spans="3:27" ht="15.75" customHeight="1" x14ac:dyDescent="0.25">
      <c r="C35" s="292"/>
      <c r="D35" s="292"/>
      <c r="E35" s="292"/>
      <c r="F35" s="307"/>
      <c r="G35" s="307"/>
      <c r="H35" s="307"/>
      <c r="I35" s="307"/>
      <c r="J35" s="307"/>
      <c r="K35" s="307"/>
      <c r="L35" s="307"/>
      <c r="M35" s="292"/>
      <c r="N35" s="292"/>
      <c r="O35" s="292"/>
      <c r="P35" s="292"/>
      <c r="Q35" s="292"/>
      <c r="R35" s="292"/>
      <c r="S35" s="292"/>
      <c r="T35" s="292"/>
      <c r="U35" s="292"/>
      <c r="V35" s="292"/>
      <c r="W35" s="292"/>
      <c r="X35" s="292"/>
      <c r="Y35" s="292"/>
      <c r="Z35" s="292"/>
      <c r="AA35" s="292"/>
    </row>
    <row r="36" spans="3:27" ht="32.25" customHeight="1" x14ac:dyDescent="0.25">
      <c r="C36" s="292"/>
      <c r="D36" s="312" t="s">
        <v>142</v>
      </c>
      <c r="E36" s="305"/>
      <c r="F36" s="939" t="s">
        <v>1085</v>
      </c>
      <c r="G36" s="934"/>
      <c r="H36" s="934"/>
      <c r="I36" s="934"/>
      <c r="J36" s="934"/>
      <c r="K36" s="934"/>
      <c r="L36" s="934"/>
      <c r="M36" s="922"/>
      <c r="N36" s="292"/>
      <c r="O36" s="312" t="s">
        <v>144</v>
      </c>
      <c r="P36" s="940">
        <v>1</v>
      </c>
      <c r="Q36" s="934"/>
      <c r="R36" s="934"/>
      <c r="S36" s="934"/>
      <c r="T36" s="934"/>
      <c r="U36" s="934"/>
      <c r="V36" s="934"/>
      <c r="W36" s="934"/>
      <c r="X36" s="934"/>
      <c r="Y36" s="934"/>
      <c r="Z36" s="934"/>
      <c r="AA36" s="922"/>
    </row>
    <row r="37" spans="3:27" ht="15.75" customHeight="1" x14ac:dyDescent="0.25">
      <c r="C37" s="305"/>
      <c r="D37" s="305"/>
      <c r="E37" s="305"/>
      <c r="F37" s="307"/>
      <c r="G37" s="307"/>
      <c r="H37" s="307"/>
      <c r="I37" s="307"/>
      <c r="J37" s="307"/>
      <c r="K37" s="307"/>
      <c r="L37" s="307"/>
      <c r="M37" s="305"/>
      <c r="N37" s="305"/>
      <c r="O37" s="305"/>
      <c r="P37" s="305"/>
      <c r="Q37" s="305"/>
      <c r="R37" s="305"/>
      <c r="S37" s="305"/>
      <c r="T37" s="305"/>
      <c r="U37" s="305"/>
      <c r="V37" s="305"/>
      <c r="W37" s="305"/>
      <c r="X37" s="305"/>
      <c r="Y37" s="305"/>
      <c r="Z37" s="305"/>
      <c r="AA37" s="305"/>
    </row>
    <row r="38" spans="3:27" ht="15.75" customHeight="1" x14ac:dyDescent="0.25">
      <c r="C38" s="292"/>
      <c r="D38" s="312" t="s">
        <v>145</v>
      </c>
      <c r="E38" s="292"/>
      <c r="F38" s="933" t="s">
        <v>146</v>
      </c>
      <c r="G38" s="922"/>
      <c r="H38" s="292"/>
      <c r="I38" s="292"/>
      <c r="J38" s="305" t="s">
        <v>147</v>
      </c>
      <c r="K38" s="292"/>
      <c r="L38" s="933" t="s">
        <v>148</v>
      </c>
      <c r="M38" s="934"/>
      <c r="N38" s="922"/>
      <c r="O38" s="305"/>
      <c r="P38" s="305"/>
      <c r="Q38" s="292"/>
      <c r="R38" s="305" t="s">
        <v>149</v>
      </c>
      <c r="S38" s="305"/>
      <c r="T38" s="305"/>
      <c r="U38" s="305"/>
      <c r="V38" s="305"/>
      <c r="W38" s="941"/>
      <c r="X38" s="934"/>
      <c r="Y38" s="934"/>
      <c r="Z38" s="934"/>
      <c r="AA38" s="922"/>
    </row>
    <row r="39" spans="3:27" ht="15.75" customHeight="1" x14ac:dyDescent="0.25">
      <c r="C39" s="292"/>
      <c r="D39" s="292"/>
      <c r="E39" s="292"/>
      <c r="F39" s="28"/>
      <c r="G39" s="292"/>
      <c r="H39" s="292"/>
      <c r="I39" s="296"/>
      <c r="J39" s="296"/>
      <c r="K39" s="296"/>
      <c r="L39" s="296"/>
      <c r="M39" s="296"/>
      <c r="N39" s="296"/>
      <c r="O39" s="296"/>
      <c r="P39" s="296"/>
      <c r="Q39" s="296"/>
      <c r="R39" s="296"/>
      <c r="S39" s="296"/>
      <c r="T39" s="296"/>
      <c r="U39" s="296"/>
      <c r="V39" s="296"/>
      <c r="W39" s="296"/>
      <c r="X39" s="296"/>
      <c r="Y39" s="296"/>
      <c r="Z39" s="296"/>
      <c r="AA39" s="296"/>
    </row>
    <row r="40" spans="3:27" ht="15.75" customHeight="1" x14ac:dyDescent="0.25">
      <c r="C40" s="313" t="s">
        <v>150</v>
      </c>
      <c r="D40" s="935">
        <v>2024</v>
      </c>
      <c r="E40" s="936"/>
      <c r="F40" s="937"/>
      <c r="G40" s="34"/>
      <c r="H40" s="296"/>
      <c r="I40" s="296"/>
      <c r="J40" s="296"/>
      <c r="K40" s="296"/>
      <c r="L40" s="296"/>
      <c r="M40" s="296"/>
      <c r="N40" s="296"/>
      <c r="O40" s="296"/>
      <c r="P40" s="296"/>
      <c r="Q40" s="929"/>
      <c r="R40" s="930"/>
      <c r="S40" s="930"/>
      <c r="T40" s="930"/>
      <c r="U40" s="930"/>
      <c r="V40" s="296"/>
      <c r="W40" s="296"/>
      <c r="X40" s="931"/>
      <c r="Y40" s="930"/>
      <c r="Z40" s="930"/>
      <c r="AA40" s="930"/>
    </row>
    <row r="41" spans="3:27" ht="5.25" customHeight="1" x14ac:dyDescent="0.25">
      <c r="C41" s="305"/>
      <c r="D41" s="37"/>
      <c r="E41" s="37"/>
      <c r="F41" s="37"/>
      <c r="G41" s="292"/>
      <c r="H41" s="296"/>
      <c r="I41" s="296"/>
      <c r="J41" s="296"/>
      <c r="K41" s="296"/>
      <c r="L41" s="296"/>
      <c r="M41" s="296"/>
      <c r="N41" s="296"/>
      <c r="O41" s="296"/>
      <c r="P41" s="296"/>
      <c r="Q41" s="302"/>
      <c r="R41" s="302"/>
      <c r="S41" s="302"/>
      <c r="T41" s="302"/>
      <c r="U41" s="302"/>
      <c r="V41" s="296"/>
      <c r="W41" s="296"/>
      <c r="X41" s="298"/>
      <c r="Y41" s="298"/>
      <c r="Z41" s="298"/>
      <c r="AA41" s="298"/>
    </row>
    <row r="42" spans="3:27" ht="15.75" customHeight="1" x14ac:dyDescent="0.25">
      <c r="C42" s="305" t="s">
        <v>140</v>
      </c>
      <c r="D42" s="940">
        <v>1</v>
      </c>
      <c r="E42" s="934"/>
      <c r="F42" s="922"/>
      <c r="G42" s="292"/>
      <c r="H42" s="296"/>
      <c r="I42" s="296"/>
      <c r="J42" s="296"/>
      <c r="K42" s="296"/>
      <c r="L42" s="296"/>
      <c r="M42" s="296"/>
      <c r="N42" s="296"/>
      <c r="O42" s="296"/>
      <c r="P42" s="296"/>
      <c r="Q42" s="929"/>
      <c r="R42" s="930"/>
      <c r="S42" s="930"/>
      <c r="T42" s="930"/>
      <c r="U42" s="930"/>
      <c r="V42" s="296"/>
      <c r="W42" s="296"/>
      <c r="X42" s="931"/>
      <c r="Y42" s="930"/>
      <c r="Z42" s="930"/>
      <c r="AA42" s="930"/>
    </row>
    <row r="43" spans="3:27" ht="15.75" customHeight="1" x14ac:dyDescent="0.25">
      <c r="C43" s="292"/>
      <c r="D43" s="292"/>
      <c r="E43" s="292"/>
      <c r="F43" s="292"/>
      <c r="G43" s="292"/>
      <c r="H43" s="292"/>
      <c r="I43" s="296"/>
      <c r="J43" s="296"/>
      <c r="K43" s="305"/>
      <c r="L43" s="305"/>
      <c r="M43" s="305"/>
      <c r="N43" s="305"/>
      <c r="O43" s="305"/>
      <c r="P43" s="305"/>
      <c r="Q43" s="305"/>
      <c r="R43" s="305"/>
      <c r="S43" s="305"/>
      <c r="T43" s="305"/>
      <c r="U43" s="305"/>
      <c r="V43" s="305"/>
      <c r="W43" s="305"/>
      <c r="X43" s="305"/>
      <c r="Y43" s="305"/>
      <c r="Z43" s="305"/>
      <c r="AA43" s="305"/>
    </row>
    <row r="44" spans="3:27" ht="15.75" customHeight="1" x14ac:dyDescent="0.25">
      <c r="C44" s="305"/>
      <c r="D44" s="932" t="s">
        <v>151</v>
      </c>
      <c r="E44" s="934"/>
      <c r="F44" s="934"/>
      <c r="G44" s="934"/>
      <c r="H44" s="934"/>
      <c r="I44" s="934"/>
      <c r="J44" s="934"/>
      <c r="K44" s="934"/>
      <c r="L44" s="934"/>
      <c r="M44" s="934"/>
      <c r="N44" s="934"/>
      <c r="O44" s="934"/>
      <c r="P44" s="934"/>
      <c r="Q44" s="934"/>
      <c r="R44" s="934"/>
      <c r="S44" s="934"/>
      <c r="T44" s="934"/>
      <c r="U44" s="934"/>
      <c r="V44" s="934"/>
      <c r="W44" s="934"/>
      <c r="X44" s="934"/>
      <c r="Y44" s="922"/>
      <c r="Z44" s="306"/>
      <c r="AA44" s="306"/>
    </row>
    <row r="45" spans="3:27" ht="15.75" customHeight="1" x14ac:dyDescent="0.25">
      <c r="C45" s="292"/>
      <c r="D45" s="971" t="s">
        <v>152</v>
      </c>
      <c r="E45" s="934"/>
      <c r="F45" s="934"/>
      <c r="G45" s="934"/>
      <c r="H45" s="922"/>
      <c r="I45" s="967" t="s">
        <v>153</v>
      </c>
      <c r="J45" s="934"/>
      <c r="K45" s="934"/>
      <c r="L45" s="934"/>
      <c r="M45" s="934"/>
      <c r="N45" s="934"/>
      <c r="O45" s="934"/>
      <c r="P45" s="922"/>
      <c r="Q45" s="968" t="s">
        <v>154</v>
      </c>
      <c r="R45" s="934"/>
      <c r="S45" s="934"/>
      <c r="T45" s="934"/>
      <c r="U45" s="934"/>
      <c r="V45" s="934"/>
      <c r="W45" s="934"/>
      <c r="X45" s="934"/>
      <c r="Y45" s="922"/>
      <c r="Z45" s="306"/>
      <c r="AA45" s="306"/>
    </row>
    <row r="46" spans="3:27" ht="15.75" customHeight="1" x14ac:dyDescent="0.25">
      <c r="C46" s="38"/>
      <c r="D46" s="972" t="s">
        <v>155</v>
      </c>
      <c r="E46" s="934"/>
      <c r="F46" s="934"/>
      <c r="G46" s="934"/>
      <c r="H46" s="922"/>
      <c r="I46" s="969" t="s">
        <v>156</v>
      </c>
      <c r="J46" s="934"/>
      <c r="K46" s="934"/>
      <c r="L46" s="934"/>
      <c r="M46" s="934"/>
      <c r="N46" s="934"/>
      <c r="O46" s="934"/>
      <c r="P46" s="922"/>
      <c r="Q46" s="970" t="s">
        <v>157</v>
      </c>
      <c r="R46" s="934"/>
      <c r="S46" s="934"/>
      <c r="T46" s="934"/>
      <c r="U46" s="934"/>
      <c r="V46" s="934"/>
      <c r="W46" s="934"/>
      <c r="X46" s="934"/>
      <c r="Y46" s="922"/>
      <c r="Z46" s="315"/>
      <c r="AA46" s="315"/>
    </row>
    <row r="47" spans="3:27" ht="15.75" customHeight="1" x14ac:dyDescent="0.25">
      <c r="C47" s="316"/>
      <c r="D47" s="316"/>
      <c r="E47" s="316"/>
      <c r="F47" s="316"/>
      <c r="G47" s="317"/>
      <c r="H47" s="317"/>
      <c r="I47" s="317"/>
      <c r="J47" s="317"/>
      <c r="K47" s="317"/>
      <c r="L47" s="317"/>
      <c r="M47" s="317"/>
      <c r="N47" s="317"/>
      <c r="O47" s="317"/>
      <c r="P47" s="317"/>
      <c r="Q47" s="317"/>
      <c r="R47" s="317"/>
      <c r="S47" s="317"/>
      <c r="T47" s="317"/>
      <c r="U47" s="317"/>
      <c r="V47" s="317"/>
      <c r="W47" s="317"/>
      <c r="X47" s="317"/>
      <c r="Y47" s="317"/>
      <c r="Z47" s="316"/>
      <c r="AA47" s="316"/>
    </row>
    <row r="48" spans="3:27" ht="15.75" customHeight="1" x14ac:dyDescent="0.25">
      <c r="C48" s="960" t="s">
        <v>158</v>
      </c>
      <c r="D48" s="934"/>
      <c r="E48" s="934"/>
      <c r="F48" s="922"/>
      <c r="G48" s="965" t="s">
        <v>159</v>
      </c>
      <c r="H48" s="966" t="s">
        <v>160</v>
      </c>
      <c r="I48" s="948"/>
      <c r="J48" s="948"/>
      <c r="K48" s="948"/>
      <c r="L48" s="948"/>
      <c r="M48" s="948"/>
      <c r="N48" s="948"/>
      <c r="O48" s="948"/>
      <c r="P48" s="948"/>
      <c r="Q48" s="948"/>
      <c r="R48" s="948"/>
      <c r="S48" s="948"/>
      <c r="T48" s="948"/>
      <c r="U48" s="948"/>
      <c r="V48" s="948"/>
      <c r="W48" s="948"/>
      <c r="X48" s="948"/>
      <c r="Y48" s="948"/>
      <c r="Z48" s="948"/>
      <c r="AA48" s="949"/>
    </row>
    <row r="49" spans="2:28" ht="15.75" customHeight="1" x14ac:dyDescent="0.25">
      <c r="B49" s="39"/>
      <c r="C49" s="40" t="s">
        <v>161</v>
      </c>
      <c r="D49" s="41">
        <v>1.2</v>
      </c>
      <c r="E49" s="960" t="s">
        <v>162</v>
      </c>
      <c r="F49" s="922"/>
      <c r="G49" s="906"/>
      <c r="H49" s="951"/>
      <c r="I49" s="952"/>
      <c r="J49" s="952"/>
      <c r="K49" s="952"/>
      <c r="L49" s="952"/>
      <c r="M49" s="952"/>
      <c r="N49" s="952"/>
      <c r="O49" s="952"/>
      <c r="P49" s="952"/>
      <c r="Q49" s="952"/>
      <c r="R49" s="952"/>
      <c r="S49" s="952"/>
      <c r="T49" s="952"/>
      <c r="U49" s="952"/>
      <c r="V49" s="952"/>
      <c r="W49" s="952"/>
      <c r="X49" s="952"/>
      <c r="Y49" s="952"/>
      <c r="Z49" s="952"/>
      <c r="AA49" s="953"/>
      <c r="AB49" s="314"/>
    </row>
    <row r="50" spans="2:28" ht="15.75" customHeight="1" x14ac:dyDescent="0.25">
      <c r="B50" s="39"/>
      <c r="C50" s="42">
        <v>2024</v>
      </c>
      <c r="D50" s="43">
        <v>45474</v>
      </c>
      <c r="E50" s="959">
        <v>45656</v>
      </c>
      <c r="F50" s="922"/>
      <c r="G50" s="44">
        <v>1</v>
      </c>
      <c r="H50" s="964" t="s">
        <v>1079</v>
      </c>
      <c r="I50" s="934"/>
      <c r="J50" s="934"/>
      <c r="K50" s="934"/>
      <c r="L50" s="934"/>
      <c r="M50" s="934"/>
      <c r="N50" s="934"/>
      <c r="O50" s="934"/>
      <c r="P50" s="934"/>
      <c r="Q50" s="934"/>
      <c r="R50" s="934"/>
      <c r="S50" s="934"/>
      <c r="T50" s="934"/>
      <c r="U50" s="934"/>
      <c r="V50" s="934"/>
      <c r="W50" s="934"/>
      <c r="X50" s="934"/>
      <c r="Y50" s="934"/>
      <c r="Z50" s="934"/>
      <c r="AA50" s="922"/>
      <c r="AB50" s="314"/>
    </row>
    <row r="51" spans="2:28" ht="15.75" customHeight="1" x14ac:dyDescent="0.25">
      <c r="B51" s="39"/>
      <c r="C51" s="42">
        <v>2025</v>
      </c>
      <c r="D51" s="43">
        <v>45658</v>
      </c>
      <c r="E51" s="959">
        <v>46021</v>
      </c>
      <c r="F51" s="922"/>
      <c r="G51" s="44">
        <v>1</v>
      </c>
      <c r="H51" s="964" t="s">
        <v>1079</v>
      </c>
      <c r="I51" s="934"/>
      <c r="J51" s="934"/>
      <c r="K51" s="934"/>
      <c r="L51" s="934"/>
      <c r="M51" s="934"/>
      <c r="N51" s="934"/>
      <c r="O51" s="934"/>
      <c r="P51" s="934"/>
      <c r="Q51" s="934"/>
      <c r="R51" s="934"/>
      <c r="S51" s="934"/>
      <c r="T51" s="934"/>
      <c r="U51" s="934"/>
      <c r="V51" s="934"/>
      <c r="W51" s="934"/>
      <c r="X51" s="934"/>
      <c r="Y51" s="934"/>
      <c r="Z51" s="934"/>
      <c r="AA51" s="922"/>
      <c r="AB51" s="314"/>
    </row>
    <row r="52" spans="2:28" ht="15.75" customHeight="1" x14ac:dyDescent="0.25">
      <c r="B52" s="39"/>
      <c r="C52" s="42">
        <v>2026</v>
      </c>
      <c r="D52" s="43">
        <v>46023</v>
      </c>
      <c r="E52" s="959">
        <v>46386</v>
      </c>
      <c r="F52" s="922"/>
      <c r="G52" s="44">
        <v>1</v>
      </c>
      <c r="H52" s="964" t="s">
        <v>1079</v>
      </c>
      <c r="I52" s="934"/>
      <c r="J52" s="934"/>
      <c r="K52" s="934"/>
      <c r="L52" s="934"/>
      <c r="M52" s="934"/>
      <c r="N52" s="934"/>
      <c r="O52" s="934"/>
      <c r="P52" s="934"/>
      <c r="Q52" s="934"/>
      <c r="R52" s="934"/>
      <c r="S52" s="934"/>
      <c r="T52" s="934"/>
      <c r="U52" s="934"/>
      <c r="V52" s="934"/>
      <c r="W52" s="934"/>
      <c r="X52" s="934"/>
      <c r="Y52" s="934"/>
      <c r="Z52" s="934"/>
      <c r="AA52" s="922"/>
      <c r="AB52" s="314"/>
    </row>
    <row r="53" spans="2:28" ht="15.75" customHeight="1" x14ac:dyDescent="0.25">
      <c r="B53" s="39"/>
      <c r="C53" s="42">
        <v>2027</v>
      </c>
      <c r="D53" s="43">
        <v>46388</v>
      </c>
      <c r="E53" s="959">
        <v>46751</v>
      </c>
      <c r="F53" s="922"/>
      <c r="G53" s="44">
        <v>1</v>
      </c>
      <c r="H53" s="964" t="s">
        <v>1079</v>
      </c>
      <c r="I53" s="934"/>
      <c r="J53" s="934"/>
      <c r="K53" s="934"/>
      <c r="L53" s="934"/>
      <c r="M53" s="934"/>
      <c r="N53" s="934"/>
      <c r="O53" s="934"/>
      <c r="P53" s="934"/>
      <c r="Q53" s="934"/>
      <c r="R53" s="934"/>
      <c r="S53" s="934"/>
      <c r="T53" s="934"/>
      <c r="U53" s="934"/>
      <c r="V53" s="934"/>
      <c r="W53" s="934"/>
      <c r="X53" s="934"/>
      <c r="Y53" s="934"/>
      <c r="Z53" s="934"/>
      <c r="AA53" s="922"/>
      <c r="AB53" s="314"/>
    </row>
    <row r="54" spans="2:28" ht="15.75" customHeight="1" x14ac:dyDescent="0.25">
      <c r="B54" s="39"/>
      <c r="C54" s="42"/>
      <c r="D54" s="42"/>
      <c r="E54" s="960"/>
      <c r="F54" s="922"/>
      <c r="G54" s="41"/>
      <c r="H54" s="960"/>
      <c r="I54" s="934"/>
      <c r="J54" s="934"/>
      <c r="K54" s="934"/>
      <c r="L54" s="934"/>
      <c r="M54" s="934"/>
      <c r="N54" s="934"/>
      <c r="O54" s="934"/>
      <c r="P54" s="934"/>
      <c r="Q54" s="934"/>
      <c r="R54" s="934"/>
      <c r="S54" s="934"/>
      <c r="T54" s="934"/>
      <c r="U54" s="934"/>
      <c r="V54" s="934"/>
      <c r="W54" s="934"/>
      <c r="X54" s="934"/>
      <c r="Y54" s="934"/>
      <c r="Z54" s="934"/>
      <c r="AA54" s="922"/>
      <c r="AB54" s="314"/>
    </row>
    <row r="55" spans="2:28" ht="15.75" customHeight="1" x14ac:dyDescent="0.25">
      <c r="B55" s="3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300"/>
    </row>
    <row r="56" spans="2:28" ht="15.75" customHeight="1" x14ac:dyDescent="0.25">
      <c r="B56" s="30"/>
      <c r="C56" s="938" t="s">
        <v>163</v>
      </c>
      <c r="D56" s="930"/>
      <c r="E56" s="305"/>
      <c r="F56" s="296" t="s">
        <v>164</v>
      </c>
      <c r="G56" s="45"/>
      <c r="H56" s="307"/>
      <c r="I56" s="296" t="s">
        <v>165</v>
      </c>
      <c r="J56" s="292"/>
      <c r="K56" s="933"/>
      <c r="L56" s="922"/>
      <c r="M56" s="305"/>
      <c r="N56" s="292"/>
      <c r="O56" s="292"/>
      <c r="P56" s="292"/>
      <c r="Q56" s="292"/>
      <c r="R56" s="292"/>
      <c r="S56" s="292"/>
      <c r="T56" s="292"/>
      <c r="U56" s="292"/>
      <c r="V56" s="292"/>
      <c r="W56" s="292"/>
      <c r="X56" s="292"/>
      <c r="Y56" s="292"/>
      <c r="Z56" s="292"/>
      <c r="AA56" s="292"/>
      <c r="AB56" s="300"/>
    </row>
    <row r="57" spans="2:28" ht="15.75" customHeight="1" x14ac:dyDescent="0.25">
      <c r="B57" s="318"/>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9"/>
    </row>
    <row r="58" spans="2:28" ht="15.75" customHeight="1" x14ac:dyDescent="0.25">
      <c r="B58" s="958" t="s">
        <v>166</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22"/>
    </row>
    <row r="59" spans="2:28" ht="15.75" customHeight="1" x14ac:dyDescent="0.25">
      <c r="B59" s="46"/>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7"/>
    </row>
    <row r="60" spans="2:28" ht="29.25" customHeight="1" x14ac:dyDescent="0.25">
      <c r="B60" s="960" t="s">
        <v>161</v>
      </c>
      <c r="C60" s="922"/>
      <c r="D60" s="41"/>
      <c r="E60" s="960" t="s">
        <v>167</v>
      </c>
      <c r="F60" s="922"/>
      <c r="G60" s="41"/>
      <c r="H60" s="932" t="s">
        <v>168</v>
      </c>
      <c r="I60" s="922"/>
      <c r="J60" s="960"/>
      <c r="K60" s="922"/>
      <c r="L60" s="963"/>
      <c r="M60" s="930"/>
      <c r="N60" s="41" t="s">
        <v>169</v>
      </c>
      <c r="O60" s="960"/>
      <c r="P60" s="934"/>
      <c r="Q60" s="922"/>
      <c r="R60" s="960" t="s">
        <v>170</v>
      </c>
      <c r="S60" s="934"/>
      <c r="T60" s="922"/>
      <c r="U60" s="960"/>
      <c r="V60" s="934"/>
      <c r="W60" s="922"/>
      <c r="X60" s="960" t="s">
        <v>171</v>
      </c>
      <c r="Y60" s="922"/>
      <c r="Z60" s="960"/>
      <c r="AA60" s="934"/>
      <c r="AB60" s="922"/>
    </row>
    <row r="61" spans="2:28" ht="15.75" customHeight="1" x14ac:dyDescent="0.25">
      <c r="B61" s="46"/>
      <c r="C61" s="320"/>
      <c r="D61" s="320"/>
      <c r="E61" s="320"/>
      <c r="F61" s="315"/>
      <c r="G61" s="321"/>
      <c r="H61" s="322"/>
      <c r="I61" s="322"/>
      <c r="J61" s="315"/>
      <c r="K61" s="315"/>
      <c r="L61" s="315"/>
      <c r="M61" s="315"/>
      <c r="N61" s="322"/>
      <c r="O61" s="315"/>
      <c r="P61" s="315"/>
      <c r="Q61" s="315"/>
      <c r="R61" s="315"/>
      <c r="S61" s="322"/>
      <c r="T61" s="302"/>
      <c r="U61" s="302"/>
      <c r="V61" s="292"/>
      <c r="W61" s="322"/>
      <c r="X61" s="312"/>
      <c r="Y61" s="312"/>
      <c r="Z61" s="48"/>
      <c r="AA61" s="27"/>
      <c r="AB61" s="49"/>
    </row>
    <row r="62" spans="2:28" ht="15.75" customHeight="1" x14ac:dyDescent="0.25">
      <c r="B62" s="958" t="s">
        <v>172</v>
      </c>
      <c r="C62" s="922"/>
      <c r="D62" s="961"/>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3"/>
    </row>
    <row r="63" spans="2:28" ht="15.75" customHeight="1" x14ac:dyDescent="0.25">
      <c r="B63" s="46"/>
      <c r="C63" s="320"/>
      <c r="D63" s="320"/>
      <c r="E63" s="320"/>
      <c r="F63" s="315"/>
      <c r="G63" s="321"/>
      <c r="H63" s="322"/>
      <c r="I63" s="322"/>
      <c r="J63" s="315"/>
      <c r="K63" s="315"/>
      <c r="L63" s="315"/>
      <c r="M63" s="315"/>
      <c r="N63" s="322"/>
      <c r="O63" s="315"/>
      <c r="P63" s="315"/>
      <c r="Q63" s="315"/>
      <c r="R63" s="315"/>
      <c r="S63" s="322"/>
      <c r="T63" s="302"/>
      <c r="U63" s="302"/>
      <c r="V63" s="292"/>
      <c r="W63" s="322"/>
      <c r="X63" s="312"/>
      <c r="Y63" s="312"/>
      <c r="Z63" s="48"/>
      <c r="AA63" s="27"/>
      <c r="AB63" s="49"/>
    </row>
    <row r="64" spans="2:28" ht="15.75" customHeight="1" x14ac:dyDescent="0.25">
      <c r="B64" s="958" t="s">
        <v>173</v>
      </c>
      <c r="C64" s="922"/>
      <c r="D64" s="96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3"/>
    </row>
    <row r="66" spans="2:28" ht="15.75" customHeight="1" x14ac:dyDescent="0.25">
      <c r="B66" s="958" t="s">
        <v>174</v>
      </c>
      <c r="C66" s="922"/>
      <c r="D66" s="96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3"/>
    </row>
    <row r="67" spans="2:28" ht="15.75" customHeight="1" x14ac:dyDescent="0.25">
      <c r="B67" s="46"/>
      <c r="C67" s="320"/>
      <c r="D67" s="320"/>
      <c r="E67" s="320"/>
      <c r="F67" s="315"/>
      <c r="G67" s="321"/>
      <c r="H67" s="322"/>
      <c r="I67" s="322"/>
      <c r="J67" s="315"/>
      <c r="K67" s="315"/>
      <c r="L67" s="315"/>
      <c r="M67" s="315"/>
      <c r="N67" s="322"/>
      <c r="O67" s="315"/>
      <c r="P67" s="315"/>
      <c r="Q67" s="315"/>
      <c r="R67" s="315"/>
      <c r="S67" s="322"/>
      <c r="T67" s="302"/>
      <c r="U67" s="302"/>
      <c r="V67" s="292"/>
      <c r="W67" s="322"/>
      <c r="X67" s="312"/>
      <c r="Y67" s="312"/>
      <c r="Z67" s="48"/>
      <c r="AA67" s="27"/>
      <c r="AB67" s="49"/>
    </row>
    <row r="68" spans="2:28" ht="15.75" customHeight="1" x14ac:dyDescent="0.25">
      <c r="B68" s="958" t="s">
        <v>175</v>
      </c>
      <c r="C68" s="922"/>
      <c r="D68" s="96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3"/>
    </row>
    <row r="69" spans="2:28" ht="15.75" customHeight="1" x14ac:dyDescent="0.25">
      <c r="B69" s="46"/>
      <c r="C69" s="320"/>
      <c r="D69" s="320"/>
      <c r="E69" s="320"/>
      <c r="F69" s="315"/>
      <c r="G69" s="321"/>
      <c r="H69" s="322"/>
      <c r="I69" s="322"/>
      <c r="J69" s="315"/>
      <c r="K69" s="315"/>
      <c r="L69" s="315"/>
      <c r="M69" s="315"/>
      <c r="N69" s="322"/>
      <c r="O69" s="315"/>
      <c r="P69" s="315"/>
      <c r="Q69" s="315"/>
      <c r="R69" s="315"/>
      <c r="S69" s="322"/>
      <c r="T69" s="302"/>
      <c r="U69" s="302"/>
      <c r="V69" s="292"/>
      <c r="W69" s="322"/>
      <c r="X69" s="312"/>
      <c r="Y69" s="312"/>
      <c r="Z69" s="48"/>
      <c r="AA69" s="27"/>
      <c r="AB69" s="49"/>
    </row>
    <row r="70" spans="2:28" ht="15.75" customHeight="1" x14ac:dyDescent="0.25">
      <c r="B70" s="958" t="s">
        <v>176</v>
      </c>
      <c r="C70" s="922"/>
      <c r="D70" s="962"/>
      <c r="E70" s="952"/>
      <c r="F70" s="952"/>
      <c r="G70" s="952"/>
      <c r="H70" s="952"/>
      <c r="I70" s="952"/>
      <c r="J70" s="952"/>
      <c r="K70" s="952"/>
      <c r="L70" s="952"/>
      <c r="M70" s="952"/>
      <c r="N70" s="952"/>
      <c r="O70" s="952"/>
      <c r="P70" s="952"/>
      <c r="Q70" s="952"/>
      <c r="R70" s="952"/>
      <c r="S70" s="952"/>
      <c r="T70" s="952"/>
      <c r="U70" s="952"/>
      <c r="V70" s="952"/>
      <c r="W70" s="952"/>
      <c r="X70" s="952"/>
      <c r="Y70" s="952"/>
      <c r="Z70" s="952"/>
      <c r="AA70" s="952"/>
      <c r="AB70" s="953"/>
    </row>
    <row r="71" spans="2:28" ht="15.75" customHeight="1" x14ac:dyDescent="0.25">
      <c r="B71" s="46"/>
      <c r="C71" s="320"/>
      <c r="D71" s="320"/>
      <c r="E71" s="320"/>
      <c r="F71" s="315"/>
      <c r="G71" s="321"/>
      <c r="H71" s="322"/>
      <c r="I71" s="322"/>
      <c r="J71" s="315"/>
      <c r="K71" s="315"/>
      <c r="L71" s="315"/>
      <c r="M71" s="315"/>
      <c r="N71" s="322"/>
      <c r="O71" s="315"/>
      <c r="P71" s="315"/>
      <c r="Q71" s="315"/>
      <c r="R71" s="315"/>
      <c r="S71" s="322"/>
      <c r="T71" s="302"/>
      <c r="U71" s="302"/>
      <c r="V71" s="292"/>
      <c r="W71" s="322"/>
      <c r="X71" s="312"/>
      <c r="Y71" s="312"/>
      <c r="Z71" s="48"/>
      <c r="AA71" s="27"/>
      <c r="AB71" s="49"/>
    </row>
    <row r="72" spans="2:28" ht="15.75" customHeight="1" x14ac:dyDescent="0.25">
      <c r="B72" s="958" t="s">
        <v>177</v>
      </c>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22"/>
    </row>
    <row r="73" spans="2:28" ht="15.75" customHeight="1" x14ac:dyDescent="0.25">
      <c r="B73" s="932" t="s">
        <v>122</v>
      </c>
      <c r="C73" s="922"/>
      <c r="D73" s="50" t="s">
        <v>178</v>
      </c>
      <c r="E73" s="932" t="s">
        <v>179</v>
      </c>
      <c r="F73" s="922"/>
      <c r="G73" s="932" t="s">
        <v>177</v>
      </c>
      <c r="H73" s="934"/>
      <c r="I73" s="934"/>
      <c r="J73" s="934"/>
      <c r="K73" s="934"/>
      <c r="L73" s="934"/>
      <c r="M73" s="934"/>
      <c r="N73" s="934"/>
      <c r="O73" s="922"/>
      <c r="P73" s="932" t="s">
        <v>180</v>
      </c>
      <c r="Q73" s="934"/>
      <c r="R73" s="934"/>
      <c r="S73" s="934"/>
      <c r="T73" s="934"/>
      <c r="U73" s="934"/>
      <c r="V73" s="934"/>
      <c r="W73" s="934"/>
      <c r="X73" s="934"/>
      <c r="Y73" s="934"/>
      <c r="Z73" s="934"/>
      <c r="AA73" s="934"/>
      <c r="AB73" s="922"/>
    </row>
    <row r="74" spans="2:28" ht="15.75" customHeight="1" x14ac:dyDescent="0.25">
      <c r="B74" s="932"/>
      <c r="C74" s="922"/>
      <c r="D74" s="36"/>
      <c r="E74" s="932"/>
      <c r="F74" s="922"/>
      <c r="G74" s="957"/>
      <c r="H74" s="934"/>
      <c r="I74" s="934"/>
      <c r="J74" s="934"/>
      <c r="K74" s="934"/>
      <c r="L74" s="934"/>
      <c r="M74" s="934"/>
      <c r="N74" s="934"/>
      <c r="O74" s="922"/>
      <c r="P74" s="957"/>
      <c r="Q74" s="934"/>
      <c r="R74" s="934"/>
      <c r="S74" s="934"/>
      <c r="T74" s="934"/>
      <c r="U74" s="934"/>
      <c r="V74" s="934"/>
      <c r="W74" s="934"/>
      <c r="X74" s="934"/>
      <c r="Y74" s="934"/>
      <c r="Z74" s="934"/>
      <c r="AA74" s="934"/>
      <c r="AB74" s="922"/>
    </row>
    <row r="75" spans="2:28" ht="15.75" customHeight="1" x14ac:dyDescent="0.25">
      <c r="B75" s="932"/>
      <c r="C75" s="922"/>
      <c r="D75" s="36"/>
      <c r="E75" s="932"/>
      <c r="F75" s="922"/>
      <c r="G75" s="957"/>
      <c r="H75" s="934"/>
      <c r="I75" s="934"/>
      <c r="J75" s="934"/>
      <c r="K75" s="934"/>
      <c r="L75" s="934"/>
      <c r="M75" s="934"/>
      <c r="N75" s="934"/>
      <c r="O75" s="922"/>
      <c r="P75" s="957"/>
      <c r="Q75" s="934"/>
      <c r="R75" s="934"/>
      <c r="S75" s="934"/>
      <c r="T75" s="934"/>
      <c r="U75" s="934"/>
      <c r="V75" s="934"/>
      <c r="W75" s="934"/>
      <c r="X75" s="934"/>
      <c r="Y75" s="934"/>
      <c r="Z75" s="934"/>
      <c r="AA75" s="934"/>
      <c r="AB75" s="922"/>
    </row>
    <row r="76" spans="2:28" ht="26.25" customHeight="1" x14ac:dyDescent="0.25">
      <c r="B76" s="956" t="s">
        <v>181</v>
      </c>
      <c r="C76" s="934"/>
      <c r="D76" s="934"/>
      <c r="E76" s="934"/>
      <c r="F76" s="934"/>
      <c r="G76" s="934"/>
      <c r="H76" s="934"/>
      <c r="I76" s="934"/>
      <c r="J76" s="934"/>
      <c r="K76" s="934"/>
      <c r="L76" s="934"/>
      <c r="M76" s="934"/>
      <c r="N76" s="934"/>
      <c r="O76" s="934"/>
      <c r="P76" s="934"/>
      <c r="Q76" s="934"/>
      <c r="R76" s="934"/>
      <c r="S76" s="934"/>
      <c r="T76" s="934"/>
      <c r="U76" s="934"/>
      <c r="V76" s="934"/>
      <c r="W76" s="934"/>
      <c r="X76" s="934"/>
      <c r="Y76" s="934"/>
      <c r="Z76" s="934"/>
      <c r="AA76" s="934"/>
      <c r="AB76" s="922"/>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1086</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45" t="s">
        <v>125</v>
      </c>
      <c r="D12" s="946"/>
      <c r="E12" s="943" t="s">
        <v>1087</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127</v>
      </c>
      <c r="D14" s="930"/>
      <c r="E14" s="303"/>
      <c r="F14" s="929"/>
      <c r="G14" s="930"/>
      <c r="H14" s="930"/>
      <c r="I14" s="930"/>
      <c r="J14" s="930"/>
      <c r="K14" s="930"/>
      <c r="L14" s="930"/>
      <c r="M14" s="930"/>
      <c r="N14" s="930"/>
      <c r="O14" s="930"/>
      <c r="P14" s="930"/>
      <c r="Q14" s="930"/>
      <c r="R14" s="930"/>
      <c r="S14" s="930"/>
      <c r="T14" s="930"/>
      <c r="U14" s="930"/>
      <c r="V14" s="930"/>
      <c r="W14" s="930"/>
      <c r="X14" s="930"/>
      <c r="Y14" s="930"/>
      <c r="Z14" s="930"/>
      <c r="AA14" s="930"/>
      <c r="AB14" s="942"/>
    </row>
    <row r="15" spans="2:28" ht="29.25" customHeight="1" x14ac:dyDescent="0.25">
      <c r="B15" s="30"/>
      <c r="C15" s="932" t="s">
        <v>1088</v>
      </c>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22"/>
      <c r="AB15" s="304"/>
    </row>
    <row r="17" spans="3:27" ht="15" customHeight="1" x14ac:dyDescent="0.25">
      <c r="C17" s="306" t="s">
        <v>128</v>
      </c>
      <c r="D17" s="306"/>
      <c r="E17" s="292"/>
      <c r="F17" s="292"/>
      <c r="G17" s="292"/>
      <c r="H17" s="292"/>
      <c r="I17" s="292"/>
      <c r="J17" s="305"/>
      <c r="K17" s="305"/>
      <c r="L17" s="305"/>
      <c r="M17" s="305"/>
      <c r="N17" s="305"/>
      <c r="O17" s="305"/>
      <c r="P17" s="305"/>
      <c r="Q17" s="305"/>
      <c r="R17" s="305" t="s">
        <v>129</v>
      </c>
      <c r="S17" s="305"/>
      <c r="T17" s="305"/>
      <c r="U17" s="305"/>
      <c r="V17" s="305"/>
      <c r="W17" s="305"/>
      <c r="X17" s="305"/>
      <c r="Y17" s="305"/>
      <c r="Z17" s="305"/>
      <c r="AA17" s="305"/>
    </row>
    <row r="18" spans="3:27" ht="15" customHeight="1" x14ac:dyDescent="0.25">
      <c r="C18" s="947"/>
      <c r="D18" s="948"/>
      <c r="E18" s="948"/>
      <c r="F18" s="948"/>
      <c r="G18" s="948"/>
      <c r="H18" s="948"/>
      <c r="I18" s="948"/>
      <c r="J18" s="948"/>
      <c r="K18" s="948"/>
      <c r="L18" s="948"/>
      <c r="M18" s="948"/>
      <c r="N18" s="948"/>
      <c r="O18" s="948"/>
      <c r="P18" s="949"/>
      <c r="Q18" s="292"/>
      <c r="R18" s="933"/>
      <c r="S18" s="934"/>
      <c r="T18" s="934"/>
      <c r="U18" s="934"/>
      <c r="V18" s="934"/>
      <c r="W18" s="934"/>
      <c r="X18" s="934"/>
      <c r="Y18" s="934"/>
      <c r="Z18" s="934"/>
      <c r="AA18" s="922"/>
    </row>
    <row r="19" spans="3:27" ht="15" customHeight="1" x14ac:dyDescent="0.25">
      <c r="C19" s="950"/>
      <c r="D19" s="904"/>
      <c r="E19" s="904"/>
      <c r="F19" s="904"/>
      <c r="G19" s="904"/>
      <c r="H19" s="904"/>
      <c r="I19" s="904"/>
      <c r="J19" s="904"/>
      <c r="K19" s="904"/>
      <c r="L19" s="904"/>
      <c r="M19" s="904"/>
      <c r="N19" s="904"/>
      <c r="O19" s="904"/>
      <c r="P19" s="942"/>
      <c r="Q19" s="292"/>
      <c r="R19" s="292"/>
      <c r="S19" s="292"/>
      <c r="T19" s="292"/>
      <c r="U19" s="292"/>
      <c r="V19" s="292"/>
      <c r="W19" s="292"/>
      <c r="X19" s="292"/>
      <c r="Y19" s="292"/>
      <c r="Z19" s="292"/>
      <c r="AA19" s="292"/>
    </row>
    <row r="20" spans="3:27" ht="15" customHeight="1" x14ac:dyDescent="0.25">
      <c r="C20" s="950"/>
      <c r="D20" s="904"/>
      <c r="E20" s="904"/>
      <c r="F20" s="904"/>
      <c r="G20" s="904"/>
      <c r="H20" s="904"/>
      <c r="I20" s="904"/>
      <c r="J20" s="904"/>
      <c r="K20" s="904"/>
      <c r="L20" s="904"/>
      <c r="M20" s="904"/>
      <c r="N20" s="904"/>
      <c r="O20" s="904"/>
      <c r="P20" s="942"/>
      <c r="Q20" s="302"/>
      <c r="R20" s="305" t="s">
        <v>130</v>
      </c>
      <c r="S20" s="305"/>
      <c r="T20" s="305"/>
      <c r="U20" s="305"/>
      <c r="V20" s="305"/>
      <c r="W20" s="302"/>
      <c r="X20" s="302"/>
      <c r="Y20" s="302"/>
      <c r="Z20" s="292"/>
      <c r="AA20" s="302"/>
    </row>
    <row r="21" spans="3:27" ht="15" customHeight="1" x14ac:dyDescent="0.25">
      <c r="C21" s="950"/>
      <c r="D21" s="904"/>
      <c r="E21" s="904"/>
      <c r="F21" s="904"/>
      <c r="G21" s="904"/>
      <c r="H21" s="904"/>
      <c r="I21" s="904"/>
      <c r="J21" s="904"/>
      <c r="K21" s="904"/>
      <c r="L21" s="904"/>
      <c r="M21" s="904"/>
      <c r="N21" s="904"/>
      <c r="O21" s="904"/>
      <c r="P21" s="942"/>
      <c r="Q21" s="292"/>
      <c r="R21" s="36"/>
      <c r="S21" s="292" t="s">
        <v>15</v>
      </c>
      <c r="T21" s="292"/>
      <c r="U21" s="36"/>
      <c r="V21" s="292" t="s">
        <v>27</v>
      </c>
      <c r="W21" s="292"/>
      <c r="X21" s="36"/>
      <c r="Y21" s="307" t="s">
        <v>46</v>
      </c>
      <c r="Z21" s="292"/>
      <c r="AA21" s="292"/>
    </row>
    <row r="22" spans="3:27" ht="15" customHeight="1" x14ac:dyDescent="0.25">
      <c r="C22" s="950"/>
      <c r="D22" s="904"/>
      <c r="E22" s="904"/>
      <c r="F22" s="904"/>
      <c r="G22" s="904"/>
      <c r="H22" s="904"/>
      <c r="I22" s="904"/>
      <c r="J22" s="904"/>
      <c r="K22" s="904"/>
      <c r="L22" s="904"/>
      <c r="M22" s="904"/>
      <c r="N22" s="904"/>
      <c r="O22" s="904"/>
      <c r="P22" s="942"/>
      <c r="Q22" s="292"/>
      <c r="R22" s="292"/>
      <c r="S22" s="292"/>
      <c r="T22" s="292"/>
      <c r="U22" s="292"/>
      <c r="V22" s="292"/>
      <c r="W22" s="292"/>
      <c r="X22" s="292"/>
      <c r="Y22" s="292"/>
      <c r="Z22" s="292"/>
      <c r="AA22" s="292"/>
    </row>
    <row r="23" spans="3:27" ht="15" customHeight="1" x14ac:dyDescent="0.25">
      <c r="C23" s="951"/>
      <c r="D23" s="952"/>
      <c r="E23" s="952"/>
      <c r="F23" s="952"/>
      <c r="G23" s="952"/>
      <c r="H23" s="952"/>
      <c r="I23" s="952"/>
      <c r="J23" s="952"/>
      <c r="K23" s="952"/>
      <c r="L23" s="952"/>
      <c r="M23" s="952"/>
      <c r="N23" s="952"/>
      <c r="O23" s="952"/>
      <c r="P23" s="953"/>
      <c r="Q23" s="292"/>
      <c r="R23" s="305" t="s">
        <v>131</v>
      </c>
      <c r="S23" s="292"/>
      <c r="T23" s="292"/>
      <c r="U23" s="292"/>
      <c r="V23" s="292"/>
      <c r="W23" s="940" t="s">
        <v>21</v>
      </c>
      <c r="X23" s="934"/>
      <c r="Y23" s="934"/>
      <c r="Z23" s="934"/>
      <c r="AA23" s="922"/>
    </row>
    <row r="24" spans="3:27" ht="15" customHeight="1" x14ac:dyDescent="0.25">
      <c r="C24" s="302"/>
      <c r="D24" s="302"/>
      <c r="E24" s="302"/>
      <c r="F24" s="302"/>
      <c r="G24" s="302"/>
      <c r="H24" s="292"/>
      <c r="I24" s="292"/>
      <c r="J24" s="292"/>
      <c r="K24" s="292"/>
      <c r="L24" s="292"/>
      <c r="M24" s="292"/>
      <c r="N24" s="292"/>
      <c r="O24" s="292"/>
      <c r="P24" s="292"/>
      <c r="Q24" s="292"/>
      <c r="R24" s="305"/>
      <c r="S24" s="292"/>
      <c r="T24" s="292"/>
      <c r="U24" s="292"/>
      <c r="V24" s="292"/>
      <c r="W24" s="292"/>
      <c r="X24" s="292"/>
      <c r="Y24" s="292"/>
      <c r="Z24" s="292"/>
      <c r="AA24" s="292"/>
    </row>
    <row r="25" spans="3:27" ht="15" customHeight="1" x14ac:dyDescent="0.25">
      <c r="C25" s="305" t="s">
        <v>132</v>
      </c>
      <c r="D25" s="302"/>
      <c r="E25" s="302"/>
      <c r="F25" s="302"/>
      <c r="G25" s="302"/>
      <c r="H25" s="302"/>
      <c r="I25" s="292"/>
      <c r="J25" s="292"/>
      <c r="K25" s="292"/>
      <c r="L25" s="292"/>
      <c r="M25" s="292"/>
      <c r="N25" s="292"/>
      <c r="O25" s="292"/>
      <c r="P25" s="292"/>
      <c r="Q25" s="292"/>
      <c r="R25" s="292"/>
      <c r="S25" s="292"/>
      <c r="T25" s="292"/>
      <c r="U25" s="292"/>
      <c r="V25" s="292"/>
      <c r="W25" s="292"/>
      <c r="X25" s="292"/>
      <c r="Y25" s="292"/>
      <c r="Z25" s="292"/>
      <c r="AA25" s="292"/>
    </row>
    <row r="26" spans="3:27" ht="39.75" customHeight="1" x14ac:dyDescent="0.25">
      <c r="C26" s="1482" t="s">
        <v>1089</v>
      </c>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22"/>
    </row>
    <row r="27" spans="3:27" ht="15" customHeight="1" x14ac:dyDescent="0.25">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row>
    <row r="28" spans="3:27" ht="15" customHeight="1" x14ac:dyDescent="0.25">
      <c r="C28" s="296" t="s">
        <v>134</v>
      </c>
      <c r="D28" s="302"/>
      <c r="E28" s="302"/>
      <c r="F28" s="302"/>
      <c r="G28" s="302"/>
      <c r="H28" s="302"/>
      <c r="I28" s="302"/>
      <c r="J28" s="302"/>
      <c r="K28" s="302"/>
      <c r="L28" s="302"/>
      <c r="M28" s="296" t="s">
        <v>134</v>
      </c>
      <c r="N28" s="302"/>
      <c r="O28" s="302"/>
      <c r="P28" s="302"/>
      <c r="Q28" s="302"/>
      <c r="R28" s="302"/>
      <c r="S28" s="302"/>
      <c r="T28" s="302"/>
      <c r="U28" s="302"/>
      <c r="V28" s="302"/>
      <c r="W28" s="302"/>
      <c r="X28" s="302"/>
      <c r="Y28" s="302"/>
      <c r="Z28" s="302"/>
      <c r="AA28" s="302"/>
    </row>
    <row r="29" spans="3:27" ht="29.25" customHeight="1" x14ac:dyDescent="0.25">
      <c r="C29" s="940" t="s">
        <v>1090</v>
      </c>
      <c r="D29" s="934"/>
      <c r="E29" s="934"/>
      <c r="F29" s="934"/>
      <c r="G29" s="934"/>
      <c r="H29" s="934"/>
      <c r="I29" s="934"/>
      <c r="J29" s="934"/>
      <c r="K29" s="922"/>
      <c r="L29" s="302"/>
      <c r="M29" s="940"/>
      <c r="N29" s="934"/>
      <c r="O29" s="934"/>
      <c r="P29" s="934"/>
      <c r="Q29" s="934"/>
      <c r="R29" s="934"/>
      <c r="S29" s="934"/>
      <c r="T29" s="934"/>
      <c r="U29" s="934"/>
      <c r="V29" s="934"/>
      <c r="W29" s="934"/>
      <c r="X29" s="934"/>
      <c r="Y29" s="934"/>
      <c r="Z29" s="934"/>
      <c r="AA29" s="922"/>
    </row>
    <row r="30" spans="3:27" ht="15" customHeight="1" x14ac:dyDescent="0.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row>
    <row r="31" spans="3:27" ht="15" customHeight="1" x14ac:dyDescent="0.25">
      <c r="C31" s="309" t="s">
        <v>137</v>
      </c>
      <c r="D31" s="309"/>
      <c r="E31" s="309"/>
      <c r="F31" s="309"/>
      <c r="G31" s="310"/>
      <c r="H31" s="311"/>
      <c r="I31" s="311"/>
      <c r="J31" s="311"/>
      <c r="K31" s="311"/>
      <c r="L31" s="311"/>
      <c r="M31" s="311"/>
      <c r="N31" s="311"/>
      <c r="O31" s="311"/>
      <c r="P31" s="311"/>
      <c r="Q31" s="311"/>
      <c r="R31" s="311"/>
      <c r="S31" s="311"/>
      <c r="T31" s="311"/>
      <c r="U31" s="311"/>
      <c r="V31" s="311"/>
      <c r="W31" s="311"/>
      <c r="X31" s="311"/>
      <c r="Y31" s="311"/>
      <c r="Z31" s="311"/>
      <c r="AA31" s="311"/>
    </row>
    <row r="32" spans="3:27" ht="90" customHeight="1" x14ac:dyDescent="0.25">
      <c r="C32" s="939" t="s">
        <v>1091</v>
      </c>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22"/>
    </row>
    <row r="34" spans="3:27" ht="15.75" customHeight="1" x14ac:dyDescent="0.25">
      <c r="C34" s="938" t="s">
        <v>139</v>
      </c>
      <c r="D34" s="930"/>
      <c r="E34" s="305"/>
      <c r="F34" s="932" t="s">
        <v>22</v>
      </c>
      <c r="G34" s="922"/>
      <c r="H34" s="305"/>
      <c r="I34" s="292"/>
      <c r="J34" s="312" t="s">
        <v>140</v>
      </c>
      <c r="K34" s="932">
        <v>1.2</v>
      </c>
      <c r="L34" s="934"/>
      <c r="M34" s="934"/>
      <c r="N34" s="922"/>
      <c r="O34" s="305"/>
      <c r="P34" s="305"/>
      <c r="Q34" s="296" t="s">
        <v>141</v>
      </c>
      <c r="R34" s="292"/>
      <c r="S34" s="305"/>
      <c r="T34" s="305"/>
      <c r="U34" s="305"/>
      <c r="V34" s="305"/>
      <c r="W34" s="932" t="s">
        <v>20</v>
      </c>
      <c r="X34" s="934"/>
      <c r="Y34" s="934"/>
      <c r="Z34" s="934"/>
      <c r="AA34" s="922"/>
    </row>
    <row r="35" spans="3:27" ht="15.75" customHeight="1" x14ac:dyDescent="0.25">
      <c r="C35" s="292"/>
      <c r="D35" s="292"/>
      <c r="E35" s="292"/>
      <c r="F35" s="307"/>
      <c r="G35" s="307"/>
      <c r="H35" s="307"/>
      <c r="I35" s="307"/>
      <c r="J35" s="307"/>
      <c r="K35" s="307"/>
      <c r="L35" s="307"/>
      <c r="M35" s="292"/>
      <c r="N35" s="292"/>
      <c r="O35" s="292"/>
      <c r="P35" s="292"/>
      <c r="Q35" s="292"/>
      <c r="R35" s="292"/>
      <c r="S35" s="292"/>
      <c r="T35" s="292"/>
      <c r="U35" s="292"/>
      <c r="V35" s="292"/>
      <c r="W35" s="292"/>
      <c r="X35" s="292"/>
      <c r="Y35" s="292"/>
      <c r="Z35" s="292"/>
      <c r="AA35" s="292"/>
    </row>
    <row r="36" spans="3:27" ht="32.25" customHeight="1" x14ac:dyDescent="0.25">
      <c r="C36" s="292"/>
      <c r="D36" s="312" t="s">
        <v>142</v>
      </c>
      <c r="E36" s="305"/>
      <c r="F36" s="939" t="s">
        <v>1092</v>
      </c>
      <c r="G36" s="934"/>
      <c r="H36" s="934"/>
      <c r="I36" s="934"/>
      <c r="J36" s="934"/>
      <c r="K36" s="934"/>
      <c r="L36" s="934"/>
      <c r="M36" s="922"/>
      <c r="N36" s="292"/>
      <c r="O36" s="312" t="s">
        <v>144</v>
      </c>
      <c r="P36" s="940">
        <v>0</v>
      </c>
      <c r="Q36" s="934"/>
      <c r="R36" s="934"/>
      <c r="S36" s="934"/>
      <c r="T36" s="934"/>
      <c r="U36" s="934"/>
      <c r="V36" s="934"/>
      <c r="W36" s="934"/>
      <c r="X36" s="934"/>
      <c r="Y36" s="934"/>
      <c r="Z36" s="934"/>
      <c r="AA36" s="922"/>
    </row>
    <row r="37" spans="3:27" ht="15.75" customHeight="1" x14ac:dyDescent="0.25">
      <c r="C37" s="305"/>
      <c r="D37" s="305"/>
      <c r="E37" s="305"/>
      <c r="F37" s="307"/>
      <c r="G37" s="307"/>
      <c r="H37" s="307"/>
      <c r="I37" s="307"/>
      <c r="J37" s="307"/>
      <c r="K37" s="307"/>
      <c r="L37" s="307"/>
      <c r="M37" s="305"/>
      <c r="N37" s="305"/>
      <c r="O37" s="305"/>
      <c r="P37" s="305"/>
      <c r="Q37" s="305"/>
      <c r="R37" s="305"/>
      <c r="S37" s="305"/>
      <c r="T37" s="305"/>
      <c r="U37" s="305"/>
      <c r="V37" s="305"/>
      <c r="W37" s="305"/>
      <c r="X37" s="305"/>
      <c r="Y37" s="305"/>
      <c r="Z37" s="305"/>
      <c r="AA37" s="305"/>
    </row>
    <row r="38" spans="3:27" ht="15.75" customHeight="1" x14ac:dyDescent="0.25">
      <c r="C38" s="292"/>
      <c r="D38" s="312" t="s">
        <v>145</v>
      </c>
      <c r="E38" s="292"/>
      <c r="F38" s="933" t="s">
        <v>146</v>
      </c>
      <c r="G38" s="922"/>
      <c r="H38" s="292"/>
      <c r="I38" s="292"/>
      <c r="J38" s="305" t="s">
        <v>147</v>
      </c>
      <c r="K38" s="292"/>
      <c r="L38" s="933" t="s">
        <v>148</v>
      </c>
      <c r="M38" s="934"/>
      <c r="N38" s="922"/>
      <c r="O38" s="305"/>
      <c r="P38" s="305"/>
      <c r="Q38" s="292"/>
      <c r="R38" s="305" t="s">
        <v>149</v>
      </c>
      <c r="S38" s="305"/>
      <c r="T38" s="305"/>
      <c r="U38" s="305"/>
      <c r="V38" s="305"/>
      <c r="W38" s="941"/>
      <c r="X38" s="934"/>
      <c r="Y38" s="934"/>
      <c r="Z38" s="934"/>
      <c r="AA38" s="922"/>
    </row>
    <row r="39" spans="3:27" ht="15.75" customHeight="1" x14ac:dyDescent="0.25">
      <c r="C39" s="292"/>
      <c r="D39" s="292"/>
      <c r="E39" s="292"/>
      <c r="F39" s="28"/>
      <c r="G39" s="292"/>
      <c r="H39" s="292"/>
      <c r="I39" s="296"/>
      <c r="J39" s="296"/>
      <c r="K39" s="296"/>
      <c r="L39" s="296"/>
      <c r="M39" s="296"/>
      <c r="N39" s="296"/>
      <c r="O39" s="296"/>
      <c r="P39" s="296"/>
      <c r="Q39" s="296"/>
      <c r="R39" s="296"/>
      <c r="S39" s="296"/>
      <c r="T39" s="296"/>
      <c r="U39" s="296"/>
      <c r="V39" s="296"/>
      <c r="W39" s="296"/>
      <c r="X39" s="296"/>
      <c r="Y39" s="296"/>
      <c r="Z39" s="296"/>
      <c r="AA39" s="296"/>
    </row>
    <row r="40" spans="3:27" ht="15.75" customHeight="1" x14ac:dyDescent="0.25">
      <c r="C40" s="313" t="s">
        <v>150</v>
      </c>
      <c r="D40" s="935">
        <v>2024</v>
      </c>
      <c r="E40" s="936"/>
      <c r="F40" s="937"/>
      <c r="G40" s="34"/>
      <c r="H40" s="296"/>
      <c r="I40" s="296"/>
      <c r="J40" s="296"/>
      <c r="K40" s="296"/>
      <c r="L40" s="296"/>
      <c r="M40" s="296"/>
      <c r="N40" s="296"/>
      <c r="O40" s="296"/>
      <c r="P40" s="296"/>
      <c r="Q40" s="929"/>
      <c r="R40" s="930"/>
      <c r="S40" s="930"/>
      <c r="T40" s="930"/>
      <c r="U40" s="930"/>
      <c r="V40" s="296"/>
      <c r="W40" s="296"/>
      <c r="X40" s="931"/>
      <c r="Y40" s="930"/>
      <c r="Z40" s="930"/>
      <c r="AA40" s="930"/>
    </row>
    <row r="41" spans="3:27" ht="5.25" customHeight="1" x14ac:dyDescent="0.25">
      <c r="C41" s="305"/>
      <c r="D41" s="37"/>
      <c r="E41" s="37"/>
      <c r="F41" s="37"/>
      <c r="G41" s="292"/>
      <c r="H41" s="296"/>
      <c r="I41" s="296"/>
      <c r="J41" s="296"/>
      <c r="K41" s="296"/>
      <c r="L41" s="296"/>
      <c r="M41" s="296"/>
      <c r="N41" s="296"/>
      <c r="O41" s="296"/>
      <c r="P41" s="296"/>
      <c r="Q41" s="302"/>
      <c r="R41" s="302"/>
      <c r="S41" s="302"/>
      <c r="T41" s="302"/>
      <c r="U41" s="302"/>
      <c r="V41" s="296"/>
      <c r="W41" s="296"/>
      <c r="X41" s="298"/>
      <c r="Y41" s="298"/>
      <c r="Z41" s="298"/>
      <c r="AA41" s="298"/>
    </row>
    <row r="42" spans="3:27" ht="15.75" customHeight="1" x14ac:dyDescent="0.25">
      <c r="C42" s="305" t="s">
        <v>140</v>
      </c>
      <c r="D42" s="940">
        <v>1</v>
      </c>
      <c r="E42" s="934"/>
      <c r="F42" s="922"/>
      <c r="G42" s="292"/>
      <c r="H42" s="296"/>
      <c r="I42" s="296"/>
      <c r="J42" s="296"/>
      <c r="K42" s="296"/>
      <c r="L42" s="296"/>
      <c r="M42" s="296"/>
      <c r="N42" s="296"/>
      <c r="O42" s="296"/>
      <c r="P42" s="296"/>
      <c r="Q42" s="929"/>
      <c r="R42" s="930"/>
      <c r="S42" s="930"/>
      <c r="T42" s="930"/>
      <c r="U42" s="930"/>
      <c r="V42" s="296"/>
      <c r="W42" s="296"/>
      <c r="X42" s="931"/>
      <c r="Y42" s="930"/>
      <c r="Z42" s="930"/>
      <c r="AA42" s="930"/>
    </row>
    <row r="43" spans="3:27" ht="15.75" customHeight="1" x14ac:dyDescent="0.25">
      <c r="C43" s="292"/>
      <c r="D43" s="292"/>
      <c r="E43" s="292"/>
      <c r="F43" s="292"/>
      <c r="G43" s="292"/>
      <c r="H43" s="292"/>
      <c r="I43" s="296"/>
      <c r="J43" s="296"/>
      <c r="K43" s="305"/>
      <c r="L43" s="305"/>
      <c r="M43" s="305"/>
      <c r="N43" s="305"/>
      <c r="O43" s="305"/>
      <c r="P43" s="305"/>
      <c r="Q43" s="305"/>
      <c r="R43" s="305"/>
      <c r="S43" s="305"/>
      <c r="T43" s="305"/>
      <c r="U43" s="305"/>
      <c r="V43" s="305"/>
      <c r="W43" s="305"/>
      <c r="X43" s="305"/>
      <c r="Y43" s="305"/>
      <c r="Z43" s="305"/>
      <c r="AA43" s="305"/>
    </row>
    <row r="44" spans="3:27" ht="15.75" customHeight="1" x14ac:dyDescent="0.25">
      <c r="C44" s="305"/>
      <c r="D44" s="932" t="s">
        <v>151</v>
      </c>
      <c r="E44" s="934"/>
      <c r="F44" s="934"/>
      <c r="G44" s="934"/>
      <c r="H44" s="934"/>
      <c r="I44" s="934"/>
      <c r="J44" s="934"/>
      <c r="K44" s="934"/>
      <c r="L44" s="934"/>
      <c r="M44" s="934"/>
      <c r="N44" s="934"/>
      <c r="O44" s="934"/>
      <c r="P44" s="934"/>
      <c r="Q44" s="934"/>
      <c r="R44" s="934"/>
      <c r="S44" s="934"/>
      <c r="T44" s="934"/>
      <c r="U44" s="934"/>
      <c r="V44" s="934"/>
      <c r="W44" s="934"/>
      <c r="X44" s="934"/>
      <c r="Y44" s="922"/>
      <c r="Z44" s="306"/>
      <c r="AA44" s="306"/>
    </row>
    <row r="45" spans="3:27" ht="15.75" customHeight="1" x14ac:dyDescent="0.25">
      <c r="C45" s="292"/>
      <c r="D45" s="971" t="s">
        <v>152</v>
      </c>
      <c r="E45" s="934"/>
      <c r="F45" s="934"/>
      <c r="G45" s="934"/>
      <c r="H45" s="922"/>
      <c r="I45" s="967" t="s">
        <v>153</v>
      </c>
      <c r="J45" s="934"/>
      <c r="K45" s="934"/>
      <c r="L45" s="934"/>
      <c r="M45" s="934"/>
      <c r="N45" s="934"/>
      <c r="O45" s="934"/>
      <c r="P45" s="922"/>
      <c r="Q45" s="968" t="s">
        <v>154</v>
      </c>
      <c r="R45" s="934"/>
      <c r="S45" s="934"/>
      <c r="T45" s="934"/>
      <c r="U45" s="934"/>
      <c r="V45" s="934"/>
      <c r="W45" s="934"/>
      <c r="X45" s="934"/>
      <c r="Y45" s="922"/>
      <c r="Z45" s="306"/>
      <c r="AA45" s="306"/>
    </row>
    <row r="46" spans="3:27" ht="15.75" customHeight="1" x14ac:dyDescent="0.25">
      <c r="C46" s="38"/>
      <c r="D46" s="972" t="s">
        <v>155</v>
      </c>
      <c r="E46" s="934"/>
      <c r="F46" s="934"/>
      <c r="G46" s="934"/>
      <c r="H46" s="922"/>
      <c r="I46" s="969" t="s">
        <v>156</v>
      </c>
      <c r="J46" s="934"/>
      <c r="K46" s="934"/>
      <c r="L46" s="934"/>
      <c r="M46" s="934"/>
      <c r="N46" s="934"/>
      <c r="O46" s="934"/>
      <c r="P46" s="922"/>
      <c r="Q46" s="970" t="s">
        <v>157</v>
      </c>
      <c r="R46" s="934"/>
      <c r="S46" s="934"/>
      <c r="T46" s="934"/>
      <c r="U46" s="934"/>
      <c r="V46" s="934"/>
      <c r="W46" s="934"/>
      <c r="X46" s="934"/>
      <c r="Y46" s="922"/>
      <c r="Z46" s="315"/>
      <c r="AA46" s="315"/>
    </row>
    <row r="47" spans="3:27" ht="15.75" customHeight="1" x14ac:dyDescent="0.25">
      <c r="C47" s="316"/>
      <c r="D47" s="316"/>
      <c r="E47" s="316"/>
      <c r="F47" s="316"/>
      <c r="G47" s="317"/>
      <c r="H47" s="317"/>
      <c r="I47" s="317"/>
      <c r="J47" s="317"/>
      <c r="K47" s="317"/>
      <c r="L47" s="317"/>
      <c r="M47" s="317"/>
      <c r="N47" s="317"/>
      <c r="O47" s="317"/>
      <c r="P47" s="317"/>
      <c r="Q47" s="317"/>
      <c r="R47" s="317"/>
      <c r="S47" s="317"/>
      <c r="T47" s="317"/>
      <c r="U47" s="317"/>
      <c r="V47" s="317"/>
      <c r="W47" s="317"/>
      <c r="X47" s="317"/>
      <c r="Y47" s="317"/>
      <c r="Z47" s="316"/>
      <c r="AA47" s="316"/>
    </row>
    <row r="48" spans="3:27" ht="15.75" customHeight="1" x14ac:dyDescent="0.25">
      <c r="C48" s="960" t="s">
        <v>158</v>
      </c>
      <c r="D48" s="934"/>
      <c r="E48" s="934"/>
      <c r="F48" s="922"/>
      <c r="G48" s="965" t="s">
        <v>159</v>
      </c>
      <c r="H48" s="966" t="s">
        <v>160</v>
      </c>
      <c r="I48" s="948"/>
      <c r="J48" s="948"/>
      <c r="K48" s="948"/>
      <c r="L48" s="948"/>
      <c r="M48" s="948"/>
      <c r="N48" s="948"/>
      <c r="O48" s="948"/>
      <c r="P48" s="948"/>
      <c r="Q48" s="948"/>
      <c r="R48" s="948"/>
      <c r="S48" s="948"/>
      <c r="T48" s="948"/>
      <c r="U48" s="948"/>
      <c r="V48" s="948"/>
      <c r="W48" s="948"/>
      <c r="X48" s="948"/>
      <c r="Y48" s="948"/>
      <c r="Z48" s="948"/>
      <c r="AA48" s="949"/>
    </row>
    <row r="49" spans="2:28" ht="15.75" customHeight="1" x14ac:dyDescent="0.25">
      <c r="B49" s="39"/>
      <c r="C49" s="40" t="s">
        <v>161</v>
      </c>
      <c r="D49" s="41">
        <v>1.2</v>
      </c>
      <c r="E49" s="960" t="s">
        <v>162</v>
      </c>
      <c r="F49" s="922"/>
      <c r="G49" s="906"/>
      <c r="H49" s="951"/>
      <c r="I49" s="952"/>
      <c r="J49" s="952"/>
      <c r="K49" s="952"/>
      <c r="L49" s="952"/>
      <c r="M49" s="952"/>
      <c r="N49" s="952"/>
      <c r="O49" s="952"/>
      <c r="P49" s="952"/>
      <c r="Q49" s="952"/>
      <c r="R49" s="952"/>
      <c r="S49" s="952"/>
      <c r="T49" s="952"/>
      <c r="U49" s="952"/>
      <c r="V49" s="952"/>
      <c r="W49" s="952"/>
      <c r="X49" s="952"/>
      <c r="Y49" s="952"/>
      <c r="Z49" s="952"/>
      <c r="AA49" s="953"/>
      <c r="AB49" s="314"/>
    </row>
    <row r="50" spans="2:28" ht="15.75" customHeight="1" x14ac:dyDescent="0.25">
      <c r="B50" s="39"/>
      <c r="C50" s="42">
        <v>2024</v>
      </c>
      <c r="D50" s="43">
        <v>45474</v>
      </c>
      <c r="E50" s="959">
        <v>45656</v>
      </c>
      <c r="F50" s="922"/>
      <c r="G50" s="44">
        <v>1.2</v>
      </c>
      <c r="H50" s="964" t="s">
        <v>1093</v>
      </c>
      <c r="I50" s="934"/>
      <c r="J50" s="934"/>
      <c r="K50" s="934"/>
      <c r="L50" s="934"/>
      <c r="M50" s="934"/>
      <c r="N50" s="934"/>
      <c r="O50" s="934"/>
      <c r="P50" s="934"/>
      <c r="Q50" s="934"/>
      <c r="R50" s="934"/>
      <c r="S50" s="934"/>
      <c r="T50" s="934"/>
      <c r="U50" s="934"/>
      <c r="V50" s="934"/>
      <c r="W50" s="934"/>
      <c r="X50" s="934"/>
      <c r="Y50" s="934"/>
      <c r="Z50" s="934"/>
      <c r="AA50" s="922"/>
      <c r="AB50" s="314"/>
    </row>
    <row r="51" spans="2:28" ht="15.75" customHeight="1" x14ac:dyDescent="0.25">
      <c r="B51" s="39"/>
      <c r="C51" s="42">
        <v>2025</v>
      </c>
      <c r="D51" s="43">
        <v>45658</v>
      </c>
      <c r="E51" s="959">
        <v>46021</v>
      </c>
      <c r="F51" s="922"/>
      <c r="G51" s="44">
        <v>1.7</v>
      </c>
      <c r="H51" s="964" t="s">
        <v>1093</v>
      </c>
      <c r="I51" s="934"/>
      <c r="J51" s="934"/>
      <c r="K51" s="934"/>
      <c r="L51" s="934"/>
      <c r="M51" s="934"/>
      <c r="N51" s="934"/>
      <c r="O51" s="934"/>
      <c r="P51" s="934"/>
      <c r="Q51" s="934"/>
      <c r="R51" s="934"/>
      <c r="S51" s="934"/>
      <c r="T51" s="934"/>
      <c r="U51" s="934"/>
      <c r="V51" s="934"/>
      <c r="W51" s="934"/>
      <c r="X51" s="934"/>
      <c r="Y51" s="934"/>
      <c r="Z51" s="934"/>
      <c r="AA51" s="922"/>
      <c r="AB51" s="314"/>
    </row>
    <row r="52" spans="2:28" ht="15.75" customHeight="1" x14ac:dyDescent="0.25">
      <c r="B52" s="39"/>
      <c r="C52" s="42">
        <v>2026</v>
      </c>
      <c r="D52" s="43">
        <v>46023</v>
      </c>
      <c r="E52" s="959">
        <v>46386</v>
      </c>
      <c r="F52" s="922"/>
      <c r="G52" s="44">
        <v>1.1000000000000001</v>
      </c>
      <c r="H52" s="964" t="s">
        <v>1093</v>
      </c>
      <c r="I52" s="934"/>
      <c r="J52" s="934"/>
      <c r="K52" s="934"/>
      <c r="L52" s="934"/>
      <c r="M52" s="934"/>
      <c r="N52" s="934"/>
      <c r="O52" s="934"/>
      <c r="P52" s="934"/>
      <c r="Q52" s="934"/>
      <c r="R52" s="934"/>
      <c r="S52" s="934"/>
      <c r="T52" s="934"/>
      <c r="U52" s="934"/>
      <c r="V52" s="934"/>
      <c r="W52" s="934"/>
      <c r="X52" s="934"/>
      <c r="Y52" s="934"/>
      <c r="Z52" s="934"/>
      <c r="AA52" s="922"/>
      <c r="AB52" s="314"/>
    </row>
    <row r="53" spans="2:28" ht="15.75" customHeight="1" x14ac:dyDescent="0.25">
      <c r="B53" s="39"/>
      <c r="C53" s="42">
        <v>2027</v>
      </c>
      <c r="D53" s="43">
        <v>46388</v>
      </c>
      <c r="E53" s="959">
        <v>46751</v>
      </c>
      <c r="F53" s="922"/>
      <c r="G53" s="44">
        <v>1</v>
      </c>
      <c r="H53" s="964" t="s">
        <v>1093</v>
      </c>
      <c r="I53" s="934"/>
      <c r="J53" s="934"/>
      <c r="K53" s="934"/>
      <c r="L53" s="934"/>
      <c r="M53" s="934"/>
      <c r="N53" s="934"/>
      <c r="O53" s="934"/>
      <c r="P53" s="934"/>
      <c r="Q53" s="934"/>
      <c r="R53" s="934"/>
      <c r="S53" s="934"/>
      <c r="T53" s="934"/>
      <c r="U53" s="934"/>
      <c r="V53" s="934"/>
      <c r="W53" s="934"/>
      <c r="X53" s="934"/>
      <c r="Y53" s="934"/>
      <c r="Z53" s="934"/>
      <c r="AA53" s="922"/>
      <c r="AB53" s="314"/>
    </row>
    <row r="54" spans="2:28" ht="15.75" customHeight="1" x14ac:dyDescent="0.25">
      <c r="B54" s="39"/>
      <c r="C54" s="42"/>
      <c r="D54" s="42"/>
      <c r="E54" s="960"/>
      <c r="F54" s="922"/>
      <c r="G54" s="41"/>
      <c r="H54" s="960"/>
      <c r="I54" s="934"/>
      <c r="J54" s="934"/>
      <c r="K54" s="934"/>
      <c r="L54" s="934"/>
      <c r="M54" s="934"/>
      <c r="N54" s="934"/>
      <c r="O54" s="934"/>
      <c r="P54" s="934"/>
      <c r="Q54" s="934"/>
      <c r="R54" s="934"/>
      <c r="S54" s="934"/>
      <c r="T54" s="934"/>
      <c r="U54" s="934"/>
      <c r="V54" s="934"/>
      <c r="W54" s="934"/>
      <c r="X54" s="934"/>
      <c r="Y54" s="934"/>
      <c r="Z54" s="934"/>
      <c r="AA54" s="922"/>
      <c r="AB54" s="314"/>
    </row>
    <row r="55" spans="2:28" ht="15.75" customHeight="1" x14ac:dyDescent="0.25">
      <c r="B55" s="3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300"/>
    </row>
    <row r="56" spans="2:28" ht="15.75" customHeight="1" x14ac:dyDescent="0.25">
      <c r="B56" s="30"/>
      <c r="C56" s="938" t="s">
        <v>163</v>
      </c>
      <c r="D56" s="930"/>
      <c r="E56" s="305"/>
      <c r="F56" s="296" t="s">
        <v>164</v>
      </c>
      <c r="G56" s="45"/>
      <c r="H56" s="307"/>
      <c r="I56" s="296" t="s">
        <v>165</v>
      </c>
      <c r="J56" s="292"/>
      <c r="K56" s="933"/>
      <c r="L56" s="922"/>
      <c r="M56" s="305"/>
      <c r="N56" s="292"/>
      <c r="O56" s="292"/>
      <c r="P56" s="292"/>
      <c r="Q56" s="292"/>
      <c r="R56" s="292"/>
      <c r="S56" s="292"/>
      <c r="T56" s="292"/>
      <c r="U56" s="292"/>
      <c r="V56" s="292"/>
      <c r="W56" s="292"/>
      <c r="X56" s="292"/>
      <c r="Y56" s="292"/>
      <c r="Z56" s="292"/>
      <c r="AA56" s="292"/>
      <c r="AB56" s="300"/>
    </row>
    <row r="57" spans="2:28" ht="15.75" customHeight="1" x14ac:dyDescent="0.25">
      <c r="B57" s="318"/>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9"/>
    </row>
    <row r="58" spans="2:28" ht="15.75" customHeight="1" x14ac:dyDescent="0.25">
      <c r="B58" s="958" t="s">
        <v>166</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22"/>
    </row>
    <row r="59" spans="2:28" ht="15.75" customHeight="1" x14ac:dyDescent="0.25">
      <c r="B59" s="46"/>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7"/>
    </row>
    <row r="60" spans="2:28" ht="29.25" customHeight="1" x14ac:dyDescent="0.25">
      <c r="B60" s="960" t="s">
        <v>161</v>
      </c>
      <c r="C60" s="922"/>
      <c r="D60" s="41"/>
      <c r="E60" s="960" t="s">
        <v>167</v>
      </c>
      <c r="F60" s="922"/>
      <c r="G60" s="41"/>
      <c r="H60" s="932" t="s">
        <v>168</v>
      </c>
      <c r="I60" s="922"/>
      <c r="J60" s="960"/>
      <c r="K60" s="922"/>
      <c r="L60" s="963"/>
      <c r="M60" s="930"/>
      <c r="N60" s="41" t="s">
        <v>169</v>
      </c>
      <c r="O60" s="960"/>
      <c r="P60" s="934"/>
      <c r="Q60" s="922"/>
      <c r="R60" s="960" t="s">
        <v>170</v>
      </c>
      <c r="S60" s="934"/>
      <c r="T60" s="922"/>
      <c r="U60" s="960"/>
      <c r="V60" s="934"/>
      <c r="W60" s="922"/>
      <c r="X60" s="960" t="s">
        <v>171</v>
      </c>
      <c r="Y60" s="922"/>
      <c r="Z60" s="960"/>
      <c r="AA60" s="934"/>
      <c r="AB60" s="922"/>
    </row>
    <row r="61" spans="2:28" ht="15.75" customHeight="1" x14ac:dyDescent="0.25">
      <c r="B61" s="46"/>
      <c r="C61" s="320"/>
      <c r="D61" s="320"/>
      <c r="E61" s="320"/>
      <c r="F61" s="315"/>
      <c r="G61" s="321"/>
      <c r="H61" s="322"/>
      <c r="I61" s="322"/>
      <c r="J61" s="315"/>
      <c r="K61" s="315"/>
      <c r="L61" s="315"/>
      <c r="M61" s="315"/>
      <c r="N61" s="322"/>
      <c r="O61" s="315"/>
      <c r="P61" s="315"/>
      <c r="Q61" s="315"/>
      <c r="R61" s="315"/>
      <c r="S61" s="322"/>
      <c r="T61" s="302"/>
      <c r="U61" s="302"/>
      <c r="V61" s="292"/>
      <c r="W61" s="322"/>
      <c r="X61" s="312"/>
      <c r="Y61" s="312"/>
      <c r="Z61" s="48"/>
      <c r="AA61" s="27"/>
      <c r="AB61" s="49"/>
    </row>
    <row r="62" spans="2:28" ht="15.75" customHeight="1" x14ac:dyDescent="0.25">
      <c r="B62" s="958" t="s">
        <v>172</v>
      </c>
      <c r="C62" s="922"/>
      <c r="D62" s="961"/>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3"/>
    </row>
    <row r="63" spans="2:28" ht="15.75" customHeight="1" x14ac:dyDescent="0.25">
      <c r="B63" s="46"/>
      <c r="C63" s="320"/>
      <c r="D63" s="320"/>
      <c r="E63" s="320"/>
      <c r="F63" s="315"/>
      <c r="G63" s="321"/>
      <c r="H63" s="322"/>
      <c r="I63" s="322"/>
      <c r="J63" s="315"/>
      <c r="K63" s="315"/>
      <c r="L63" s="315"/>
      <c r="M63" s="315"/>
      <c r="N63" s="322"/>
      <c r="O63" s="315"/>
      <c r="P63" s="315"/>
      <c r="Q63" s="315"/>
      <c r="R63" s="315"/>
      <c r="S63" s="322"/>
      <c r="T63" s="302"/>
      <c r="U63" s="302"/>
      <c r="V63" s="292"/>
      <c r="W63" s="322"/>
      <c r="X63" s="312"/>
      <c r="Y63" s="312"/>
      <c r="Z63" s="48"/>
      <c r="AA63" s="27"/>
      <c r="AB63" s="49"/>
    </row>
    <row r="64" spans="2:28" ht="15.75" customHeight="1" x14ac:dyDescent="0.25">
      <c r="B64" s="958" t="s">
        <v>173</v>
      </c>
      <c r="C64" s="922"/>
      <c r="D64" s="96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3"/>
    </row>
    <row r="66" spans="2:28" ht="15.75" customHeight="1" x14ac:dyDescent="0.25">
      <c r="B66" s="958" t="s">
        <v>174</v>
      </c>
      <c r="C66" s="922"/>
      <c r="D66" s="96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3"/>
    </row>
    <row r="67" spans="2:28" ht="15.75" customHeight="1" x14ac:dyDescent="0.25">
      <c r="B67" s="46"/>
      <c r="C67" s="320"/>
      <c r="D67" s="320"/>
      <c r="E67" s="320"/>
      <c r="F67" s="315"/>
      <c r="G67" s="321"/>
      <c r="H67" s="322"/>
      <c r="I67" s="322"/>
      <c r="J67" s="315"/>
      <c r="K67" s="315"/>
      <c r="L67" s="315"/>
      <c r="M67" s="315"/>
      <c r="N67" s="322"/>
      <c r="O67" s="315"/>
      <c r="P67" s="315"/>
      <c r="Q67" s="315"/>
      <c r="R67" s="315"/>
      <c r="S67" s="322"/>
      <c r="T67" s="302"/>
      <c r="U67" s="302"/>
      <c r="V67" s="292"/>
      <c r="W67" s="322"/>
      <c r="X67" s="312"/>
      <c r="Y67" s="312"/>
      <c r="Z67" s="48"/>
      <c r="AA67" s="27"/>
      <c r="AB67" s="49"/>
    </row>
    <row r="68" spans="2:28" ht="15.75" customHeight="1" x14ac:dyDescent="0.25">
      <c r="B68" s="958" t="s">
        <v>175</v>
      </c>
      <c r="C68" s="922"/>
      <c r="D68" s="96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3"/>
    </row>
    <row r="69" spans="2:28" ht="15.75" customHeight="1" x14ac:dyDescent="0.25">
      <c r="B69" s="46"/>
      <c r="C69" s="320"/>
      <c r="D69" s="320"/>
      <c r="E69" s="320"/>
      <c r="F69" s="315"/>
      <c r="G69" s="321"/>
      <c r="H69" s="322"/>
      <c r="I69" s="322"/>
      <c r="J69" s="315"/>
      <c r="K69" s="315"/>
      <c r="L69" s="315"/>
      <c r="M69" s="315"/>
      <c r="N69" s="322"/>
      <c r="O69" s="315"/>
      <c r="P69" s="315"/>
      <c r="Q69" s="315"/>
      <c r="R69" s="315"/>
      <c r="S69" s="322"/>
      <c r="T69" s="302"/>
      <c r="U69" s="302"/>
      <c r="V69" s="292"/>
      <c r="W69" s="322"/>
      <c r="X69" s="312"/>
      <c r="Y69" s="312"/>
      <c r="Z69" s="48"/>
      <c r="AA69" s="27"/>
      <c r="AB69" s="49"/>
    </row>
    <row r="70" spans="2:28" ht="15.75" customHeight="1" x14ac:dyDescent="0.25">
      <c r="B70" s="958" t="s">
        <v>176</v>
      </c>
      <c r="C70" s="922"/>
      <c r="D70" s="962"/>
      <c r="E70" s="952"/>
      <c r="F70" s="952"/>
      <c r="G70" s="952"/>
      <c r="H70" s="952"/>
      <c r="I70" s="952"/>
      <c r="J70" s="952"/>
      <c r="K70" s="952"/>
      <c r="L70" s="952"/>
      <c r="M70" s="952"/>
      <c r="N70" s="952"/>
      <c r="O70" s="952"/>
      <c r="P70" s="952"/>
      <c r="Q70" s="952"/>
      <c r="R70" s="952"/>
      <c r="S70" s="952"/>
      <c r="T70" s="952"/>
      <c r="U70" s="952"/>
      <c r="V70" s="952"/>
      <c r="W70" s="952"/>
      <c r="X70" s="952"/>
      <c r="Y70" s="952"/>
      <c r="Z70" s="952"/>
      <c r="AA70" s="952"/>
      <c r="AB70" s="953"/>
    </row>
    <row r="71" spans="2:28" ht="15.75" customHeight="1" x14ac:dyDescent="0.25">
      <c r="B71" s="46"/>
      <c r="C71" s="320"/>
      <c r="D71" s="320"/>
      <c r="E71" s="320"/>
      <c r="F71" s="315"/>
      <c r="G71" s="321"/>
      <c r="H71" s="322"/>
      <c r="I71" s="322"/>
      <c r="J71" s="315"/>
      <c r="K71" s="315"/>
      <c r="L71" s="315"/>
      <c r="M71" s="315"/>
      <c r="N71" s="322"/>
      <c r="O71" s="315"/>
      <c r="P71" s="315"/>
      <c r="Q71" s="315"/>
      <c r="R71" s="315"/>
      <c r="S71" s="322"/>
      <c r="T71" s="302"/>
      <c r="U71" s="302"/>
      <c r="V71" s="292"/>
      <c r="W71" s="322"/>
      <c r="X71" s="312"/>
      <c r="Y71" s="312"/>
      <c r="Z71" s="48"/>
      <c r="AA71" s="27"/>
      <c r="AB71" s="49"/>
    </row>
    <row r="72" spans="2:28" ht="15.75" customHeight="1" x14ac:dyDescent="0.25">
      <c r="B72" s="958" t="s">
        <v>177</v>
      </c>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22"/>
    </row>
    <row r="73" spans="2:28" ht="15.75" customHeight="1" x14ac:dyDescent="0.25">
      <c r="B73" s="932" t="s">
        <v>122</v>
      </c>
      <c r="C73" s="922"/>
      <c r="D73" s="50" t="s">
        <v>178</v>
      </c>
      <c r="E73" s="932" t="s">
        <v>179</v>
      </c>
      <c r="F73" s="922"/>
      <c r="G73" s="932" t="s">
        <v>177</v>
      </c>
      <c r="H73" s="934"/>
      <c r="I73" s="934"/>
      <c r="J73" s="934"/>
      <c r="K73" s="934"/>
      <c r="L73" s="934"/>
      <c r="M73" s="934"/>
      <c r="N73" s="934"/>
      <c r="O73" s="922"/>
      <c r="P73" s="932" t="s">
        <v>180</v>
      </c>
      <c r="Q73" s="934"/>
      <c r="R73" s="934"/>
      <c r="S73" s="934"/>
      <c r="T73" s="934"/>
      <c r="U73" s="934"/>
      <c r="V73" s="934"/>
      <c r="W73" s="934"/>
      <c r="X73" s="934"/>
      <c r="Y73" s="934"/>
      <c r="Z73" s="934"/>
      <c r="AA73" s="934"/>
      <c r="AB73" s="922"/>
    </row>
    <row r="74" spans="2:28" ht="15.75" customHeight="1" x14ac:dyDescent="0.25">
      <c r="B74" s="932"/>
      <c r="C74" s="922"/>
      <c r="D74" s="36"/>
      <c r="E74" s="932"/>
      <c r="F74" s="922"/>
      <c r="G74" s="957"/>
      <c r="H74" s="934"/>
      <c r="I74" s="934"/>
      <c r="J74" s="934"/>
      <c r="K74" s="934"/>
      <c r="L74" s="934"/>
      <c r="M74" s="934"/>
      <c r="N74" s="934"/>
      <c r="O74" s="922"/>
      <c r="P74" s="957"/>
      <c r="Q74" s="934"/>
      <c r="R74" s="934"/>
      <c r="S74" s="934"/>
      <c r="T74" s="934"/>
      <c r="U74" s="934"/>
      <c r="V74" s="934"/>
      <c r="W74" s="934"/>
      <c r="X74" s="934"/>
      <c r="Y74" s="934"/>
      <c r="Z74" s="934"/>
      <c r="AA74" s="934"/>
      <c r="AB74" s="922"/>
    </row>
    <row r="75" spans="2:28" ht="15.75" customHeight="1" x14ac:dyDescent="0.25">
      <c r="B75" s="932"/>
      <c r="C75" s="922"/>
      <c r="D75" s="36"/>
      <c r="E75" s="932"/>
      <c r="F75" s="922"/>
      <c r="G75" s="957"/>
      <c r="H75" s="934"/>
      <c r="I75" s="934"/>
      <c r="J75" s="934"/>
      <c r="K75" s="934"/>
      <c r="L75" s="934"/>
      <c r="M75" s="934"/>
      <c r="N75" s="934"/>
      <c r="O75" s="922"/>
      <c r="P75" s="957"/>
      <c r="Q75" s="934"/>
      <c r="R75" s="934"/>
      <c r="S75" s="934"/>
      <c r="T75" s="934"/>
      <c r="U75" s="934"/>
      <c r="V75" s="934"/>
      <c r="W75" s="934"/>
      <c r="X75" s="934"/>
      <c r="Y75" s="934"/>
      <c r="Z75" s="934"/>
      <c r="AA75" s="934"/>
      <c r="AB75" s="922"/>
    </row>
    <row r="76" spans="2:28" ht="26.25" customHeight="1" x14ac:dyDescent="0.25">
      <c r="B76" s="956" t="s">
        <v>181</v>
      </c>
      <c r="C76" s="934"/>
      <c r="D76" s="934"/>
      <c r="E76" s="934"/>
      <c r="F76" s="934"/>
      <c r="G76" s="934"/>
      <c r="H76" s="934"/>
      <c r="I76" s="934"/>
      <c r="J76" s="934"/>
      <c r="K76" s="934"/>
      <c r="L76" s="934"/>
      <c r="M76" s="934"/>
      <c r="N76" s="934"/>
      <c r="O76" s="934"/>
      <c r="P76" s="934"/>
      <c r="Q76" s="934"/>
      <c r="R76" s="934"/>
      <c r="S76" s="934"/>
      <c r="T76" s="934"/>
      <c r="U76" s="934"/>
      <c r="V76" s="934"/>
      <c r="W76" s="934"/>
      <c r="X76" s="934"/>
      <c r="Y76" s="934"/>
      <c r="Z76" s="934"/>
      <c r="AA76" s="934"/>
      <c r="AB76" s="922"/>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c r="AC2" s="292"/>
      <c r="AD2" s="292"/>
      <c r="AE2" s="292"/>
      <c r="AF2" s="292"/>
      <c r="AG2" s="292"/>
    </row>
    <row r="3" spans="2:33"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c r="AC3" s="292"/>
      <c r="AD3" s="292"/>
      <c r="AE3" s="292"/>
      <c r="AF3" s="292"/>
      <c r="AG3" s="292"/>
    </row>
    <row r="4" spans="2:33"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c r="AC4" s="292"/>
      <c r="AD4" s="292"/>
      <c r="AE4" s="292"/>
      <c r="AF4" s="292"/>
      <c r="AG4" s="292"/>
    </row>
    <row r="5" spans="2:33"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c r="AC5" s="292"/>
      <c r="AD5" s="292"/>
      <c r="AE5" s="292"/>
      <c r="AF5" s="292"/>
      <c r="AG5" s="292"/>
    </row>
    <row r="6" spans="2:33"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c r="AC6" s="292"/>
      <c r="AD6" s="292"/>
      <c r="AE6" s="292"/>
      <c r="AF6" s="292"/>
      <c r="AG6" s="292"/>
    </row>
    <row r="7" spans="2:33"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c r="AC7" s="292"/>
      <c r="AD7" s="292"/>
      <c r="AE7" s="292"/>
      <c r="AF7" s="292"/>
      <c r="AG7" s="292"/>
    </row>
    <row r="8" spans="2:33"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c r="AC8" s="292"/>
      <c r="AD8" s="292"/>
      <c r="AE8" s="292"/>
      <c r="AF8" s="1484" t="s">
        <v>1094</v>
      </c>
      <c r="AG8" s="930"/>
    </row>
    <row r="9" spans="2:33"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c r="AC9" s="292"/>
      <c r="AD9" s="292"/>
      <c r="AE9" s="292"/>
      <c r="AF9" s="292"/>
      <c r="AG9" s="292"/>
    </row>
    <row r="10" spans="2:33" ht="30" customHeight="1" x14ac:dyDescent="0.25">
      <c r="B10" s="30"/>
      <c r="C10" s="931" t="s">
        <v>123</v>
      </c>
      <c r="D10" s="930"/>
      <c r="E10" s="932" t="s">
        <v>114</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c r="AC10" s="292"/>
      <c r="AD10" s="292"/>
      <c r="AE10" s="292"/>
      <c r="AF10" s="292"/>
      <c r="AG10" s="292"/>
    </row>
    <row r="11" spans="2:33"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c r="AC11" s="292"/>
      <c r="AD11" s="292"/>
      <c r="AE11" s="292"/>
      <c r="AF11" s="50" t="s">
        <v>1095</v>
      </c>
      <c r="AG11" s="50" t="s">
        <v>1096</v>
      </c>
    </row>
    <row r="12" spans="2:33" ht="29.25" customHeight="1" x14ac:dyDescent="0.25">
      <c r="B12" s="30"/>
      <c r="C12" s="945" t="s">
        <v>125</v>
      </c>
      <c r="D12" s="946"/>
      <c r="E12" s="943" t="s">
        <v>1097</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c r="AC12" s="292"/>
      <c r="AD12" s="292"/>
      <c r="AE12" s="292"/>
      <c r="AF12" s="36" t="s">
        <v>1098</v>
      </c>
      <c r="AG12" s="36">
        <v>28</v>
      </c>
    </row>
    <row r="13" spans="2:33"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c r="AC13" s="292"/>
      <c r="AD13" s="292"/>
      <c r="AE13" s="292"/>
      <c r="AF13" s="36" t="s">
        <v>1099</v>
      </c>
      <c r="AG13" s="36">
        <v>100</v>
      </c>
    </row>
    <row r="14" spans="2:33" ht="15" customHeight="1" x14ac:dyDescent="0.25">
      <c r="B14" s="30"/>
      <c r="C14" s="931" t="s">
        <v>127</v>
      </c>
      <c r="D14" s="930"/>
      <c r="E14" s="303"/>
      <c r="F14" s="929"/>
      <c r="G14" s="930"/>
      <c r="H14" s="930"/>
      <c r="I14" s="930"/>
      <c r="J14" s="930"/>
      <c r="K14" s="930"/>
      <c r="L14" s="930"/>
      <c r="M14" s="930"/>
      <c r="N14" s="930"/>
      <c r="O14" s="930"/>
      <c r="P14" s="930"/>
      <c r="Q14" s="930"/>
      <c r="R14" s="930"/>
      <c r="S14" s="930"/>
      <c r="T14" s="930"/>
      <c r="U14" s="930"/>
      <c r="V14" s="930"/>
      <c r="W14" s="930"/>
      <c r="X14" s="930"/>
      <c r="Y14" s="930"/>
      <c r="Z14" s="930"/>
      <c r="AA14" s="930"/>
      <c r="AB14" s="942"/>
      <c r="AC14" s="292"/>
      <c r="AD14" s="292"/>
      <c r="AE14" s="292"/>
      <c r="AF14" s="36" t="s">
        <v>1100</v>
      </c>
      <c r="AG14" s="36">
        <v>34</v>
      </c>
    </row>
    <row r="15" spans="2:33" ht="29.25" customHeight="1" x14ac:dyDescent="0.25">
      <c r="B15" s="30"/>
      <c r="C15" s="932" t="s">
        <v>1101</v>
      </c>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22"/>
      <c r="AB15" s="304"/>
      <c r="AC15" s="292"/>
      <c r="AD15" s="292"/>
      <c r="AE15" s="292"/>
      <c r="AF15" s="36" t="s">
        <v>1102</v>
      </c>
      <c r="AG15" s="36">
        <v>100</v>
      </c>
    </row>
    <row r="16" spans="2:33" ht="15" customHeight="1" x14ac:dyDescent="0.25">
      <c r="B16" s="30"/>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c r="AA16" s="305"/>
      <c r="AB16" s="304"/>
      <c r="AC16" s="292"/>
      <c r="AD16" s="292"/>
      <c r="AE16" s="292"/>
      <c r="AF16" s="36" t="s">
        <v>1103</v>
      </c>
      <c r="AG16" s="36">
        <v>38</v>
      </c>
    </row>
    <row r="17" spans="3:33" ht="15" customHeight="1" x14ac:dyDescent="0.25">
      <c r="C17" s="306" t="s">
        <v>128</v>
      </c>
      <c r="D17" s="306"/>
      <c r="E17" s="292"/>
      <c r="F17" s="292"/>
      <c r="G17" s="292"/>
      <c r="H17" s="292"/>
      <c r="I17" s="292"/>
      <c r="J17" s="305"/>
      <c r="K17" s="305"/>
      <c r="L17" s="305"/>
      <c r="M17" s="305"/>
      <c r="N17" s="305"/>
      <c r="O17" s="305"/>
      <c r="P17" s="305"/>
      <c r="Q17" s="305"/>
      <c r="R17" s="305" t="s">
        <v>129</v>
      </c>
      <c r="S17" s="305"/>
      <c r="T17" s="305"/>
      <c r="U17" s="305"/>
      <c r="V17" s="305"/>
      <c r="W17" s="305"/>
      <c r="X17" s="305"/>
      <c r="Y17" s="305"/>
      <c r="Z17" s="305"/>
      <c r="AA17" s="305"/>
      <c r="AB17" s="304"/>
      <c r="AC17" s="292"/>
      <c r="AD17" s="292"/>
      <c r="AE17" s="292"/>
      <c r="AF17" s="36" t="s">
        <v>1104</v>
      </c>
      <c r="AG17" s="36">
        <v>100</v>
      </c>
    </row>
    <row r="18" spans="3:33" ht="15" customHeight="1" x14ac:dyDescent="0.25">
      <c r="C18" s="947"/>
      <c r="D18" s="948"/>
      <c r="E18" s="948"/>
      <c r="F18" s="948"/>
      <c r="G18" s="948"/>
      <c r="H18" s="948"/>
      <c r="I18" s="948"/>
      <c r="J18" s="948"/>
      <c r="K18" s="948"/>
      <c r="L18" s="948"/>
      <c r="M18" s="948"/>
      <c r="N18" s="948"/>
      <c r="O18" s="948"/>
      <c r="P18" s="949"/>
      <c r="Q18" s="292"/>
      <c r="R18" s="933"/>
      <c r="S18" s="934"/>
      <c r="T18" s="934"/>
      <c r="U18" s="934"/>
      <c r="V18" s="934"/>
      <c r="W18" s="934"/>
      <c r="X18" s="934"/>
      <c r="Y18" s="934"/>
      <c r="Z18" s="934"/>
      <c r="AA18" s="922"/>
      <c r="AB18" s="300"/>
      <c r="AC18" s="292"/>
      <c r="AD18" s="292"/>
      <c r="AE18" s="292"/>
      <c r="AF18" s="36" t="s">
        <v>1105</v>
      </c>
      <c r="AG18" s="36">
        <v>25</v>
      </c>
    </row>
    <row r="19" spans="3:33" ht="15" customHeight="1" x14ac:dyDescent="0.25">
      <c r="C19" s="950"/>
      <c r="D19" s="904"/>
      <c r="E19" s="904"/>
      <c r="F19" s="904"/>
      <c r="G19" s="904"/>
      <c r="H19" s="904"/>
      <c r="I19" s="904"/>
      <c r="J19" s="904"/>
      <c r="K19" s="904"/>
      <c r="L19" s="904"/>
      <c r="M19" s="904"/>
      <c r="N19" s="904"/>
      <c r="O19" s="904"/>
      <c r="P19" s="942"/>
      <c r="Q19" s="292"/>
      <c r="R19" s="292"/>
      <c r="S19" s="292"/>
      <c r="T19" s="292"/>
      <c r="U19" s="292"/>
      <c r="V19" s="292"/>
      <c r="W19" s="292"/>
      <c r="X19" s="292"/>
      <c r="Y19" s="292"/>
      <c r="Z19" s="292"/>
      <c r="AA19" s="292"/>
      <c r="AB19" s="300"/>
      <c r="AC19" s="292"/>
      <c r="AD19" s="292"/>
      <c r="AE19" s="292"/>
      <c r="AF19" s="292"/>
      <c r="AG19" s="292"/>
    </row>
    <row r="20" spans="3:33" ht="15" customHeight="1" x14ac:dyDescent="0.25">
      <c r="C20" s="950"/>
      <c r="D20" s="904"/>
      <c r="E20" s="904"/>
      <c r="F20" s="904"/>
      <c r="G20" s="904"/>
      <c r="H20" s="904"/>
      <c r="I20" s="904"/>
      <c r="J20" s="904"/>
      <c r="K20" s="904"/>
      <c r="L20" s="904"/>
      <c r="M20" s="904"/>
      <c r="N20" s="904"/>
      <c r="O20" s="904"/>
      <c r="P20" s="942"/>
      <c r="Q20" s="302"/>
      <c r="R20" s="305" t="s">
        <v>130</v>
      </c>
      <c r="S20" s="305"/>
      <c r="T20" s="305"/>
      <c r="U20" s="305"/>
      <c r="V20" s="305"/>
      <c r="W20" s="302"/>
      <c r="X20" s="302"/>
      <c r="Y20" s="302"/>
      <c r="Z20" s="292"/>
      <c r="AA20" s="302"/>
      <c r="AB20" s="300"/>
      <c r="AC20" s="292"/>
      <c r="AD20" s="292"/>
      <c r="AE20" s="292"/>
      <c r="AF20" s="292"/>
      <c r="AG20" s="292"/>
    </row>
    <row r="21" spans="3:33" ht="15" customHeight="1" x14ac:dyDescent="0.25">
      <c r="C21" s="950"/>
      <c r="D21" s="904"/>
      <c r="E21" s="904"/>
      <c r="F21" s="904"/>
      <c r="G21" s="904"/>
      <c r="H21" s="904"/>
      <c r="I21" s="904"/>
      <c r="J21" s="904"/>
      <c r="K21" s="904"/>
      <c r="L21" s="904"/>
      <c r="M21" s="904"/>
      <c r="N21" s="904"/>
      <c r="O21" s="904"/>
      <c r="P21" s="942"/>
      <c r="Q21" s="292"/>
      <c r="R21" s="36"/>
      <c r="S21" s="292" t="s">
        <v>15</v>
      </c>
      <c r="T21" s="292"/>
      <c r="U21" s="36"/>
      <c r="V21" s="292" t="s">
        <v>27</v>
      </c>
      <c r="W21" s="292"/>
      <c r="X21" s="36"/>
      <c r="Y21" s="307" t="s">
        <v>46</v>
      </c>
      <c r="Z21" s="292"/>
      <c r="AA21" s="292"/>
      <c r="AB21" s="300"/>
      <c r="AC21" s="292"/>
      <c r="AD21" s="292"/>
      <c r="AE21" s="292"/>
      <c r="AF21" s="292"/>
      <c r="AG21" s="292"/>
    </row>
    <row r="22" spans="3:33" ht="15" customHeight="1" x14ac:dyDescent="0.25">
      <c r="C22" s="950"/>
      <c r="D22" s="904"/>
      <c r="E22" s="904"/>
      <c r="F22" s="904"/>
      <c r="G22" s="904"/>
      <c r="H22" s="904"/>
      <c r="I22" s="904"/>
      <c r="J22" s="904"/>
      <c r="K22" s="904"/>
      <c r="L22" s="904"/>
      <c r="M22" s="904"/>
      <c r="N22" s="904"/>
      <c r="O22" s="904"/>
      <c r="P22" s="942"/>
      <c r="Q22" s="292"/>
      <c r="R22" s="292"/>
      <c r="S22" s="292"/>
      <c r="T22" s="292"/>
      <c r="U22" s="292"/>
      <c r="V22" s="292"/>
      <c r="W22" s="292"/>
      <c r="X22" s="292"/>
      <c r="Y22" s="292"/>
      <c r="Z22" s="292"/>
      <c r="AA22" s="292"/>
      <c r="AB22" s="300"/>
      <c r="AC22" s="292"/>
      <c r="AD22" s="292"/>
      <c r="AE22" s="292"/>
      <c r="AF22" s="292"/>
      <c r="AG22" s="292"/>
    </row>
    <row r="23" spans="3:33" ht="15" customHeight="1" x14ac:dyDescent="0.25">
      <c r="C23" s="951"/>
      <c r="D23" s="952"/>
      <c r="E23" s="952"/>
      <c r="F23" s="952"/>
      <c r="G23" s="952"/>
      <c r="H23" s="952"/>
      <c r="I23" s="952"/>
      <c r="J23" s="952"/>
      <c r="K23" s="952"/>
      <c r="L23" s="952"/>
      <c r="M23" s="952"/>
      <c r="N23" s="952"/>
      <c r="O23" s="952"/>
      <c r="P23" s="953"/>
      <c r="Q23" s="292"/>
      <c r="R23" s="305" t="s">
        <v>131</v>
      </c>
      <c r="S23" s="292"/>
      <c r="T23" s="292"/>
      <c r="U23" s="292"/>
      <c r="V23" s="292"/>
      <c r="W23" s="940" t="s">
        <v>33</v>
      </c>
      <c r="X23" s="934"/>
      <c r="Y23" s="934"/>
      <c r="Z23" s="934"/>
      <c r="AA23" s="922"/>
      <c r="AB23" s="300"/>
      <c r="AC23" s="292"/>
      <c r="AD23" s="292"/>
      <c r="AE23" s="292"/>
      <c r="AF23" s="292"/>
      <c r="AG23" s="292"/>
    </row>
    <row r="24" spans="3:33" ht="15" customHeight="1" x14ac:dyDescent="0.25">
      <c r="C24" s="302"/>
      <c r="D24" s="302"/>
      <c r="E24" s="302"/>
      <c r="F24" s="302"/>
      <c r="G24" s="302"/>
      <c r="H24" s="292"/>
      <c r="I24" s="292"/>
      <c r="J24" s="292"/>
      <c r="K24" s="292"/>
      <c r="L24" s="292"/>
      <c r="M24" s="292"/>
      <c r="N24" s="292"/>
      <c r="O24" s="292"/>
      <c r="P24" s="292"/>
      <c r="Q24" s="292"/>
      <c r="R24" s="305"/>
      <c r="S24" s="292"/>
      <c r="T24" s="292"/>
      <c r="U24" s="292"/>
      <c r="V24" s="292"/>
      <c r="W24" s="292"/>
      <c r="X24" s="292"/>
      <c r="Y24" s="292"/>
      <c r="Z24" s="292"/>
      <c r="AA24" s="292"/>
      <c r="AB24" s="300"/>
      <c r="AC24" s="292"/>
      <c r="AD24" s="292"/>
      <c r="AE24" s="292"/>
      <c r="AF24" s="292"/>
      <c r="AG24" s="292"/>
    </row>
    <row r="25" spans="3:33" ht="15" customHeight="1" x14ac:dyDescent="0.25">
      <c r="C25" s="305" t="s">
        <v>132</v>
      </c>
      <c r="D25" s="302"/>
      <c r="E25" s="302"/>
      <c r="F25" s="302"/>
      <c r="G25" s="302"/>
      <c r="H25" s="302"/>
      <c r="I25" s="292"/>
      <c r="J25" s="292"/>
      <c r="K25" s="292"/>
      <c r="L25" s="292"/>
      <c r="M25" s="292"/>
      <c r="N25" s="292"/>
      <c r="O25" s="292"/>
      <c r="P25" s="292"/>
      <c r="Q25" s="292"/>
      <c r="R25" s="292"/>
      <c r="S25" s="292"/>
      <c r="T25" s="292"/>
      <c r="U25" s="292"/>
      <c r="V25" s="292"/>
      <c r="W25" s="292"/>
      <c r="X25" s="292"/>
      <c r="Y25" s="292"/>
      <c r="Z25" s="292"/>
      <c r="AA25" s="292"/>
      <c r="AB25" s="300"/>
      <c r="AC25" s="292"/>
      <c r="AD25" s="292"/>
      <c r="AE25" s="292"/>
      <c r="AF25" s="292"/>
      <c r="AG25" s="292"/>
    </row>
    <row r="26" spans="3:33" ht="39.75" customHeight="1" x14ac:dyDescent="0.25">
      <c r="C26" s="1483" t="s">
        <v>1089</v>
      </c>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22"/>
      <c r="AB26" s="300"/>
      <c r="AC26" s="292"/>
      <c r="AD26" s="292"/>
      <c r="AE26" s="292"/>
      <c r="AF26" s="324">
        <f>+(((((AG12/100)*AG13)+((AG14/100)*AG15)+((AG16/100)*AG17))*AG18)/100)</f>
        <v>25</v>
      </c>
      <c r="AG26" s="292"/>
    </row>
    <row r="27" spans="3:33" ht="15" customHeight="1" x14ac:dyDescent="0.25">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8"/>
      <c r="AC27" s="292"/>
      <c r="AD27" s="292"/>
      <c r="AE27" s="292"/>
      <c r="AF27" s="292"/>
      <c r="AG27" s="292"/>
    </row>
    <row r="28" spans="3:33" ht="15" customHeight="1" x14ac:dyDescent="0.25">
      <c r="C28" s="296" t="s">
        <v>134</v>
      </c>
      <c r="D28" s="302"/>
      <c r="E28" s="302"/>
      <c r="F28" s="302"/>
      <c r="G28" s="302"/>
      <c r="H28" s="302"/>
      <c r="I28" s="302"/>
      <c r="J28" s="302"/>
      <c r="K28" s="302"/>
      <c r="L28" s="302"/>
      <c r="M28" s="296" t="s">
        <v>134</v>
      </c>
      <c r="N28" s="302"/>
      <c r="O28" s="302"/>
      <c r="P28" s="302"/>
      <c r="Q28" s="302"/>
      <c r="R28" s="302"/>
      <c r="S28" s="302"/>
      <c r="T28" s="302"/>
      <c r="U28" s="302"/>
      <c r="V28" s="302"/>
      <c r="W28" s="302"/>
      <c r="X28" s="302"/>
      <c r="Y28" s="302"/>
      <c r="Z28" s="302"/>
      <c r="AA28" s="302"/>
      <c r="AB28" s="308"/>
      <c r="AC28" s="292"/>
      <c r="AD28" s="292"/>
      <c r="AE28" s="292"/>
      <c r="AF28" s="292"/>
      <c r="AG28" s="292"/>
    </row>
    <row r="29" spans="3:33" ht="29.25" customHeight="1" x14ac:dyDescent="0.25">
      <c r="C29" s="940" t="s">
        <v>1090</v>
      </c>
      <c r="D29" s="934"/>
      <c r="E29" s="934"/>
      <c r="F29" s="934"/>
      <c r="G29" s="934"/>
      <c r="H29" s="934"/>
      <c r="I29" s="934"/>
      <c r="J29" s="934"/>
      <c r="K29" s="922"/>
      <c r="L29" s="302"/>
      <c r="M29" s="940"/>
      <c r="N29" s="934"/>
      <c r="O29" s="934"/>
      <c r="P29" s="934"/>
      <c r="Q29" s="934"/>
      <c r="R29" s="934"/>
      <c r="S29" s="934"/>
      <c r="T29" s="934"/>
      <c r="U29" s="934"/>
      <c r="V29" s="934"/>
      <c r="W29" s="934"/>
      <c r="X29" s="934"/>
      <c r="Y29" s="934"/>
      <c r="Z29" s="934"/>
      <c r="AA29" s="922"/>
      <c r="AB29" s="308"/>
      <c r="AC29" s="292"/>
      <c r="AD29" s="292"/>
      <c r="AE29" s="292"/>
      <c r="AF29" s="292"/>
      <c r="AG29" s="292"/>
    </row>
    <row r="30" spans="3:33" ht="15" customHeight="1" x14ac:dyDescent="0.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300"/>
      <c r="AC30" s="292"/>
      <c r="AD30" s="292"/>
      <c r="AE30" s="292"/>
      <c r="AF30" s="292"/>
      <c r="AG30" s="292"/>
    </row>
    <row r="31" spans="3:33" ht="15" customHeight="1" x14ac:dyDescent="0.25">
      <c r="C31" s="309" t="s">
        <v>137</v>
      </c>
      <c r="D31" s="309"/>
      <c r="E31" s="309"/>
      <c r="F31" s="309"/>
      <c r="G31" s="310"/>
      <c r="H31" s="311"/>
      <c r="I31" s="311"/>
      <c r="J31" s="311"/>
      <c r="K31" s="311"/>
      <c r="L31" s="311"/>
      <c r="M31" s="311"/>
      <c r="N31" s="311"/>
      <c r="O31" s="311"/>
      <c r="P31" s="311"/>
      <c r="Q31" s="311"/>
      <c r="R31" s="311"/>
      <c r="S31" s="311"/>
      <c r="T31" s="311"/>
      <c r="U31" s="311"/>
      <c r="V31" s="311"/>
      <c r="W31" s="311"/>
      <c r="X31" s="311"/>
      <c r="Y31" s="311"/>
      <c r="Z31" s="311"/>
      <c r="AA31" s="311"/>
      <c r="AB31" s="300"/>
      <c r="AC31" s="292"/>
      <c r="AD31" s="292"/>
      <c r="AE31" s="292"/>
      <c r="AF31" s="292"/>
      <c r="AG31" s="292"/>
    </row>
    <row r="32" spans="3:33" ht="90" customHeight="1" x14ac:dyDescent="0.25">
      <c r="C32" s="939" t="s">
        <v>1091</v>
      </c>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22"/>
      <c r="AB32" s="300"/>
      <c r="AC32" s="292"/>
      <c r="AD32" s="292"/>
      <c r="AE32" s="292"/>
      <c r="AF32" s="292"/>
      <c r="AG32" s="292"/>
    </row>
    <row r="34" spans="3:27" ht="15.75" customHeight="1" x14ac:dyDescent="0.25">
      <c r="C34" s="938" t="s">
        <v>139</v>
      </c>
      <c r="D34" s="930"/>
      <c r="E34" s="305"/>
      <c r="F34" s="932" t="s">
        <v>34</v>
      </c>
      <c r="G34" s="922"/>
      <c r="H34" s="305"/>
      <c r="I34" s="292"/>
      <c r="J34" s="312" t="s">
        <v>140</v>
      </c>
      <c r="K34" s="932">
        <v>25</v>
      </c>
      <c r="L34" s="934"/>
      <c r="M34" s="934"/>
      <c r="N34" s="922"/>
      <c r="O34" s="305"/>
      <c r="P34" s="305"/>
      <c r="Q34" s="296" t="s">
        <v>141</v>
      </c>
      <c r="R34" s="292"/>
      <c r="S34" s="305"/>
      <c r="T34" s="305"/>
      <c r="U34" s="305"/>
      <c r="V34" s="305"/>
      <c r="W34" s="932" t="s">
        <v>20</v>
      </c>
      <c r="X34" s="934"/>
      <c r="Y34" s="934"/>
      <c r="Z34" s="934"/>
      <c r="AA34" s="922"/>
    </row>
    <row r="35" spans="3:27" ht="15.75" customHeight="1" x14ac:dyDescent="0.25">
      <c r="C35" s="292"/>
      <c r="D35" s="292"/>
      <c r="E35" s="292"/>
      <c r="F35" s="307"/>
      <c r="G35" s="307"/>
      <c r="H35" s="307"/>
      <c r="I35" s="307"/>
      <c r="J35" s="307"/>
      <c r="K35" s="307"/>
      <c r="L35" s="307"/>
      <c r="M35" s="292"/>
      <c r="N35" s="292"/>
      <c r="O35" s="292"/>
      <c r="P35" s="292"/>
      <c r="Q35" s="292"/>
      <c r="R35" s="292"/>
      <c r="S35" s="292"/>
      <c r="T35" s="292"/>
      <c r="U35" s="292"/>
      <c r="V35" s="292"/>
      <c r="W35" s="292"/>
      <c r="X35" s="292"/>
      <c r="Y35" s="292"/>
      <c r="Z35" s="292"/>
      <c r="AA35" s="292"/>
    </row>
    <row r="36" spans="3:27" ht="32.25" customHeight="1" x14ac:dyDescent="0.25">
      <c r="C36" s="292"/>
      <c r="D36" s="312" t="s">
        <v>142</v>
      </c>
      <c r="E36" s="305"/>
      <c r="F36" s="939" t="s">
        <v>1106</v>
      </c>
      <c r="G36" s="934"/>
      <c r="H36" s="934"/>
      <c r="I36" s="934"/>
      <c r="J36" s="934"/>
      <c r="K36" s="934"/>
      <c r="L36" s="934"/>
      <c r="M36" s="922"/>
      <c r="N36" s="292"/>
      <c r="O36" s="312" t="s">
        <v>144</v>
      </c>
      <c r="P36" s="940">
        <v>0</v>
      </c>
      <c r="Q36" s="934"/>
      <c r="R36" s="934"/>
      <c r="S36" s="934"/>
      <c r="T36" s="934"/>
      <c r="U36" s="934"/>
      <c r="V36" s="934"/>
      <c r="W36" s="934"/>
      <c r="X36" s="934"/>
      <c r="Y36" s="934"/>
      <c r="Z36" s="934"/>
      <c r="AA36" s="922"/>
    </row>
    <row r="37" spans="3:27" ht="15.75" customHeight="1" x14ac:dyDescent="0.25">
      <c r="C37" s="305"/>
      <c r="D37" s="305"/>
      <c r="E37" s="305"/>
      <c r="F37" s="307"/>
      <c r="G37" s="307"/>
      <c r="H37" s="307"/>
      <c r="I37" s="307"/>
      <c r="J37" s="307"/>
      <c r="K37" s="307"/>
      <c r="L37" s="307"/>
      <c r="M37" s="305"/>
      <c r="N37" s="305"/>
      <c r="O37" s="305"/>
      <c r="P37" s="305"/>
      <c r="Q37" s="305"/>
      <c r="R37" s="305"/>
      <c r="S37" s="305"/>
      <c r="T37" s="305"/>
      <c r="U37" s="305"/>
      <c r="V37" s="305"/>
      <c r="W37" s="305"/>
      <c r="X37" s="305"/>
      <c r="Y37" s="305"/>
      <c r="Z37" s="305"/>
      <c r="AA37" s="305"/>
    </row>
    <row r="38" spans="3:27" ht="15.75" customHeight="1" x14ac:dyDescent="0.25">
      <c r="C38" s="292"/>
      <c r="D38" s="312" t="s">
        <v>145</v>
      </c>
      <c r="E38" s="292"/>
      <c r="F38" s="933" t="s">
        <v>146</v>
      </c>
      <c r="G38" s="922"/>
      <c r="H38" s="292"/>
      <c r="I38" s="292"/>
      <c r="J38" s="305" t="s">
        <v>147</v>
      </c>
      <c r="K38" s="292"/>
      <c r="L38" s="933" t="s">
        <v>148</v>
      </c>
      <c r="M38" s="934"/>
      <c r="N38" s="922"/>
      <c r="O38" s="305"/>
      <c r="P38" s="305"/>
      <c r="Q38" s="292"/>
      <c r="R38" s="305" t="s">
        <v>149</v>
      </c>
      <c r="S38" s="305"/>
      <c r="T38" s="305"/>
      <c r="U38" s="305"/>
      <c r="V38" s="305"/>
      <c r="W38" s="941"/>
      <c r="X38" s="934"/>
      <c r="Y38" s="934"/>
      <c r="Z38" s="934"/>
      <c r="AA38" s="922"/>
    </row>
    <row r="39" spans="3:27" ht="15.75" customHeight="1" x14ac:dyDescent="0.25">
      <c r="C39" s="292"/>
      <c r="D39" s="292"/>
      <c r="E39" s="292"/>
      <c r="F39" s="28"/>
      <c r="G39" s="292"/>
      <c r="H39" s="292"/>
      <c r="I39" s="296"/>
      <c r="J39" s="296"/>
      <c r="K39" s="296"/>
      <c r="L39" s="296"/>
      <c r="M39" s="296"/>
      <c r="N39" s="296"/>
      <c r="O39" s="296"/>
      <c r="P39" s="296"/>
      <c r="Q39" s="296"/>
      <c r="R39" s="296"/>
      <c r="S39" s="296"/>
      <c r="T39" s="296"/>
      <c r="U39" s="296"/>
      <c r="V39" s="296"/>
      <c r="W39" s="296"/>
      <c r="X39" s="296"/>
      <c r="Y39" s="296"/>
      <c r="Z39" s="296"/>
      <c r="AA39" s="296"/>
    </row>
    <row r="40" spans="3:27" ht="15.75" customHeight="1" x14ac:dyDescent="0.25">
      <c r="C40" s="313" t="s">
        <v>150</v>
      </c>
      <c r="D40" s="935">
        <v>2024</v>
      </c>
      <c r="E40" s="936"/>
      <c r="F40" s="937"/>
      <c r="G40" s="34"/>
      <c r="H40" s="296"/>
      <c r="I40" s="296"/>
      <c r="J40" s="296"/>
      <c r="K40" s="296"/>
      <c r="L40" s="296"/>
      <c r="M40" s="296"/>
      <c r="N40" s="296"/>
      <c r="O40" s="296"/>
      <c r="P40" s="296"/>
      <c r="Q40" s="929"/>
      <c r="R40" s="930"/>
      <c r="S40" s="930"/>
      <c r="T40" s="930"/>
      <c r="U40" s="930"/>
      <c r="V40" s="296"/>
      <c r="W40" s="296"/>
      <c r="X40" s="931"/>
      <c r="Y40" s="930"/>
      <c r="Z40" s="930"/>
      <c r="AA40" s="930"/>
    </row>
    <row r="41" spans="3:27" ht="5.25" customHeight="1" x14ac:dyDescent="0.25">
      <c r="C41" s="305"/>
      <c r="D41" s="37"/>
      <c r="E41" s="37"/>
      <c r="F41" s="37"/>
      <c r="G41" s="292"/>
      <c r="H41" s="296"/>
      <c r="I41" s="296"/>
      <c r="J41" s="296"/>
      <c r="K41" s="296"/>
      <c r="L41" s="296"/>
      <c r="M41" s="296"/>
      <c r="N41" s="296"/>
      <c r="O41" s="296"/>
      <c r="P41" s="296"/>
      <c r="Q41" s="302"/>
      <c r="R41" s="302"/>
      <c r="S41" s="302"/>
      <c r="T41" s="302"/>
      <c r="U41" s="302"/>
      <c r="V41" s="296"/>
      <c r="W41" s="296"/>
      <c r="X41" s="298"/>
      <c r="Y41" s="298"/>
      <c r="Z41" s="298"/>
      <c r="AA41" s="298"/>
    </row>
    <row r="42" spans="3:27" ht="15.75" customHeight="1" x14ac:dyDescent="0.25">
      <c r="C42" s="305" t="s">
        <v>140</v>
      </c>
      <c r="D42" s="940">
        <v>25</v>
      </c>
      <c r="E42" s="934"/>
      <c r="F42" s="922"/>
      <c r="G42" s="292"/>
      <c r="H42" s="296"/>
      <c r="I42" s="296"/>
      <c r="J42" s="296"/>
      <c r="K42" s="296"/>
      <c r="L42" s="296"/>
      <c r="M42" s="296"/>
      <c r="N42" s="296"/>
      <c r="O42" s="296"/>
      <c r="P42" s="296"/>
      <c r="Q42" s="929"/>
      <c r="R42" s="930"/>
      <c r="S42" s="930"/>
      <c r="T42" s="930"/>
      <c r="U42" s="930"/>
      <c r="V42" s="296"/>
      <c r="W42" s="296"/>
      <c r="X42" s="931"/>
      <c r="Y42" s="930"/>
      <c r="Z42" s="930"/>
      <c r="AA42" s="930"/>
    </row>
    <row r="43" spans="3:27" ht="15.75" customHeight="1" x14ac:dyDescent="0.25">
      <c r="C43" s="292"/>
      <c r="D43" s="292"/>
      <c r="E43" s="292"/>
      <c r="F43" s="292"/>
      <c r="G43" s="292"/>
      <c r="H43" s="292"/>
      <c r="I43" s="296"/>
      <c r="J43" s="296"/>
      <c r="K43" s="305"/>
      <c r="L43" s="305"/>
      <c r="M43" s="305"/>
      <c r="N43" s="305"/>
      <c r="O43" s="305"/>
      <c r="P43" s="305"/>
      <c r="Q43" s="305"/>
      <c r="R43" s="305"/>
      <c r="S43" s="305"/>
      <c r="T43" s="305"/>
      <c r="U43" s="305"/>
      <c r="V43" s="305"/>
      <c r="W43" s="305"/>
      <c r="X43" s="305"/>
      <c r="Y43" s="305"/>
      <c r="Z43" s="305"/>
      <c r="AA43" s="305"/>
    </row>
    <row r="44" spans="3:27" ht="15.75" customHeight="1" x14ac:dyDescent="0.25">
      <c r="C44" s="305"/>
      <c r="D44" s="932" t="s">
        <v>151</v>
      </c>
      <c r="E44" s="934"/>
      <c r="F44" s="934"/>
      <c r="G44" s="934"/>
      <c r="H44" s="934"/>
      <c r="I44" s="934"/>
      <c r="J44" s="934"/>
      <c r="K44" s="934"/>
      <c r="L44" s="934"/>
      <c r="M44" s="934"/>
      <c r="N44" s="934"/>
      <c r="O44" s="934"/>
      <c r="P44" s="934"/>
      <c r="Q44" s="934"/>
      <c r="R44" s="934"/>
      <c r="S44" s="934"/>
      <c r="T44" s="934"/>
      <c r="U44" s="934"/>
      <c r="V44" s="934"/>
      <c r="W44" s="934"/>
      <c r="X44" s="934"/>
      <c r="Y44" s="922"/>
      <c r="Z44" s="306"/>
      <c r="AA44" s="306"/>
    </row>
    <row r="45" spans="3:27" ht="15.75" customHeight="1" x14ac:dyDescent="0.25">
      <c r="C45" s="292"/>
      <c r="D45" s="971" t="s">
        <v>152</v>
      </c>
      <c r="E45" s="934"/>
      <c r="F45" s="934"/>
      <c r="G45" s="934"/>
      <c r="H45" s="922"/>
      <c r="I45" s="967" t="s">
        <v>153</v>
      </c>
      <c r="J45" s="934"/>
      <c r="K45" s="934"/>
      <c r="L45" s="934"/>
      <c r="M45" s="934"/>
      <c r="N45" s="934"/>
      <c r="O45" s="934"/>
      <c r="P45" s="922"/>
      <c r="Q45" s="968" t="s">
        <v>154</v>
      </c>
      <c r="R45" s="934"/>
      <c r="S45" s="934"/>
      <c r="T45" s="934"/>
      <c r="U45" s="934"/>
      <c r="V45" s="934"/>
      <c r="W45" s="934"/>
      <c r="X45" s="934"/>
      <c r="Y45" s="922"/>
      <c r="Z45" s="306"/>
      <c r="AA45" s="306"/>
    </row>
    <row r="46" spans="3:27" ht="15.75" customHeight="1" x14ac:dyDescent="0.25">
      <c r="C46" s="38"/>
      <c r="D46" s="972" t="s">
        <v>155</v>
      </c>
      <c r="E46" s="934"/>
      <c r="F46" s="934"/>
      <c r="G46" s="934"/>
      <c r="H46" s="922"/>
      <c r="I46" s="969" t="s">
        <v>156</v>
      </c>
      <c r="J46" s="934"/>
      <c r="K46" s="934"/>
      <c r="L46" s="934"/>
      <c r="M46" s="934"/>
      <c r="N46" s="934"/>
      <c r="O46" s="934"/>
      <c r="P46" s="922"/>
      <c r="Q46" s="970" t="s">
        <v>157</v>
      </c>
      <c r="R46" s="934"/>
      <c r="S46" s="934"/>
      <c r="T46" s="934"/>
      <c r="U46" s="934"/>
      <c r="V46" s="934"/>
      <c r="W46" s="934"/>
      <c r="X46" s="934"/>
      <c r="Y46" s="922"/>
      <c r="Z46" s="315"/>
      <c r="AA46" s="315"/>
    </row>
    <row r="47" spans="3:27" ht="15.75" customHeight="1" x14ac:dyDescent="0.25">
      <c r="C47" s="316"/>
      <c r="D47" s="316"/>
      <c r="E47" s="316"/>
      <c r="F47" s="316"/>
      <c r="G47" s="317"/>
      <c r="H47" s="317"/>
      <c r="I47" s="317"/>
      <c r="J47" s="317"/>
      <c r="K47" s="317"/>
      <c r="L47" s="317"/>
      <c r="M47" s="317"/>
      <c r="N47" s="317"/>
      <c r="O47" s="317"/>
      <c r="P47" s="317"/>
      <c r="Q47" s="317"/>
      <c r="R47" s="317"/>
      <c r="S47" s="317"/>
      <c r="T47" s="317"/>
      <c r="U47" s="317"/>
      <c r="V47" s="317"/>
      <c r="W47" s="317"/>
      <c r="X47" s="317"/>
      <c r="Y47" s="317"/>
      <c r="Z47" s="316"/>
      <c r="AA47" s="316"/>
    </row>
    <row r="48" spans="3:27" ht="15.75" customHeight="1" x14ac:dyDescent="0.25">
      <c r="C48" s="960" t="s">
        <v>158</v>
      </c>
      <c r="D48" s="934"/>
      <c r="E48" s="934"/>
      <c r="F48" s="922"/>
      <c r="G48" s="965" t="s">
        <v>159</v>
      </c>
      <c r="H48" s="966" t="s">
        <v>160</v>
      </c>
      <c r="I48" s="948"/>
      <c r="J48" s="948"/>
      <c r="K48" s="948"/>
      <c r="L48" s="948"/>
      <c r="M48" s="948"/>
      <c r="N48" s="948"/>
      <c r="O48" s="948"/>
      <c r="P48" s="948"/>
      <c r="Q48" s="948"/>
      <c r="R48" s="948"/>
      <c r="S48" s="948"/>
      <c r="T48" s="948"/>
      <c r="U48" s="948"/>
      <c r="V48" s="948"/>
      <c r="W48" s="948"/>
      <c r="X48" s="948"/>
      <c r="Y48" s="948"/>
      <c r="Z48" s="948"/>
      <c r="AA48" s="949"/>
    </row>
    <row r="49" spans="2:28" ht="15.75" customHeight="1" x14ac:dyDescent="0.25">
      <c r="B49" s="39"/>
      <c r="C49" s="40" t="s">
        <v>161</v>
      </c>
      <c r="D49" s="41">
        <v>1.2</v>
      </c>
      <c r="E49" s="960" t="s">
        <v>162</v>
      </c>
      <c r="F49" s="922"/>
      <c r="G49" s="906"/>
      <c r="H49" s="951"/>
      <c r="I49" s="952"/>
      <c r="J49" s="952"/>
      <c r="K49" s="952"/>
      <c r="L49" s="952"/>
      <c r="M49" s="952"/>
      <c r="N49" s="952"/>
      <c r="O49" s="952"/>
      <c r="P49" s="952"/>
      <c r="Q49" s="952"/>
      <c r="R49" s="952"/>
      <c r="S49" s="952"/>
      <c r="T49" s="952"/>
      <c r="U49" s="952"/>
      <c r="V49" s="952"/>
      <c r="W49" s="952"/>
      <c r="X49" s="952"/>
      <c r="Y49" s="952"/>
      <c r="Z49" s="952"/>
      <c r="AA49" s="953"/>
      <c r="AB49" s="314"/>
    </row>
    <row r="50" spans="2:28" ht="15.75" customHeight="1" x14ac:dyDescent="0.25">
      <c r="B50" s="39"/>
      <c r="C50" s="42">
        <v>2024</v>
      </c>
      <c r="D50" s="43">
        <v>45474</v>
      </c>
      <c r="E50" s="959">
        <v>45656</v>
      </c>
      <c r="F50" s="922"/>
      <c r="G50" s="44">
        <v>25</v>
      </c>
      <c r="H50" s="964" t="s">
        <v>1107</v>
      </c>
      <c r="I50" s="934"/>
      <c r="J50" s="934"/>
      <c r="K50" s="934"/>
      <c r="L50" s="934"/>
      <c r="M50" s="934"/>
      <c r="N50" s="934"/>
      <c r="O50" s="934"/>
      <c r="P50" s="934"/>
      <c r="Q50" s="934"/>
      <c r="R50" s="934"/>
      <c r="S50" s="934"/>
      <c r="T50" s="934"/>
      <c r="U50" s="934"/>
      <c r="V50" s="934"/>
      <c r="W50" s="934"/>
      <c r="X50" s="934"/>
      <c r="Y50" s="934"/>
      <c r="Z50" s="934"/>
      <c r="AA50" s="922"/>
      <c r="AB50" s="314"/>
    </row>
    <row r="51" spans="2:28" ht="15.75" customHeight="1" x14ac:dyDescent="0.25">
      <c r="B51" s="39"/>
      <c r="C51" s="42">
        <v>2025</v>
      </c>
      <c r="D51" s="43">
        <v>45658</v>
      </c>
      <c r="E51" s="959">
        <v>46021</v>
      </c>
      <c r="F51" s="922"/>
      <c r="G51" s="44">
        <v>65</v>
      </c>
      <c r="H51" s="964" t="s">
        <v>1107</v>
      </c>
      <c r="I51" s="934"/>
      <c r="J51" s="934"/>
      <c r="K51" s="934"/>
      <c r="L51" s="934"/>
      <c r="M51" s="934"/>
      <c r="N51" s="934"/>
      <c r="O51" s="934"/>
      <c r="P51" s="934"/>
      <c r="Q51" s="934"/>
      <c r="R51" s="934"/>
      <c r="S51" s="934"/>
      <c r="T51" s="934"/>
      <c r="U51" s="934"/>
      <c r="V51" s="934"/>
      <c r="W51" s="934"/>
      <c r="X51" s="934"/>
      <c r="Y51" s="934"/>
      <c r="Z51" s="934"/>
      <c r="AA51" s="922"/>
      <c r="AB51" s="314"/>
    </row>
    <row r="52" spans="2:28" ht="15.75" customHeight="1" x14ac:dyDescent="0.25">
      <c r="B52" s="39"/>
      <c r="C52" s="42">
        <v>2026</v>
      </c>
      <c r="D52" s="43">
        <v>46023</v>
      </c>
      <c r="E52" s="959">
        <v>46386</v>
      </c>
      <c r="F52" s="922"/>
      <c r="G52" s="44">
        <v>85</v>
      </c>
      <c r="H52" s="964" t="s">
        <v>1107</v>
      </c>
      <c r="I52" s="934"/>
      <c r="J52" s="934"/>
      <c r="K52" s="934"/>
      <c r="L52" s="934"/>
      <c r="M52" s="934"/>
      <c r="N52" s="934"/>
      <c r="O52" s="934"/>
      <c r="P52" s="934"/>
      <c r="Q52" s="934"/>
      <c r="R52" s="934"/>
      <c r="S52" s="934"/>
      <c r="T52" s="934"/>
      <c r="U52" s="934"/>
      <c r="V52" s="934"/>
      <c r="W52" s="934"/>
      <c r="X52" s="934"/>
      <c r="Y52" s="934"/>
      <c r="Z52" s="934"/>
      <c r="AA52" s="922"/>
      <c r="AB52" s="314"/>
    </row>
    <row r="53" spans="2:28" ht="15.75" customHeight="1" x14ac:dyDescent="0.25">
      <c r="B53" s="39"/>
      <c r="C53" s="42">
        <v>2027</v>
      </c>
      <c r="D53" s="43">
        <v>46388</v>
      </c>
      <c r="E53" s="959">
        <v>46751</v>
      </c>
      <c r="F53" s="922"/>
      <c r="G53" s="44">
        <v>100</v>
      </c>
      <c r="H53" s="964" t="s">
        <v>1107</v>
      </c>
      <c r="I53" s="934"/>
      <c r="J53" s="934"/>
      <c r="K53" s="934"/>
      <c r="L53" s="934"/>
      <c r="M53" s="934"/>
      <c r="N53" s="934"/>
      <c r="O53" s="934"/>
      <c r="P53" s="934"/>
      <c r="Q53" s="934"/>
      <c r="R53" s="934"/>
      <c r="S53" s="934"/>
      <c r="T53" s="934"/>
      <c r="U53" s="934"/>
      <c r="V53" s="934"/>
      <c r="W53" s="934"/>
      <c r="X53" s="934"/>
      <c r="Y53" s="934"/>
      <c r="Z53" s="934"/>
      <c r="AA53" s="922"/>
      <c r="AB53" s="314"/>
    </row>
    <row r="54" spans="2:28" ht="15.75" customHeight="1" x14ac:dyDescent="0.25">
      <c r="B54" s="39"/>
      <c r="C54" s="42"/>
      <c r="D54" s="42"/>
      <c r="E54" s="960"/>
      <c r="F54" s="922"/>
      <c r="G54" s="41"/>
      <c r="H54" s="960"/>
      <c r="I54" s="934"/>
      <c r="J54" s="934"/>
      <c r="K54" s="934"/>
      <c r="L54" s="934"/>
      <c r="M54" s="934"/>
      <c r="N54" s="934"/>
      <c r="O54" s="934"/>
      <c r="P54" s="934"/>
      <c r="Q54" s="934"/>
      <c r="R54" s="934"/>
      <c r="S54" s="934"/>
      <c r="T54" s="934"/>
      <c r="U54" s="934"/>
      <c r="V54" s="934"/>
      <c r="W54" s="934"/>
      <c r="X54" s="934"/>
      <c r="Y54" s="934"/>
      <c r="Z54" s="934"/>
      <c r="AA54" s="922"/>
      <c r="AB54" s="314"/>
    </row>
    <row r="55" spans="2:28" ht="15.75" customHeight="1" x14ac:dyDescent="0.25">
      <c r="B55" s="3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300"/>
    </row>
    <row r="56" spans="2:28" ht="15.75" customHeight="1" x14ac:dyDescent="0.25">
      <c r="B56" s="30"/>
      <c r="C56" s="938" t="s">
        <v>163</v>
      </c>
      <c r="D56" s="930"/>
      <c r="E56" s="305"/>
      <c r="F56" s="296" t="s">
        <v>164</v>
      </c>
      <c r="G56" s="45"/>
      <c r="H56" s="307"/>
      <c r="I56" s="296" t="s">
        <v>165</v>
      </c>
      <c r="J56" s="292"/>
      <c r="K56" s="933"/>
      <c r="L56" s="922"/>
      <c r="M56" s="305"/>
      <c r="N56" s="292"/>
      <c r="O56" s="292"/>
      <c r="P56" s="292"/>
      <c r="Q56" s="292"/>
      <c r="R56" s="292"/>
      <c r="S56" s="292"/>
      <c r="T56" s="292"/>
      <c r="U56" s="292"/>
      <c r="V56" s="292"/>
      <c r="W56" s="292"/>
      <c r="X56" s="292"/>
      <c r="Y56" s="292"/>
      <c r="Z56" s="292"/>
      <c r="AA56" s="292"/>
      <c r="AB56" s="300"/>
    </row>
    <row r="57" spans="2:28" ht="15.75" customHeight="1" x14ac:dyDescent="0.25">
      <c r="B57" s="318"/>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9"/>
    </row>
    <row r="58" spans="2:28" ht="15.75" customHeight="1" x14ac:dyDescent="0.25">
      <c r="B58" s="958" t="s">
        <v>166</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22"/>
    </row>
    <row r="59" spans="2:28" ht="15.75" customHeight="1" x14ac:dyDescent="0.25">
      <c r="B59" s="46"/>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7"/>
    </row>
    <row r="60" spans="2:28" ht="29.25" customHeight="1" x14ac:dyDescent="0.25">
      <c r="B60" s="960" t="s">
        <v>161</v>
      </c>
      <c r="C60" s="922"/>
      <c r="D60" s="41"/>
      <c r="E60" s="960" t="s">
        <v>167</v>
      </c>
      <c r="F60" s="922"/>
      <c r="G60" s="41"/>
      <c r="H60" s="932" t="s">
        <v>168</v>
      </c>
      <c r="I60" s="922"/>
      <c r="J60" s="960"/>
      <c r="K60" s="922"/>
      <c r="L60" s="963"/>
      <c r="M60" s="930"/>
      <c r="N60" s="41" t="s">
        <v>169</v>
      </c>
      <c r="O60" s="960"/>
      <c r="P60" s="934"/>
      <c r="Q60" s="922"/>
      <c r="R60" s="960" t="s">
        <v>170</v>
      </c>
      <c r="S60" s="934"/>
      <c r="T60" s="922"/>
      <c r="U60" s="960"/>
      <c r="V60" s="934"/>
      <c r="W60" s="922"/>
      <c r="X60" s="960" t="s">
        <v>171</v>
      </c>
      <c r="Y60" s="922"/>
      <c r="Z60" s="960"/>
      <c r="AA60" s="934"/>
      <c r="AB60" s="922"/>
    </row>
    <row r="61" spans="2:28" ht="15.75" customHeight="1" x14ac:dyDescent="0.25">
      <c r="B61" s="46"/>
      <c r="C61" s="320"/>
      <c r="D61" s="320"/>
      <c r="E61" s="320"/>
      <c r="F61" s="315"/>
      <c r="G61" s="321"/>
      <c r="H61" s="322"/>
      <c r="I61" s="322"/>
      <c r="J61" s="315"/>
      <c r="K61" s="315"/>
      <c r="L61" s="315"/>
      <c r="M61" s="315"/>
      <c r="N61" s="322"/>
      <c r="O61" s="315"/>
      <c r="P61" s="315"/>
      <c r="Q61" s="315"/>
      <c r="R61" s="315"/>
      <c r="S61" s="322"/>
      <c r="T61" s="302"/>
      <c r="U61" s="302"/>
      <c r="V61" s="292"/>
      <c r="W61" s="322"/>
      <c r="X61" s="312"/>
      <c r="Y61" s="312"/>
      <c r="Z61" s="48"/>
      <c r="AA61" s="27"/>
      <c r="AB61" s="49"/>
    </row>
    <row r="62" spans="2:28" ht="15.75" customHeight="1" x14ac:dyDescent="0.25">
      <c r="B62" s="958" t="s">
        <v>172</v>
      </c>
      <c r="C62" s="922"/>
      <c r="D62" s="961"/>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3"/>
    </row>
    <row r="63" spans="2:28" ht="15.75" customHeight="1" x14ac:dyDescent="0.25">
      <c r="B63" s="46"/>
      <c r="C63" s="320"/>
      <c r="D63" s="320"/>
      <c r="E63" s="320"/>
      <c r="F63" s="315"/>
      <c r="G63" s="321"/>
      <c r="H63" s="322"/>
      <c r="I63" s="322"/>
      <c r="J63" s="315"/>
      <c r="K63" s="315"/>
      <c r="L63" s="315"/>
      <c r="M63" s="315"/>
      <c r="N63" s="322"/>
      <c r="O63" s="315"/>
      <c r="P63" s="315"/>
      <c r="Q63" s="315"/>
      <c r="R63" s="315"/>
      <c r="S63" s="322"/>
      <c r="T63" s="302"/>
      <c r="U63" s="302"/>
      <c r="V63" s="292"/>
      <c r="W63" s="322"/>
      <c r="X63" s="312"/>
      <c r="Y63" s="312"/>
      <c r="Z63" s="48"/>
      <c r="AA63" s="27"/>
      <c r="AB63" s="49"/>
    </row>
    <row r="64" spans="2:28" ht="15.75" customHeight="1" x14ac:dyDescent="0.25">
      <c r="B64" s="958" t="s">
        <v>173</v>
      </c>
      <c r="C64" s="922"/>
      <c r="D64" s="96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3"/>
    </row>
    <row r="66" spans="2:28" ht="15.75" customHeight="1" x14ac:dyDescent="0.25">
      <c r="B66" s="958" t="s">
        <v>174</v>
      </c>
      <c r="C66" s="922"/>
      <c r="D66" s="96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3"/>
    </row>
    <row r="67" spans="2:28" ht="15.75" customHeight="1" x14ac:dyDescent="0.25">
      <c r="B67" s="46"/>
      <c r="C67" s="320"/>
      <c r="D67" s="320"/>
      <c r="E67" s="320"/>
      <c r="F67" s="315"/>
      <c r="G67" s="321"/>
      <c r="H67" s="322"/>
      <c r="I67" s="322"/>
      <c r="J67" s="315"/>
      <c r="K67" s="315"/>
      <c r="L67" s="315"/>
      <c r="M67" s="315"/>
      <c r="N67" s="322"/>
      <c r="O67" s="315"/>
      <c r="P67" s="315"/>
      <c r="Q67" s="315"/>
      <c r="R67" s="315"/>
      <c r="S67" s="322"/>
      <c r="T67" s="302"/>
      <c r="U67" s="302"/>
      <c r="V67" s="292"/>
      <c r="W67" s="322"/>
      <c r="X67" s="312"/>
      <c r="Y67" s="312"/>
      <c r="Z67" s="48"/>
      <c r="AA67" s="27"/>
      <c r="AB67" s="49"/>
    </row>
    <row r="68" spans="2:28" ht="15.75" customHeight="1" x14ac:dyDescent="0.25">
      <c r="B68" s="958" t="s">
        <v>175</v>
      </c>
      <c r="C68" s="922"/>
      <c r="D68" s="96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3"/>
    </row>
    <row r="69" spans="2:28" ht="15.75" customHeight="1" x14ac:dyDescent="0.25">
      <c r="B69" s="46"/>
      <c r="C69" s="320"/>
      <c r="D69" s="320"/>
      <c r="E69" s="320"/>
      <c r="F69" s="315"/>
      <c r="G69" s="321"/>
      <c r="H69" s="322"/>
      <c r="I69" s="322"/>
      <c r="J69" s="315"/>
      <c r="K69" s="315"/>
      <c r="L69" s="315"/>
      <c r="M69" s="315"/>
      <c r="N69" s="322"/>
      <c r="O69" s="315"/>
      <c r="P69" s="315"/>
      <c r="Q69" s="315"/>
      <c r="R69" s="315"/>
      <c r="S69" s="322"/>
      <c r="T69" s="302"/>
      <c r="U69" s="302"/>
      <c r="V69" s="292"/>
      <c r="W69" s="322"/>
      <c r="X69" s="312"/>
      <c r="Y69" s="312"/>
      <c r="Z69" s="48"/>
      <c r="AA69" s="27"/>
      <c r="AB69" s="49"/>
    </row>
    <row r="70" spans="2:28" ht="15.75" customHeight="1" x14ac:dyDescent="0.25">
      <c r="B70" s="958" t="s">
        <v>176</v>
      </c>
      <c r="C70" s="922"/>
      <c r="D70" s="962"/>
      <c r="E70" s="952"/>
      <c r="F70" s="952"/>
      <c r="G70" s="952"/>
      <c r="H70" s="952"/>
      <c r="I70" s="952"/>
      <c r="J70" s="952"/>
      <c r="K70" s="952"/>
      <c r="L70" s="952"/>
      <c r="M70" s="952"/>
      <c r="N70" s="952"/>
      <c r="O70" s="952"/>
      <c r="P70" s="952"/>
      <c r="Q70" s="952"/>
      <c r="R70" s="952"/>
      <c r="S70" s="952"/>
      <c r="T70" s="952"/>
      <c r="U70" s="952"/>
      <c r="V70" s="952"/>
      <c r="W70" s="952"/>
      <c r="X70" s="952"/>
      <c r="Y70" s="952"/>
      <c r="Z70" s="952"/>
      <c r="AA70" s="952"/>
      <c r="AB70" s="953"/>
    </row>
    <row r="71" spans="2:28" ht="15.75" customHeight="1" x14ac:dyDescent="0.25">
      <c r="B71" s="46"/>
      <c r="C71" s="320"/>
      <c r="D71" s="320"/>
      <c r="E71" s="320"/>
      <c r="F71" s="315"/>
      <c r="G71" s="321"/>
      <c r="H71" s="322"/>
      <c r="I71" s="322"/>
      <c r="J71" s="315"/>
      <c r="K71" s="315"/>
      <c r="L71" s="315"/>
      <c r="M71" s="315"/>
      <c r="N71" s="322"/>
      <c r="O71" s="315"/>
      <c r="P71" s="315"/>
      <c r="Q71" s="315"/>
      <c r="R71" s="315"/>
      <c r="S71" s="322"/>
      <c r="T71" s="302"/>
      <c r="U71" s="302"/>
      <c r="V71" s="292"/>
      <c r="W71" s="322"/>
      <c r="X71" s="312"/>
      <c r="Y71" s="312"/>
      <c r="Z71" s="48"/>
      <c r="AA71" s="27"/>
      <c r="AB71" s="49"/>
    </row>
    <row r="72" spans="2:28" ht="15.75" customHeight="1" x14ac:dyDescent="0.25">
      <c r="B72" s="958" t="s">
        <v>177</v>
      </c>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22"/>
    </row>
    <row r="73" spans="2:28" ht="15.75" customHeight="1" x14ac:dyDescent="0.25">
      <c r="B73" s="932" t="s">
        <v>122</v>
      </c>
      <c r="C73" s="922"/>
      <c r="D73" s="50" t="s">
        <v>178</v>
      </c>
      <c r="E73" s="932" t="s">
        <v>179</v>
      </c>
      <c r="F73" s="922"/>
      <c r="G73" s="932" t="s">
        <v>177</v>
      </c>
      <c r="H73" s="934"/>
      <c r="I73" s="934"/>
      <c r="J73" s="934"/>
      <c r="K73" s="934"/>
      <c r="L73" s="934"/>
      <c r="M73" s="934"/>
      <c r="N73" s="934"/>
      <c r="O73" s="922"/>
      <c r="P73" s="932" t="s">
        <v>180</v>
      </c>
      <c r="Q73" s="934"/>
      <c r="R73" s="934"/>
      <c r="S73" s="934"/>
      <c r="T73" s="934"/>
      <c r="U73" s="934"/>
      <c r="V73" s="934"/>
      <c r="W73" s="934"/>
      <c r="X73" s="934"/>
      <c r="Y73" s="934"/>
      <c r="Z73" s="934"/>
      <c r="AA73" s="934"/>
      <c r="AB73" s="922"/>
    </row>
    <row r="74" spans="2:28" ht="15.75" customHeight="1" x14ac:dyDescent="0.25">
      <c r="B74" s="932"/>
      <c r="C74" s="922"/>
      <c r="D74" s="36"/>
      <c r="E74" s="932"/>
      <c r="F74" s="922"/>
      <c r="G74" s="957"/>
      <c r="H74" s="934"/>
      <c r="I74" s="934"/>
      <c r="J74" s="934"/>
      <c r="K74" s="934"/>
      <c r="L74" s="934"/>
      <c r="M74" s="934"/>
      <c r="N74" s="934"/>
      <c r="O74" s="922"/>
      <c r="P74" s="957"/>
      <c r="Q74" s="934"/>
      <c r="R74" s="934"/>
      <c r="S74" s="934"/>
      <c r="T74" s="934"/>
      <c r="U74" s="934"/>
      <c r="V74" s="934"/>
      <c r="W74" s="934"/>
      <c r="X74" s="934"/>
      <c r="Y74" s="934"/>
      <c r="Z74" s="934"/>
      <c r="AA74" s="934"/>
      <c r="AB74" s="922"/>
    </row>
    <row r="75" spans="2:28" ht="15.75" customHeight="1" x14ac:dyDescent="0.25">
      <c r="B75" s="932"/>
      <c r="C75" s="922"/>
      <c r="D75" s="36"/>
      <c r="E75" s="932"/>
      <c r="F75" s="922"/>
      <c r="G75" s="957"/>
      <c r="H75" s="934"/>
      <c r="I75" s="934"/>
      <c r="J75" s="934"/>
      <c r="K75" s="934"/>
      <c r="L75" s="934"/>
      <c r="M75" s="934"/>
      <c r="N75" s="934"/>
      <c r="O75" s="922"/>
      <c r="P75" s="957"/>
      <c r="Q75" s="934"/>
      <c r="R75" s="934"/>
      <c r="S75" s="934"/>
      <c r="T75" s="934"/>
      <c r="U75" s="934"/>
      <c r="V75" s="934"/>
      <c r="W75" s="934"/>
      <c r="X75" s="934"/>
      <c r="Y75" s="934"/>
      <c r="Z75" s="934"/>
      <c r="AA75" s="934"/>
      <c r="AB75" s="922"/>
    </row>
    <row r="76" spans="2:28" ht="26.25" customHeight="1" x14ac:dyDescent="0.25">
      <c r="B76" s="956" t="s">
        <v>181</v>
      </c>
      <c r="C76" s="934"/>
      <c r="D76" s="934"/>
      <c r="E76" s="934"/>
      <c r="F76" s="934"/>
      <c r="G76" s="934"/>
      <c r="H76" s="934"/>
      <c r="I76" s="934"/>
      <c r="J76" s="934"/>
      <c r="K76" s="934"/>
      <c r="L76" s="934"/>
      <c r="M76" s="934"/>
      <c r="N76" s="934"/>
      <c r="O76" s="934"/>
      <c r="P76" s="934"/>
      <c r="Q76" s="934"/>
      <c r="R76" s="934"/>
      <c r="S76" s="934"/>
      <c r="T76" s="934"/>
      <c r="U76" s="934"/>
      <c r="V76" s="934"/>
      <c r="W76" s="934"/>
      <c r="X76" s="934"/>
      <c r="Y76" s="934"/>
      <c r="Z76" s="934"/>
      <c r="AA76" s="934"/>
      <c r="AB76" s="922"/>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c r="AC2" s="292"/>
      <c r="AD2" s="292"/>
      <c r="AE2" s="292"/>
      <c r="AF2" s="292"/>
      <c r="AG2" s="292"/>
      <c r="AH2" s="292"/>
    </row>
    <row r="3" spans="2:34"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c r="AC3" s="292"/>
      <c r="AD3" s="292"/>
      <c r="AE3" s="292"/>
      <c r="AF3" s="292"/>
      <c r="AG3" s="292"/>
      <c r="AH3" s="292"/>
    </row>
    <row r="4" spans="2:34"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c r="AC4" s="292"/>
      <c r="AD4" s="292"/>
      <c r="AE4" s="292"/>
      <c r="AF4" s="292"/>
      <c r="AG4" s="292"/>
      <c r="AH4" s="292"/>
    </row>
    <row r="5" spans="2:34"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c r="AC5" s="292"/>
      <c r="AD5" s="292"/>
      <c r="AE5" s="292"/>
      <c r="AF5" s="292"/>
      <c r="AG5" s="292"/>
      <c r="AH5" s="292"/>
    </row>
    <row r="6" spans="2:34"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c r="AC6" s="292"/>
      <c r="AD6" s="292"/>
      <c r="AE6" s="292"/>
      <c r="AF6" s="292"/>
      <c r="AG6" s="292"/>
      <c r="AH6" s="292"/>
    </row>
    <row r="7" spans="2:34"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c r="AC7" s="292"/>
      <c r="AD7" s="292"/>
      <c r="AE7" s="292"/>
      <c r="AF7" s="292"/>
      <c r="AG7" s="292"/>
      <c r="AH7" s="292"/>
    </row>
    <row r="8" spans="2:34"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c r="AC8" s="292"/>
      <c r="AD8" s="292"/>
      <c r="AE8" s="292"/>
      <c r="AF8" s="292"/>
      <c r="AG8" s="292"/>
      <c r="AH8" s="292"/>
    </row>
    <row r="9" spans="2:34"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c r="AC9" s="292"/>
      <c r="AD9" s="292"/>
      <c r="AE9" s="292"/>
      <c r="AF9" s="292"/>
      <c r="AG9" s="1484" t="s">
        <v>1094</v>
      </c>
      <c r="AH9" s="930"/>
    </row>
    <row r="10" spans="2:34" ht="30" customHeight="1" x14ac:dyDescent="0.25">
      <c r="B10" s="30"/>
      <c r="C10" s="931" t="s">
        <v>123</v>
      </c>
      <c r="D10" s="930"/>
      <c r="E10" s="932" t="s">
        <v>1108</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c r="AC10" s="292"/>
      <c r="AD10" s="292"/>
      <c r="AE10" s="292"/>
      <c r="AF10" s="292"/>
      <c r="AG10" s="292"/>
      <c r="AH10" s="292"/>
    </row>
    <row r="11" spans="2:34"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c r="AC11" s="292"/>
      <c r="AD11" s="292"/>
      <c r="AE11" s="292"/>
      <c r="AF11" s="292"/>
      <c r="AG11" s="292"/>
      <c r="AH11" s="292"/>
    </row>
    <row r="12" spans="2:34" ht="29.25" customHeight="1" x14ac:dyDescent="0.25">
      <c r="B12" s="30"/>
      <c r="C12" s="945" t="s">
        <v>125</v>
      </c>
      <c r="D12" s="946"/>
      <c r="E12" s="943" t="s">
        <v>1097</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c r="AC12" s="292"/>
      <c r="AD12" s="292"/>
      <c r="AE12" s="292"/>
      <c r="AF12" s="292"/>
      <c r="AG12" s="50" t="s">
        <v>1095</v>
      </c>
      <c r="AH12" s="50" t="s">
        <v>1096</v>
      </c>
    </row>
    <row r="13" spans="2:34"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c r="AC13" s="292"/>
      <c r="AD13" s="292"/>
      <c r="AE13" s="292"/>
      <c r="AF13" s="292"/>
      <c r="AG13" s="36" t="s">
        <v>1098</v>
      </c>
      <c r="AH13" s="36">
        <v>28</v>
      </c>
    </row>
    <row r="14" spans="2:34" ht="15" customHeight="1" x14ac:dyDescent="0.25">
      <c r="B14" s="30"/>
      <c r="C14" s="931" t="s">
        <v>127</v>
      </c>
      <c r="D14" s="930"/>
      <c r="E14" s="303"/>
      <c r="F14" s="929"/>
      <c r="G14" s="930"/>
      <c r="H14" s="930"/>
      <c r="I14" s="930"/>
      <c r="J14" s="930"/>
      <c r="K14" s="930"/>
      <c r="L14" s="930"/>
      <c r="M14" s="930"/>
      <c r="N14" s="930"/>
      <c r="O14" s="930"/>
      <c r="P14" s="930"/>
      <c r="Q14" s="930"/>
      <c r="R14" s="930"/>
      <c r="S14" s="930"/>
      <c r="T14" s="930"/>
      <c r="U14" s="930"/>
      <c r="V14" s="930"/>
      <c r="W14" s="930"/>
      <c r="X14" s="930"/>
      <c r="Y14" s="930"/>
      <c r="Z14" s="930"/>
      <c r="AA14" s="930"/>
      <c r="AB14" s="942"/>
      <c r="AC14" s="292"/>
      <c r="AD14" s="292"/>
      <c r="AE14" s="292"/>
      <c r="AF14" s="292"/>
      <c r="AG14" s="36" t="s">
        <v>1099</v>
      </c>
      <c r="AH14" s="36">
        <v>100</v>
      </c>
    </row>
    <row r="15" spans="2:34" ht="29.25" customHeight="1" x14ac:dyDescent="0.25">
      <c r="B15" s="30"/>
      <c r="C15" s="932" t="s">
        <v>1109</v>
      </c>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22"/>
      <c r="AB15" s="304"/>
      <c r="AC15" s="292"/>
      <c r="AD15" s="292"/>
      <c r="AE15" s="292"/>
      <c r="AF15" s="292"/>
      <c r="AG15" s="36" t="s">
        <v>1100</v>
      </c>
      <c r="AH15" s="36">
        <v>34</v>
      </c>
    </row>
    <row r="16" spans="2:34" ht="15" customHeight="1" x14ac:dyDescent="0.25">
      <c r="B16" s="30"/>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c r="AA16" s="305"/>
      <c r="AB16" s="304"/>
      <c r="AC16" s="292"/>
      <c r="AD16" s="292"/>
      <c r="AE16" s="292"/>
      <c r="AF16" s="292"/>
      <c r="AG16" s="36" t="s">
        <v>1102</v>
      </c>
      <c r="AH16" s="36">
        <v>100</v>
      </c>
    </row>
    <row r="17" spans="3:34" ht="15" customHeight="1" x14ac:dyDescent="0.25">
      <c r="C17" s="306" t="s">
        <v>128</v>
      </c>
      <c r="D17" s="306"/>
      <c r="E17" s="292"/>
      <c r="F17" s="292"/>
      <c r="G17" s="292"/>
      <c r="H17" s="292"/>
      <c r="I17" s="292"/>
      <c r="J17" s="305"/>
      <c r="K17" s="305"/>
      <c r="L17" s="305"/>
      <c r="M17" s="305"/>
      <c r="N17" s="305"/>
      <c r="O17" s="305"/>
      <c r="P17" s="305"/>
      <c r="Q17" s="305"/>
      <c r="R17" s="305" t="s">
        <v>129</v>
      </c>
      <c r="S17" s="305"/>
      <c r="T17" s="305"/>
      <c r="U17" s="305"/>
      <c r="V17" s="305"/>
      <c r="W17" s="305"/>
      <c r="X17" s="305"/>
      <c r="Y17" s="305"/>
      <c r="Z17" s="305"/>
      <c r="AA17" s="305"/>
      <c r="AB17" s="304"/>
      <c r="AC17" s="292"/>
      <c r="AD17" s="292"/>
      <c r="AE17" s="292"/>
      <c r="AF17" s="292"/>
      <c r="AG17" s="36" t="s">
        <v>1103</v>
      </c>
      <c r="AH17" s="36">
        <v>38</v>
      </c>
    </row>
    <row r="18" spans="3:34" ht="15" customHeight="1" x14ac:dyDescent="0.25">
      <c r="C18" s="947"/>
      <c r="D18" s="948"/>
      <c r="E18" s="948"/>
      <c r="F18" s="948"/>
      <c r="G18" s="948"/>
      <c r="H18" s="948"/>
      <c r="I18" s="948"/>
      <c r="J18" s="948"/>
      <c r="K18" s="948"/>
      <c r="L18" s="948"/>
      <c r="M18" s="948"/>
      <c r="N18" s="948"/>
      <c r="O18" s="948"/>
      <c r="P18" s="949"/>
      <c r="Q18" s="292"/>
      <c r="R18" s="933"/>
      <c r="S18" s="934"/>
      <c r="T18" s="934"/>
      <c r="U18" s="934"/>
      <c r="V18" s="934"/>
      <c r="W18" s="934"/>
      <c r="X18" s="934"/>
      <c r="Y18" s="934"/>
      <c r="Z18" s="934"/>
      <c r="AA18" s="922"/>
      <c r="AB18" s="300"/>
      <c r="AC18" s="292"/>
      <c r="AD18" s="292"/>
      <c r="AE18" s="292"/>
      <c r="AF18" s="292"/>
      <c r="AG18" s="36" t="s">
        <v>1104</v>
      </c>
      <c r="AH18" s="36">
        <v>100</v>
      </c>
    </row>
    <row r="19" spans="3:34" ht="15" customHeight="1" x14ac:dyDescent="0.25">
      <c r="C19" s="950"/>
      <c r="D19" s="904"/>
      <c r="E19" s="904"/>
      <c r="F19" s="904"/>
      <c r="G19" s="904"/>
      <c r="H19" s="904"/>
      <c r="I19" s="904"/>
      <c r="J19" s="904"/>
      <c r="K19" s="904"/>
      <c r="L19" s="904"/>
      <c r="M19" s="904"/>
      <c r="N19" s="904"/>
      <c r="O19" s="904"/>
      <c r="P19" s="942"/>
      <c r="Q19" s="292"/>
      <c r="R19" s="292"/>
      <c r="S19" s="292"/>
      <c r="T19" s="292"/>
      <c r="U19" s="292"/>
      <c r="V19" s="292"/>
      <c r="W19" s="292"/>
      <c r="X19" s="292"/>
      <c r="Y19" s="292"/>
      <c r="Z19" s="292"/>
      <c r="AA19" s="292"/>
      <c r="AB19" s="300"/>
      <c r="AC19" s="292"/>
      <c r="AD19" s="292"/>
      <c r="AE19" s="292"/>
      <c r="AF19" s="292"/>
      <c r="AG19" s="36" t="s">
        <v>1105</v>
      </c>
      <c r="AH19" s="36">
        <v>25</v>
      </c>
    </row>
    <row r="20" spans="3:34" ht="15" customHeight="1" x14ac:dyDescent="0.25">
      <c r="C20" s="950"/>
      <c r="D20" s="904"/>
      <c r="E20" s="904"/>
      <c r="F20" s="904"/>
      <c r="G20" s="904"/>
      <c r="H20" s="904"/>
      <c r="I20" s="904"/>
      <c r="J20" s="904"/>
      <c r="K20" s="904"/>
      <c r="L20" s="904"/>
      <c r="M20" s="904"/>
      <c r="N20" s="904"/>
      <c r="O20" s="904"/>
      <c r="P20" s="942"/>
      <c r="Q20" s="302"/>
      <c r="R20" s="305" t="s">
        <v>130</v>
      </c>
      <c r="S20" s="305"/>
      <c r="T20" s="305"/>
      <c r="U20" s="305"/>
      <c r="V20" s="305"/>
      <c r="W20" s="302"/>
      <c r="X20" s="302"/>
      <c r="Y20" s="302"/>
      <c r="Z20" s="292"/>
      <c r="AA20" s="302"/>
      <c r="AB20" s="300"/>
      <c r="AC20" s="292"/>
      <c r="AD20" s="292"/>
      <c r="AE20" s="292"/>
      <c r="AF20" s="292"/>
      <c r="AG20" s="292"/>
      <c r="AH20" s="292"/>
    </row>
    <row r="21" spans="3:34" ht="15" customHeight="1" x14ac:dyDescent="0.25">
      <c r="C21" s="950"/>
      <c r="D21" s="904"/>
      <c r="E21" s="904"/>
      <c r="F21" s="904"/>
      <c r="G21" s="904"/>
      <c r="H21" s="904"/>
      <c r="I21" s="904"/>
      <c r="J21" s="904"/>
      <c r="K21" s="904"/>
      <c r="L21" s="904"/>
      <c r="M21" s="904"/>
      <c r="N21" s="904"/>
      <c r="O21" s="904"/>
      <c r="P21" s="942"/>
      <c r="Q21" s="292"/>
      <c r="R21" s="36"/>
      <c r="S21" s="292" t="s">
        <v>15</v>
      </c>
      <c r="T21" s="292"/>
      <c r="U21" s="36"/>
      <c r="V21" s="292" t="s">
        <v>27</v>
      </c>
      <c r="W21" s="292"/>
      <c r="X21" s="36"/>
      <c r="Y21" s="307" t="s">
        <v>46</v>
      </c>
      <c r="Z21" s="292"/>
      <c r="AA21" s="292"/>
      <c r="AB21" s="300"/>
      <c r="AC21" s="292"/>
      <c r="AD21" s="292"/>
      <c r="AE21" s="292"/>
      <c r="AF21" s="292"/>
      <c r="AG21" s="292"/>
      <c r="AH21" s="292"/>
    </row>
    <row r="22" spans="3:34" ht="15" customHeight="1" x14ac:dyDescent="0.25">
      <c r="C22" s="950"/>
      <c r="D22" s="904"/>
      <c r="E22" s="904"/>
      <c r="F22" s="904"/>
      <c r="G22" s="904"/>
      <c r="H22" s="904"/>
      <c r="I22" s="904"/>
      <c r="J22" s="904"/>
      <c r="K22" s="904"/>
      <c r="L22" s="904"/>
      <c r="M22" s="904"/>
      <c r="N22" s="904"/>
      <c r="O22" s="904"/>
      <c r="P22" s="942"/>
      <c r="Q22" s="292"/>
      <c r="R22" s="292"/>
      <c r="S22" s="292"/>
      <c r="T22" s="292"/>
      <c r="U22" s="292"/>
      <c r="V22" s="292"/>
      <c r="W22" s="292"/>
      <c r="X22" s="292"/>
      <c r="Y22" s="292"/>
      <c r="Z22" s="292"/>
      <c r="AA22" s="292"/>
      <c r="AB22" s="300"/>
      <c r="AC22" s="292"/>
      <c r="AD22" s="292"/>
      <c r="AE22" s="292"/>
      <c r="AF22" s="292"/>
      <c r="AG22" s="292"/>
      <c r="AH22" s="292"/>
    </row>
    <row r="23" spans="3:34" ht="15" customHeight="1" x14ac:dyDescent="0.25">
      <c r="C23" s="951"/>
      <c r="D23" s="952"/>
      <c r="E23" s="952"/>
      <c r="F23" s="952"/>
      <c r="G23" s="952"/>
      <c r="H23" s="952"/>
      <c r="I23" s="952"/>
      <c r="J23" s="952"/>
      <c r="K23" s="952"/>
      <c r="L23" s="952"/>
      <c r="M23" s="952"/>
      <c r="N23" s="952"/>
      <c r="O23" s="952"/>
      <c r="P23" s="953"/>
      <c r="Q23" s="292"/>
      <c r="R23" s="305" t="s">
        <v>131</v>
      </c>
      <c r="S23" s="292"/>
      <c r="T23" s="292"/>
      <c r="U23" s="292"/>
      <c r="V23" s="292"/>
      <c r="W23" s="940" t="s">
        <v>33</v>
      </c>
      <c r="X23" s="934"/>
      <c r="Y23" s="934"/>
      <c r="Z23" s="934"/>
      <c r="AA23" s="922"/>
      <c r="AB23" s="300"/>
      <c r="AC23" s="292"/>
      <c r="AD23" s="292"/>
      <c r="AE23" s="292"/>
      <c r="AF23" s="292"/>
      <c r="AG23" s="324">
        <f>+(((((AH13/100)*AH14)+((AH15/100)*AH16)+((AH17/100)*AH18))*AH19)/100)</f>
        <v>25</v>
      </c>
      <c r="AH23" s="292"/>
    </row>
    <row r="24" spans="3:34" ht="15" customHeight="1" x14ac:dyDescent="0.25">
      <c r="C24" s="302"/>
      <c r="D24" s="302"/>
      <c r="E24" s="302"/>
      <c r="F24" s="302"/>
      <c r="G24" s="302"/>
      <c r="H24" s="292"/>
      <c r="I24" s="292"/>
      <c r="J24" s="292"/>
      <c r="K24" s="292"/>
      <c r="L24" s="292"/>
      <c r="M24" s="292"/>
      <c r="N24" s="292"/>
      <c r="O24" s="292"/>
      <c r="P24" s="292"/>
      <c r="Q24" s="292"/>
      <c r="R24" s="305"/>
      <c r="S24" s="292"/>
      <c r="T24" s="292"/>
      <c r="U24" s="292"/>
      <c r="V24" s="292"/>
      <c r="W24" s="292"/>
      <c r="X24" s="292"/>
      <c r="Y24" s="292"/>
      <c r="Z24" s="292"/>
      <c r="AA24" s="292"/>
      <c r="AB24" s="300"/>
      <c r="AC24" s="292"/>
      <c r="AD24" s="292"/>
      <c r="AE24" s="292"/>
      <c r="AF24" s="292"/>
      <c r="AG24" s="292"/>
      <c r="AH24" s="292"/>
    </row>
    <row r="25" spans="3:34" ht="15" customHeight="1" x14ac:dyDescent="0.25">
      <c r="C25" s="305" t="s">
        <v>132</v>
      </c>
      <c r="D25" s="302"/>
      <c r="E25" s="302"/>
      <c r="F25" s="302"/>
      <c r="G25" s="302"/>
      <c r="H25" s="302"/>
      <c r="I25" s="292"/>
      <c r="J25" s="292"/>
      <c r="K25" s="292"/>
      <c r="L25" s="292"/>
      <c r="M25" s="292"/>
      <c r="N25" s="292"/>
      <c r="O25" s="292"/>
      <c r="P25" s="292"/>
      <c r="Q25" s="292"/>
      <c r="R25" s="292"/>
      <c r="S25" s="292"/>
      <c r="T25" s="292"/>
      <c r="U25" s="292"/>
      <c r="V25" s="292"/>
      <c r="W25" s="292"/>
      <c r="X25" s="292"/>
      <c r="Y25" s="292"/>
      <c r="Z25" s="292"/>
      <c r="AA25" s="292"/>
      <c r="AB25" s="300"/>
      <c r="AC25" s="292"/>
      <c r="AD25" s="292"/>
      <c r="AE25" s="292"/>
      <c r="AF25" s="292"/>
      <c r="AG25" s="292"/>
      <c r="AH25" s="292"/>
    </row>
    <row r="26" spans="3:34" ht="39.75" customHeight="1" x14ac:dyDescent="0.25">
      <c r="C26" s="1483" t="s">
        <v>1089</v>
      </c>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22"/>
      <c r="AB26" s="300"/>
      <c r="AC26" s="292"/>
      <c r="AD26" s="292"/>
      <c r="AE26" s="292"/>
      <c r="AF26" s="292"/>
      <c r="AG26" s="292"/>
      <c r="AH26" s="292"/>
    </row>
    <row r="27" spans="3:34" ht="15" customHeight="1" x14ac:dyDescent="0.25">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8"/>
      <c r="AC27" s="292"/>
      <c r="AD27" s="292"/>
      <c r="AE27" s="292"/>
      <c r="AF27" s="292"/>
      <c r="AG27" s="292"/>
      <c r="AH27" s="292"/>
    </row>
    <row r="28" spans="3:34" ht="15" customHeight="1" x14ac:dyDescent="0.25">
      <c r="C28" s="296" t="s">
        <v>134</v>
      </c>
      <c r="D28" s="302"/>
      <c r="E28" s="302"/>
      <c r="F28" s="302"/>
      <c r="G28" s="302"/>
      <c r="H28" s="302"/>
      <c r="I28" s="302"/>
      <c r="J28" s="302"/>
      <c r="K28" s="302"/>
      <c r="L28" s="302"/>
      <c r="M28" s="296" t="s">
        <v>134</v>
      </c>
      <c r="N28" s="302"/>
      <c r="O28" s="302"/>
      <c r="P28" s="302"/>
      <c r="Q28" s="302"/>
      <c r="R28" s="302"/>
      <c r="S28" s="302"/>
      <c r="T28" s="302"/>
      <c r="U28" s="302"/>
      <c r="V28" s="302"/>
      <c r="W28" s="302"/>
      <c r="X28" s="302"/>
      <c r="Y28" s="302"/>
      <c r="Z28" s="302"/>
      <c r="AA28" s="302"/>
      <c r="AB28" s="308"/>
      <c r="AC28" s="292"/>
      <c r="AD28" s="292"/>
      <c r="AE28" s="292"/>
      <c r="AF28" s="292"/>
      <c r="AG28" s="292"/>
      <c r="AH28" s="292"/>
    </row>
    <row r="29" spans="3:34" ht="29.25" customHeight="1" x14ac:dyDescent="0.25">
      <c r="C29" s="940" t="s">
        <v>1090</v>
      </c>
      <c r="D29" s="934"/>
      <c r="E29" s="934"/>
      <c r="F29" s="934"/>
      <c r="G29" s="934"/>
      <c r="H29" s="934"/>
      <c r="I29" s="934"/>
      <c r="J29" s="934"/>
      <c r="K29" s="922"/>
      <c r="L29" s="302"/>
      <c r="M29" s="940"/>
      <c r="N29" s="934"/>
      <c r="O29" s="934"/>
      <c r="P29" s="934"/>
      <c r="Q29" s="934"/>
      <c r="R29" s="934"/>
      <c r="S29" s="934"/>
      <c r="T29" s="934"/>
      <c r="U29" s="934"/>
      <c r="V29" s="934"/>
      <c r="W29" s="934"/>
      <c r="X29" s="934"/>
      <c r="Y29" s="934"/>
      <c r="Z29" s="934"/>
      <c r="AA29" s="922"/>
      <c r="AB29" s="308"/>
      <c r="AC29" s="292"/>
      <c r="AD29" s="292"/>
      <c r="AE29" s="292"/>
      <c r="AF29" s="292"/>
      <c r="AG29" s="292"/>
      <c r="AH29" s="292"/>
    </row>
    <row r="30" spans="3:34" ht="15" customHeight="1" x14ac:dyDescent="0.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300"/>
      <c r="AC30" s="292"/>
      <c r="AD30" s="292"/>
      <c r="AE30" s="292"/>
      <c r="AF30" s="292"/>
      <c r="AG30" s="292"/>
      <c r="AH30" s="292"/>
    </row>
    <row r="31" spans="3:34" ht="15" customHeight="1" x14ac:dyDescent="0.25">
      <c r="C31" s="309" t="s">
        <v>137</v>
      </c>
      <c r="D31" s="309"/>
      <c r="E31" s="309"/>
      <c r="F31" s="309"/>
      <c r="G31" s="310"/>
      <c r="H31" s="311"/>
      <c r="I31" s="311"/>
      <c r="J31" s="311"/>
      <c r="K31" s="311"/>
      <c r="L31" s="311"/>
      <c r="M31" s="311"/>
      <c r="N31" s="311"/>
      <c r="O31" s="311"/>
      <c r="P31" s="311"/>
      <c r="Q31" s="311"/>
      <c r="R31" s="311"/>
      <c r="S31" s="311"/>
      <c r="T31" s="311"/>
      <c r="U31" s="311"/>
      <c r="V31" s="311"/>
      <c r="W31" s="311"/>
      <c r="X31" s="311"/>
      <c r="Y31" s="311"/>
      <c r="Z31" s="311"/>
      <c r="AA31" s="311"/>
      <c r="AB31" s="300"/>
      <c r="AC31" s="292"/>
      <c r="AD31" s="292"/>
      <c r="AE31" s="292"/>
      <c r="AF31" s="292"/>
      <c r="AG31" s="292"/>
      <c r="AH31" s="292"/>
    </row>
    <row r="32" spans="3:34" ht="90" customHeight="1" x14ac:dyDescent="0.25">
      <c r="C32" s="939" t="s">
        <v>1091</v>
      </c>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22"/>
      <c r="AB32" s="300"/>
      <c r="AC32" s="292"/>
      <c r="AD32" s="292"/>
      <c r="AE32" s="292"/>
      <c r="AF32" s="292"/>
      <c r="AG32" s="292"/>
      <c r="AH32" s="292"/>
    </row>
    <row r="34" spans="3:27" ht="15.75" customHeight="1" x14ac:dyDescent="0.25">
      <c r="C34" s="938" t="s">
        <v>139</v>
      </c>
      <c r="D34" s="930"/>
      <c r="E34" s="305"/>
      <c r="F34" s="932" t="s">
        <v>34</v>
      </c>
      <c r="G34" s="922"/>
      <c r="H34" s="305"/>
      <c r="I34" s="292"/>
      <c r="J34" s="312" t="s">
        <v>140</v>
      </c>
      <c r="K34" s="932">
        <v>25</v>
      </c>
      <c r="L34" s="934"/>
      <c r="M34" s="934"/>
      <c r="N34" s="922"/>
      <c r="O34" s="305"/>
      <c r="P34" s="305"/>
      <c r="Q34" s="296" t="s">
        <v>141</v>
      </c>
      <c r="R34" s="292"/>
      <c r="S34" s="305"/>
      <c r="T34" s="305"/>
      <c r="U34" s="305"/>
      <c r="V34" s="305"/>
      <c r="W34" s="932" t="s">
        <v>20</v>
      </c>
      <c r="X34" s="934"/>
      <c r="Y34" s="934"/>
      <c r="Z34" s="934"/>
      <c r="AA34" s="922"/>
    </row>
    <row r="35" spans="3:27" ht="15.75" customHeight="1" x14ac:dyDescent="0.25">
      <c r="C35" s="292"/>
      <c r="D35" s="292"/>
      <c r="E35" s="292"/>
      <c r="F35" s="307"/>
      <c r="G35" s="307"/>
      <c r="H35" s="307"/>
      <c r="I35" s="307"/>
      <c r="J35" s="307"/>
      <c r="K35" s="307"/>
      <c r="L35" s="307"/>
      <c r="M35" s="292"/>
      <c r="N35" s="292"/>
      <c r="O35" s="292"/>
      <c r="P35" s="292"/>
      <c r="Q35" s="292"/>
      <c r="R35" s="292"/>
      <c r="S35" s="292"/>
      <c r="T35" s="292"/>
      <c r="U35" s="292"/>
      <c r="V35" s="292"/>
      <c r="W35" s="292"/>
      <c r="X35" s="292"/>
      <c r="Y35" s="292"/>
      <c r="Z35" s="292"/>
      <c r="AA35" s="292"/>
    </row>
    <row r="36" spans="3:27" ht="32.25" customHeight="1" x14ac:dyDescent="0.25">
      <c r="C36" s="292"/>
      <c r="D36" s="312" t="s">
        <v>142</v>
      </c>
      <c r="E36" s="305"/>
      <c r="F36" s="939" t="s">
        <v>1110</v>
      </c>
      <c r="G36" s="934"/>
      <c r="H36" s="934"/>
      <c r="I36" s="934"/>
      <c r="J36" s="934"/>
      <c r="K36" s="934"/>
      <c r="L36" s="934"/>
      <c r="M36" s="922"/>
      <c r="N36" s="292"/>
      <c r="O36" s="312" t="s">
        <v>144</v>
      </c>
      <c r="P36" s="940">
        <v>0</v>
      </c>
      <c r="Q36" s="934"/>
      <c r="R36" s="934"/>
      <c r="S36" s="934"/>
      <c r="T36" s="934"/>
      <c r="U36" s="934"/>
      <c r="V36" s="934"/>
      <c r="W36" s="934"/>
      <c r="X36" s="934"/>
      <c r="Y36" s="934"/>
      <c r="Z36" s="934"/>
      <c r="AA36" s="922"/>
    </row>
    <row r="37" spans="3:27" ht="15.75" customHeight="1" x14ac:dyDescent="0.25">
      <c r="C37" s="305"/>
      <c r="D37" s="305"/>
      <c r="E37" s="305"/>
      <c r="F37" s="307"/>
      <c r="G37" s="307"/>
      <c r="H37" s="307"/>
      <c r="I37" s="307"/>
      <c r="J37" s="307"/>
      <c r="K37" s="307"/>
      <c r="L37" s="307"/>
      <c r="M37" s="305"/>
      <c r="N37" s="305"/>
      <c r="O37" s="305"/>
      <c r="P37" s="305"/>
      <c r="Q37" s="305"/>
      <c r="R37" s="305"/>
      <c r="S37" s="305"/>
      <c r="T37" s="305"/>
      <c r="U37" s="305"/>
      <c r="V37" s="305"/>
      <c r="W37" s="305"/>
      <c r="X37" s="305"/>
      <c r="Y37" s="305"/>
      <c r="Z37" s="305"/>
      <c r="AA37" s="305"/>
    </row>
    <row r="38" spans="3:27" ht="15.75" customHeight="1" x14ac:dyDescent="0.25">
      <c r="C38" s="292"/>
      <c r="D38" s="312" t="s">
        <v>145</v>
      </c>
      <c r="E38" s="292"/>
      <c r="F38" s="933" t="s">
        <v>146</v>
      </c>
      <c r="G38" s="922"/>
      <c r="H38" s="292"/>
      <c r="I38" s="292"/>
      <c r="J38" s="305" t="s">
        <v>147</v>
      </c>
      <c r="K38" s="292"/>
      <c r="L38" s="933" t="s">
        <v>148</v>
      </c>
      <c r="M38" s="934"/>
      <c r="N38" s="922"/>
      <c r="O38" s="305"/>
      <c r="P38" s="305"/>
      <c r="Q38" s="292"/>
      <c r="R38" s="305" t="s">
        <v>149</v>
      </c>
      <c r="S38" s="305"/>
      <c r="T38" s="305"/>
      <c r="U38" s="305"/>
      <c r="V38" s="305"/>
      <c r="W38" s="941"/>
      <c r="X38" s="934"/>
      <c r="Y38" s="934"/>
      <c r="Z38" s="934"/>
      <c r="AA38" s="922"/>
    </row>
    <row r="39" spans="3:27" ht="15.75" customHeight="1" x14ac:dyDescent="0.25">
      <c r="C39" s="292"/>
      <c r="D39" s="292"/>
      <c r="E39" s="292"/>
      <c r="F39" s="28"/>
      <c r="G39" s="292"/>
      <c r="H39" s="292"/>
      <c r="I39" s="296"/>
      <c r="J39" s="296"/>
      <c r="K39" s="296"/>
      <c r="L39" s="296"/>
      <c r="M39" s="296"/>
      <c r="N39" s="296"/>
      <c r="O39" s="296"/>
      <c r="P39" s="296"/>
      <c r="Q39" s="296"/>
      <c r="R39" s="296"/>
      <c r="S39" s="296"/>
      <c r="T39" s="296"/>
      <c r="U39" s="296"/>
      <c r="V39" s="296"/>
      <c r="W39" s="296"/>
      <c r="X39" s="296"/>
      <c r="Y39" s="296"/>
      <c r="Z39" s="296"/>
      <c r="AA39" s="296"/>
    </row>
    <row r="40" spans="3:27" ht="15.75" customHeight="1" x14ac:dyDescent="0.25">
      <c r="C40" s="313" t="s">
        <v>150</v>
      </c>
      <c r="D40" s="935">
        <v>2024</v>
      </c>
      <c r="E40" s="936"/>
      <c r="F40" s="937"/>
      <c r="G40" s="34"/>
      <c r="H40" s="296"/>
      <c r="I40" s="296"/>
      <c r="J40" s="296"/>
      <c r="K40" s="296"/>
      <c r="L40" s="296"/>
      <c r="M40" s="296"/>
      <c r="N40" s="296"/>
      <c r="O40" s="296"/>
      <c r="P40" s="296"/>
      <c r="Q40" s="929"/>
      <c r="R40" s="930"/>
      <c r="S40" s="930"/>
      <c r="T40" s="930"/>
      <c r="U40" s="930"/>
      <c r="V40" s="296"/>
      <c r="W40" s="296"/>
      <c r="X40" s="931"/>
      <c r="Y40" s="930"/>
      <c r="Z40" s="930"/>
      <c r="AA40" s="930"/>
    </row>
    <row r="41" spans="3:27" ht="5.25" customHeight="1" x14ac:dyDescent="0.25">
      <c r="C41" s="305"/>
      <c r="D41" s="37"/>
      <c r="E41" s="37"/>
      <c r="F41" s="37"/>
      <c r="G41" s="292"/>
      <c r="H41" s="296"/>
      <c r="I41" s="296"/>
      <c r="J41" s="296"/>
      <c r="K41" s="296"/>
      <c r="L41" s="296"/>
      <c r="M41" s="296"/>
      <c r="N41" s="296"/>
      <c r="O41" s="296"/>
      <c r="P41" s="296"/>
      <c r="Q41" s="302"/>
      <c r="R41" s="302"/>
      <c r="S41" s="302"/>
      <c r="T41" s="302"/>
      <c r="U41" s="302"/>
      <c r="V41" s="296"/>
      <c r="W41" s="296"/>
      <c r="X41" s="298"/>
      <c r="Y41" s="298"/>
      <c r="Z41" s="298"/>
      <c r="AA41" s="298"/>
    </row>
    <row r="42" spans="3:27" ht="15.75" customHeight="1" x14ac:dyDescent="0.25">
      <c r="C42" s="305" t="s">
        <v>140</v>
      </c>
      <c r="D42" s="940">
        <v>1</v>
      </c>
      <c r="E42" s="934"/>
      <c r="F42" s="922"/>
      <c r="G42" s="292"/>
      <c r="H42" s="296"/>
      <c r="I42" s="296"/>
      <c r="J42" s="296"/>
      <c r="K42" s="296"/>
      <c r="L42" s="296"/>
      <c r="M42" s="296"/>
      <c r="N42" s="296"/>
      <c r="O42" s="296"/>
      <c r="P42" s="296"/>
      <c r="Q42" s="929"/>
      <c r="R42" s="930"/>
      <c r="S42" s="930"/>
      <c r="T42" s="930"/>
      <c r="U42" s="930"/>
      <c r="V42" s="296"/>
      <c r="W42" s="296"/>
      <c r="X42" s="931"/>
      <c r="Y42" s="930"/>
      <c r="Z42" s="930"/>
      <c r="AA42" s="930"/>
    </row>
    <row r="43" spans="3:27" ht="15.75" customHeight="1" x14ac:dyDescent="0.25">
      <c r="C43" s="292"/>
      <c r="D43" s="292"/>
      <c r="E43" s="292"/>
      <c r="F43" s="292"/>
      <c r="G43" s="292"/>
      <c r="H43" s="292"/>
      <c r="I43" s="296"/>
      <c r="J43" s="296"/>
      <c r="K43" s="305"/>
      <c r="L43" s="305"/>
      <c r="M43" s="305"/>
      <c r="N43" s="305"/>
      <c r="O43" s="305"/>
      <c r="P43" s="305"/>
      <c r="Q43" s="305"/>
      <c r="R43" s="305"/>
      <c r="S43" s="305"/>
      <c r="T43" s="305"/>
      <c r="U43" s="305"/>
      <c r="V43" s="305"/>
      <c r="W43" s="305"/>
      <c r="X43" s="305"/>
      <c r="Y43" s="305"/>
      <c r="Z43" s="305"/>
      <c r="AA43" s="305"/>
    </row>
    <row r="44" spans="3:27" ht="15.75" customHeight="1" x14ac:dyDescent="0.25">
      <c r="C44" s="305"/>
      <c r="D44" s="932" t="s">
        <v>151</v>
      </c>
      <c r="E44" s="934"/>
      <c r="F44" s="934"/>
      <c r="G44" s="934"/>
      <c r="H44" s="934"/>
      <c r="I44" s="934"/>
      <c r="J44" s="934"/>
      <c r="K44" s="934"/>
      <c r="L44" s="934"/>
      <c r="M44" s="934"/>
      <c r="N44" s="934"/>
      <c r="O44" s="934"/>
      <c r="P44" s="934"/>
      <c r="Q44" s="934"/>
      <c r="R44" s="934"/>
      <c r="S44" s="934"/>
      <c r="T44" s="934"/>
      <c r="U44" s="934"/>
      <c r="V44" s="934"/>
      <c r="W44" s="934"/>
      <c r="X44" s="934"/>
      <c r="Y44" s="922"/>
      <c r="Z44" s="306"/>
      <c r="AA44" s="306"/>
    </row>
    <row r="45" spans="3:27" ht="15.75" customHeight="1" x14ac:dyDescent="0.25">
      <c r="C45" s="292"/>
      <c r="D45" s="971" t="s">
        <v>152</v>
      </c>
      <c r="E45" s="934"/>
      <c r="F45" s="934"/>
      <c r="G45" s="934"/>
      <c r="H45" s="922"/>
      <c r="I45" s="967" t="s">
        <v>153</v>
      </c>
      <c r="J45" s="934"/>
      <c r="K45" s="934"/>
      <c r="L45" s="934"/>
      <c r="M45" s="934"/>
      <c r="N45" s="934"/>
      <c r="O45" s="934"/>
      <c r="P45" s="922"/>
      <c r="Q45" s="968" t="s">
        <v>154</v>
      </c>
      <c r="R45" s="934"/>
      <c r="S45" s="934"/>
      <c r="T45" s="934"/>
      <c r="U45" s="934"/>
      <c r="V45" s="934"/>
      <c r="W45" s="934"/>
      <c r="X45" s="934"/>
      <c r="Y45" s="922"/>
      <c r="Z45" s="306"/>
      <c r="AA45" s="306"/>
    </row>
    <row r="46" spans="3:27" ht="15.75" customHeight="1" x14ac:dyDescent="0.25">
      <c r="C46" s="38"/>
      <c r="D46" s="972" t="s">
        <v>155</v>
      </c>
      <c r="E46" s="934"/>
      <c r="F46" s="934"/>
      <c r="G46" s="934"/>
      <c r="H46" s="922"/>
      <c r="I46" s="969" t="s">
        <v>156</v>
      </c>
      <c r="J46" s="934"/>
      <c r="K46" s="934"/>
      <c r="L46" s="934"/>
      <c r="M46" s="934"/>
      <c r="N46" s="934"/>
      <c r="O46" s="934"/>
      <c r="P46" s="922"/>
      <c r="Q46" s="970" t="s">
        <v>157</v>
      </c>
      <c r="R46" s="934"/>
      <c r="S46" s="934"/>
      <c r="T46" s="934"/>
      <c r="U46" s="934"/>
      <c r="V46" s="934"/>
      <c r="W46" s="934"/>
      <c r="X46" s="934"/>
      <c r="Y46" s="922"/>
      <c r="Z46" s="315"/>
      <c r="AA46" s="315"/>
    </row>
    <row r="47" spans="3:27" ht="15.75" customHeight="1" x14ac:dyDescent="0.25">
      <c r="C47" s="316"/>
      <c r="D47" s="316"/>
      <c r="E47" s="316"/>
      <c r="F47" s="316"/>
      <c r="G47" s="317"/>
      <c r="H47" s="317"/>
      <c r="I47" s="317"/>
      <c r="J47" s="317"/>
      <c r="K47" s="317"/>
      <c r="L47" s="317"/>
      <c r="M47" s="317"/>
      <c r="N47" s="317"/>
      <c r="O47" s="317"/>
      <c r="P47" s="317"/>
      <c r="Q47" s="317"/>
      <c r="R47" s="317"/>
      <c r="S47" s="317"/>
      <c r="T47" s="317"/>
      <c r="U47" s="317"/>
      <c r="V47" s="317"/>
      <c r="W47" s="317"/>
      <c r="X47" s="317"/>
      <c r="Y47" s="317"/>
      <c r="Z47" s="316"/>
      <c r="AA47" s="316"/>
    </row>
    <row r="48" spans="3:27" ht="15.75" customHeight="1" x14ac:dyDescent="0.25">
      <c r="C48" s="960" t="s">
        <v>158</v>
      </c>
      <c r="D48" s="934"/>
      <c r="E48" s="934"/>
      <c r="F48" s="922"/>
      <c r="G48" s="965" t="s">
        <v>159</v>
      </c>
      <c r="H48" s="966" t="s">
        <v>160</v>
      </c>
      <c r="I48" s="948"/>
      <c r="J48" s="948"/>
      <c r="K48" s="948"/>
      <c r="L48" s="948"/>
      <c r="M48" s="948"/>
      <c r="N48" s="948"/>
      <c r="O48" s="948"/>
      <c r="P48" s="948"/>
      <c r="Q48" s="948"/>
      <c r="R48" s="948"/>
      <c r="S48" s="948"/>
      <c r="T48" s="948"/>
      <c r="U48" s="948"/>
      <c r="V48" s="948"/>
      <c r="W48" s="948"/>
      <c r="X48" s="948"/>
      <c r="Y48" s="948"/>
      <c r="Z48" s="948"/>
      <c r="AA48" s="949"/>
    </row>
    <row r="49" spans="2:28" ht="15.75" customHeight="1" x14ac:dyDescent="0.25">
      <c r="B49" s="39"/>
      <c r="C49" s="40" t="s">
        <v>161</v>
      </c>
      <c r="D49" s="41">
        <v>1.2</v>
      </c>
      <c r="E49" s="960" t="s">
        <v>162</v>
      </c>
      <c r="F49" s="922"/>
      <c r="G49" s="906"/>
      <c r="H49" s="951"/>
      <c r="I49" s="952"/>
      <c r="J49" s="952"/>
      <c r="K49" s="952"/>
      <c r="L49" s="952"/>
      <c r="M49" s="952"/>
      <c r="N49" s="952"/>
      <c r="O49" s="952"/>
      <c r="P49" s="952"/>
      <c r="Q49" s="952"/>
      <c r="R49" s="952"/>
      <c r="S49" s="952"/>
      <c r="T49" s="952"/>
      <c r="U49" s="952"/>
      <c r="V49" s="952"/>
      <c r="W49" s="952"/>
      <c r="X49" s="952"/>
      <c r="Y49" s="952"/>
      <c r="Z49" s="952"/>
      <c r="AA49" s="953"/>
      <c r="AB49" s="314"/>
    </row>
    <row r="50" spans="2:28" ht="15.75" customHeight="1" x14ac:dyDescent="0.25">
      <c r="B50" s="39"/>
      <c r="C50" s="42">
        <v>2024</v>
      </c>
      <c r="D50" s="43">
        <v>45474</v>
      </c>
      <c r="E50" s="959">
        <v>45656</v>
      </c>
      <c r="F50" s="922"/>
      <c r="G50" s="44">
        <v>25</v>
      </c>
      <c r="H50" s="964" t="s">
        <v>1111</v>
      </c>
      <c r="I50" s="934"/>
      <c r="J50" s="934"/>
      <c r="K50" s="934"/>
      <c r="L50" s="934"/>
      <c r="M50" s="934"/>
      <c r="N50" s="934"/>
      <c r="O50" s="934"/>
      <c r="P50" s="934"/>
      <c r="Q50" s="934"/>
      <c r="R50" s="934"/>
      <c r="S50" s="934"/>
      <c r="T50" s="934"/>
      <c r="U50" s="934"/>
      <c r="V50" s="934"/>
      <c r="W50" s="934"/>
      <c r="X50" s="934"/>
      <c r="Y50" s="934"/>
      <c r="Z50" s="934"/>
      <c r="AA50" s="922"/>
      <c r="AB50" s="314"/>
    </row>
    <row r="51" spans="2:28" ht="15.75" customHeight="1" x14ac:dyDescent="0.25">
      <c r="B51" s="39"/>
      <c r="C51" s="42">
        <v>2025</v>
      </c>
      <c r="D51" s="43">
        <v>45658</v>
      </c>
      <c r="E51" s="959">
        <v>46021</v>
      </c>
      <c r="F51" s="922"/>
      <c r="G51" s="44">
        <v>65</v>
      </c>
      <c r="H51" s="964" t="s">
        <v>1111</v>
      </c>
      <c r="I51" s="934"/>
      <c r="J51" s="934"/>
      <c r="K51" s="934"/>
      <c r="L51" s="934"/>
      <c r="M51" s="934"/>
      <c r="N51" s="934"/>
      <c r="O51" s="934"/>
      <c r="P51" s="934"/>
      <c r="Q51" s="934"/>
      <c r="R51" s="934"/>
      <c r="S51" s="934"/>
      <c r="T51" s="934"/>
      <c r="U51" s="934"/>
      <c r="V51" s="934"/>
      <c r="W51" s="934"/>
      <c r="X51" s="934"/>
      <c r="Y51" s="934"/>
      <c r="Z51" s="934"/>
      <c r="AA51" s="922"/>
      <c r="AB51" s="314"/>
    </row>
    <row r="52" spans="2:28" ht="15.75" customHeight="1" x14ac:dyDescent="0.25">
      <c r="B52" s="39"/>
      <c r="C52" s="42">
        <v>2026</v>
      </c>
      <c r="D52" s="43">
        <v>46023</v>
      </c>
      <c r="E52" s="959">
        <v>46386</v>
      </c>
      <c r="F52" s="922"/>
      <c r="G52" s="44">
        <v>85</v>
      </c>
      <c r="H52" s="964" t="s">
        <v>1111</v>
      </c>
      <c r="I52" s="934"/>
      <c r="J52" s="934"/>
      <c r="K52" s="934"/>
      <c r="L52" s="934"/>
      <c r="M52" s="934"/>
      <c r="N52" s="934"/>
      <c r="O52" s="934"/>
      <c r="P52" s="934"/>
      <c r="Q52" s="934"/>
      <c r="R52" s="934"/>
      <c r="S52" s="934"/>
      <c r="T52" s="934"/>
      <c r="U52" s="934"/>
      <c r="V52" s="934"/>
      <c r="W52" s="934"/>
      <c r="X52" s="934"/>
      <c r="Y52" s="934"/>
      <c r="Z52" s="934"/>
      <c r="AA52" s="922"/>
      <c r="AB52" s="314"/>
    </row>
    <row r="53" spans="2:28" ht="15.75" customHeight="1" x14ac:dyDescent="0.25">
      <c r="B53" s="39"/>
      <c r="C53" s="42">
        <v>2027</v>
      </c>
      <c r="D53" s="43">
        <v>46388</v>
      </c>
      <c r="E53" s="959">
        <v>46751</v>
      </c>
      <c r="F53" s="922"/>
      <c r="G53" s="44">
        <v>100</v>
      </c>
      <c r="H53" s="964" t="s">
        <v>1111</v>
      </c>
      <c r="I53" s="934"/>
      <c r="J53" s="934"/>
      <c r="K53" s="934"/>
      <c r="L53" s="934"/>
      <c r="M53" s="934"/>
      <c r="N53" s="934"/>
      <c r="O53" s="934"/>
      <c r="P53" s="934"/>
      <c r="Q53" s="934"/>
      <c r="R53" s="934"/>
      <c r="S53" s="934"/>
      <c r="T53" s="934"/>
      <c r="U53" s="934"/>
      <c r="V53" s="934"/>
      <c r="W53" s="934"/>
      <c r="X53" s="934"/>
      <c r="Y53" s="934"/>
      <c r="Z53" s="934"/>
      <c r="AA53" s="922"/>
      <c r="AB53" s="314"/>
    </row>
    <row r="54" spans="2:28" ht="15.75" customHeight="1" x14ac:dyDescent="0.25">
      <c r="B54" s="39"/>
      <c r="C54" s="42"/>
      <c r="D54" s="42"/>
      <c r="E54" s="960"/>
      <c r="F54" s="922"/>
      <c r="G54" s="41"/>
      <c r="H54" s="960"/>
      <c r="I54" s="934"/>
      <c r="J54" s="934"/>
      <c r="K54" s="934"/>
      <c r="L54" s="934"/>
      <c r="M54" s="934"/>
      <c r="N54" s="934"/>
      <c r="O54" s="934"/>
      <c r="P54" s="934"/>
      <c r="Q54" s="934"/>
      <c r="R54" s="934"/>
      <c r="S54" s="934"/>
      <c r="T54" s="934"/>
      <c r="U54" s="934"/>
      <c r="V54" s="934"/>
      <c r="W54" s="934"/>
      <c r="X54" s="934"/>
      <c r="Y54" s="934"/>
      <c r="Z54" s="934"/>
      <c r="AA54" s="922"/>
      <c r="AB54" s="314"/>
    </row>
    <row r="55" spans="2:28" ht="15.75" customHeight="1" x14ac:dyDescent="0.25">
      <c r="B55" s="3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300"/>
    </row>
    <row r="56" spans="2:28" ht="15.75" customHeight="1" x14ac:dyDescent="0.25">
      <c r="B56" s="30"/>
      <c r="C56" s="938" t="s">
        <v>163</v>
      </c>
      <c r="D56" s="930"/>
      <c r="E56" s="305"/>
      <c r="F56" s="296" t="s">
        <v>164</v>
      </c>
      <c r="G56" s="45"/>
      <c r="H56" s="307"/>
      <c r="I56" s="296" t="s">
        <v>165</v>
      </c>
      <c r="J56" s="292"/>
      <c r="K56" s="933"/>
      <c r="L56" s="922"/>
      <c r="M56" s="305"/>
      <c r="N56" s="292"/>
      <c r="O56" s="292"/>
      <c r="P56" s="292"/>
      <c r="Q56" s="292"/>
      <c r="R56" s="292"/>
      <c r="S56" s="292"/>
      <c r="T56" s="292"/>
      <c r="U56" s="292"/>
      <c r="V56" s="292"/>
      <c r="W56" s="292"/>
      <c r="X56" s="292"/>
      <c r="Y56" s="292"/>
      <c r="Z56" s="292"/>
      <c r="AA56" s="292"/>
      <c r="AB56" s="300"/>
    </row>
    <row r="57" spans="2:28" ht="15.75" customHeight="1" x14ac:dyDescent="0.25">
      <c r="B57" s="318"/>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9"/>
    </row>
    <row r="58" spans="2:28" ht="15.75" customHeight="1" x14ac:dyDescent="0.25">
      <c r="B58" s="958" t="s">
        <v>166</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22"/>
    </row>
    <row r="59" spans="2:28" ht="15.75" customHeight="1" x14ac:dyDescent="0.25">
      <c r="B59" s="46"/>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7"/>
    </row>
    <row r="60" spans="2:28" ht="29.25" customHeight="1" x14ac:dyDescent="0.25">
      <c r="B60" s="960" t="s">
        <v>161</v>
      </c>
      <c r="C60" s="922"/>
      <c r="D60" s="41"/>
      <c r="E60" s="960" t="s">
        <v>167</v>
      </c>
      <c r="F60" s="922"/>
      <c r="G60" s="41"/>
      <c r="H60" s="932" t="s">
        <v>168</v>
      </c>
      <c r="I60" s="922"/>
      <c r="J60" s="960"/>
      <c r="K60" s="922"/>
      <c r="L60" s="963"/>
      <c r="M60" s="930"/>
      <c r="N60" s="41" t="s">
        <v>169</v>
      </c>
      <c r="O60" s="960"/>
      <c r="P60" s="934"/>
      <c r="Q60" s="922"/>
      <c r="R60" s="960" t="s">
        <v>170</v>
      </c>
      <c r="S60" s="934"/>
      <c r="T60" s="922"/>
      <c r="U60" s="960"/>
      <c r="V60" s="934"/>
      <c r="W60" s="922"/>
      <c r="X60" s="960" t="s">
        <v>171</v>
      </c>
      <c r="Y60" s="922"/>
      <c r="Z60" s="960"/>
      <c r="AA60" s="934"/>
      <c r="AB60" s="922"/>
    </row>
    <row r="61" spans="2:28" ht="15.75" customHeight="1" x14ac:dyDescent="0.25">
      <c r="B61" s="46"/>
      <c r="C61" s="320"/>
      <c r="D61" s="320"/>
      <c r="E61" s="320"/>
      <c r="F61" s="315"/>
      <c r="G61" s="321"/>
      <c r="H61" s="322"/>
      <c r="I61" s="322"/>
      <c r="J61" s="315"/>
      <c r="K61" s="315"/>
      <c r="L61" s="315"/>
      <c r="M61" s="315"/>
      <c r="N61" s="322"/>
      <c r="O61" s="315"/>
      <c r="P61" s="315"/>
      <c r="Q61" s="315"/>
      <c r="R61" s="315"/>
      <c r="S61" s="322"/>
      <c r="T61" s="302"/>
      <c r="U61" s="302"/>
      <c r="V61" s="292"/>
      <c r="W61" s="322"/>
      <c r="X61" s="312"/>
      <c r="Y61" s="312"/>
      <c r="Z61" s="48"/>
      <c r="AA61" s="27"/>
      <c r="AB61" s="49"/>
    </row>
    <row r="62" spans="2:28" ht="15.75" customHeight="1" x14ac:dyDescent="0.25">
      <c r="B62" s="958" t="s">
        <v>172</v>
      </c>
      <c r="C62" s="922"/>
      <c r="D62" s="961"/>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3"/>
    </row>
    <row r="63" spans="2:28" ht="15.75" customHeight="1" x14ac:dyDescent="0.25">
      <c r="B63" s="46"/>
      <c r="C63" s="320"/>
      <c r="D63" s="320"/>
      <c r="E63" s="320"/>
      <c r="F63" s="315"/>
      <c r="G63" s="321"/>
      <c r="H63" s="322"/>
      <c r="I63" s="322"/>
      <c r="J63" s="315"/>
      <c r="K63" s="315"/>
      <c r="L63" s="315"/>
      <c r="M63" s="315"/>
      <c r="N63" s="322"/>
      <c r="O63" s="315"/>
      <c r="P63" s="315"/>
      <c r="Q63" s="315"/>
      <c r="R63" s="315"/>
      <c r="S63" s="322"/>
      <c r="T63" s="302"/>
      <c r="U63" s="302"/>
      <c r="V63" s="292"/>
      <c r="W63" s="322"/>
      <c r="X63" s="312"/>
      <c r="Y63" s="312"/>
      <c r="Z63" s="48"/>
      <c r="AA63" s="27"/>
      <c r="AB63" s="49"/>
    </row>
    <row r="64" spans="2:28" ht="15.75" customHeight="1" x14ac:dyDescent="0.25">
      <c r="B64" s="958" t="s">
        <v>173</v>
      </c>
      <c r="C64" s="922"/>
      <c r="D64" s="96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3"/>
    </row>
    <row r="66" spans="2:28" ht="15.75" customHeight="1" x14ac:dyDescent="0.25">
      <c r="B66" s="958" t="s">
        <v>174</v>
      </c>
      <c r="C66" s="922"/>
      <c r="D66" s="96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3"/>
    </row>
    <row r="67" spans="2:28" ht="15.75" customHeight="1" x14ac:dyDescent="0.25">
      <c r="B67" s="46"/>
      <c r="C67" s="320"/>
      <c r="D67" s="320"/>
      <c r="E67" s="320"/>
      <c r="F67" s="315"/>
      <c r="G67" s="321"/>
      <c r="H67" s="322"/>
      <c r="I67" s="322"/>
      <c r="J67" s="315"/>
      <c r="K67" s="315"/>
      <c r="L67" s="315"/>
      <c r="M67" s="315"/>
      <c r="N67" s="322"/>
      <c r="O67" s="315"/>
      <c r="P67" s="315"/>
      <c r="Q67" s="315"/>
      <c r="R67" s="315"/>
      <c r="S67" s="322"/>
      <c r="T67" s="302"/>
      <c r="U67" s="302"/>
      <c r="V67" s="292"/>
      <c r="W67" s="322"/>
      <c r="X67" s="312"/>
      <c r="Y67" s="312"/>
      <c r="Z67" s="48"/>
      <c r="AA67" s="27"/>
      <c r="AB67" s="49"/>
    </row>
    <row r="68" spans="2:28" ht="15.75" customHeight="1" x14ac:dyDescent="0.25">
      <c r="B68" s="958" t="s">
        <v>175</v>
      </c>
      <c r="C68" s="922"/>
      <c r="D68" s="96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3"/>
    </row>
    <row r="69" spans="2:28" ht="15.75" customHeight="1" x14ac:dyDescent="0.25">
      <c r="B69" s="46"/>
      <c r="C69" s="320"/>
      <c r="D69" s="320"/>
      <c r="E69" s="320"/>
      <c r="F69" s="315"/>
      <c r="G69" s="321"/>
      <c r="H69" s="322"/>
      <c r="I69" s="322"/>
      <c r="J69" s="315"/>
      <c r="K69" s="315"/>
      <c r="L69" s="315"/>
      <c r="M69" s="315"/>
      <c r="N69" s="322"/>
      <c r="O69" s="315"/>
      <c r="P69" s="315"/>
      <c r="Q69" s="315"/>
      <c r="R69" s="315"/>
      <c r="S69" s="322"/>
      <c r="T69" s="302"/>
      <c r="U69" s="302"/>
      <c r="V69" s="292"/>
      <c r="W69" s="322"/>
      <c r="X69" s="312"/>
      <c r="Y69" s="312"/>
      <c r="Z69" s="48"/>
      <c r="AA69" s="27"/>
      <c r="AB69" s="49"/>
    </row>
    <row r="70" spans="2:28" ht="15.75" customHeight="1" x14ac:dyDescent="0.25">
      <c r="B70" s="958" t="s">
        <v>176</v>
      </c>
      <c r="C70" s="922"/>
      <c r="D70" s="962"/>
      <c r="E70" s="952"/>
      <c r="F70" s="952"/>
      <c r="G70" s="952"/>
      <c r="H70" s="952"/>
      <c r="I70" s="952"/>
      <c r="J70" s="952"/>
      <c r="K70" s="952"/>
      <c r="L70" s="952"/>
      <c r="M70" s="952"/>
      <c r="N70" s="952"/>
      <c r="O70" s="952"/>
      <c r="P70" s="952"/>
      <c r="Q70" s="952"/>
      <c r="R70" s="952"/>
      <c r="S70" s="952"/>
      <c r="T70" s="952"/>
      <c r="U70" s="952"/>
      <c r="V70" s="952"/>
      <c r="W70" s="952"/>
      <c r="X70" s="952"/>
      <c r="Y70" s="952"/>
      <c r="Z70" s="952"/>
      <c r="AA70" s="952"/>
      <c r="AB70" s="953"/>
    </row>
    <row r="71" spans="2:28" ht="15.75" customHeight="1" x14ac:dyDescent="0.25">
      <c r="B71" s="46"/>
      <c r="C71" s="320"/>
      <c r="D71" s="320"/>
      <c r="E71" s="320"/>
      <c r="F71" s="315"/>
      <c r="G71" s="321"/>
      <c r="H71" s="322"/>
      <c r="I71" s="322"/>
      <c r="J71" s="315"/>
      <c r="K71" s="315"/>
      <c r="L71" s="315"/>
      <c r="M71" s="315"/>
      <c r="N71" s="322"/>
      <c r="O71" s="315"/>
      <c r="P71" s="315"/>
      <c r="Q71" s="315"/>
      <c r="R71" s="315"/>
      <c r="S71" s="322"/>
      <c r="T71" s="302"/>
      <c r="U71" s="302"/>
      <c r="V71" s="292"/>
      <c r="W71" s="322"/>
      <c r="X71" s="312"/>
      <c r="Y71" s="312"/>
      <c r="Z71" s="48"/>
      <c r="AA71" s="27"/>
      <c r="AB71" s="49"/>
    </row>
    <row r="72" spans="2:28" ht="15.75" customHeight="1" x14ac:dyDescent="0.25">
      <c r="B72" s="958" t="s">
        <v>177</v>
      </c>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22"/>
    </row>
    <row r="73" spans="2:28" ht="15.75" customHeight="1" x14ac:dyDescent="0.25">
      <c r="B73" s="932" t="s">
        <v>122</v>
      </c>
      <c r="C73" s="922"/>
      <c r="D73" s="50" t="s">
        <v>178</v>
      </c>
      <c r="E73" s="932" t="s">
        <v>179</v>
      </c>
      <c r="F73" s="922"/>
      <c r="G73" s="932" t="s">
        <v>177</v>
      </c>
      <c r="H73" s="934"/>
      <c r="I73" s="934"/>
      <c r="J73" s="934"/>
      <c r="K73" s="934"/>
      <c r="L73" s="934"/>
      <c r="M73" s="934"/>
      <c r="N73" s="934"/>
      <c r="O73" s="922"/>
      <c r="P73" s="932" t="s">
        <v>180</v>
      </c>
      <c r="Q73" s="934"/>
      <c r="R73" s="934"/>
      <c r="S73" s="934"/>
      <c r="T73" s="934"/>
      <c r="U73" s="934"/>
      <c r="V73" s="934"/>
      <c r="W73" s="934"/>
      <c r="X73" s="934"/>
      <c r="Y73" s="934"/>
      <c r="Z73" s="934"/>
      <c r="AA73" s="934"/>
      <c r="AB73" s="922"/>
    </row>
    <row r="74" spans="2:28" ht="15.75" customHeight="1" x14ac:dyDescent="0.25">
      <c r="B74" s="932"/>
      <c r="C74" s="922"/>
      <c r="D74" s="36"/>
      <c r="E74" s="932"/>
      <c r="F74" s="922"/>
      <c r="G74" s="957"/>
      <c r="H74" s="934"/>
      <c r="I74" s="934"/>
      <c r="J74" s="934"/>
      <c r="K74" s="934"/>
      <c r="L74" s="934"/>
      <c r="M74" s="934"/>
      <c r="N74" s="934"/>
      <c r="O74" s="922"/>
      <c r="P74" s="957"/>
      <c r="Q74" s="934"/>
      <c r="R74" s="934"/>
      <c r="S74" s="934"/>
      <c r="T74" s="934"/>
      <c r="U74" s="934"/>
      <c r="V74" s="934"/>
      <c r="W74" s="934"/>
      <c r="X74" s="934"/>
      <c r="Y74" s="934"/>
      <c r="Z74" s="934"/>
      <c r="AA74" s="934"/>
      <c r="AB74" s="922"/>
    </row>
    <row r="75" spans="2:28" ht="15.75" customHeight="1" x14ac:dyDescent="0.25">
      <c r="B75" s="932"/>
      <c r="C75" s="922"/>
      <c r="D75" s="36"/>
      <c r="E75" s="932"/>
      <c r="F75" s="922"/>
      <c r="G75" s="957"/>
      <c r="H75" s="934"/>
      <c r="I75" s="934"/>
      <c r="J75" s="934"/>
      <c r="K75" s="934"/>
      <c r="L75" s="934"/>
      <c r="M75" s="934"/>
      <c r="N75" s="934"/>
      <c r="O75" s="922"/>
      <c r="P75" s="957"/>
      <c r="Q75" s="934"/>
      <c r="R75" s="934"/>
      <c r="S75" s="934"/>
      <c r="T75" s="934"/>
      <c r="U75" s="934"/>
      <c r="V75" s="934"/>
      <c r="W75" s="934"/>
      <c r="X75" s="934"/>
      <c r="Y75" s="934"/>
      <c r="Z75" s="934"/>
      <c r="AA75" s="934"/>
      <c r="AB75" s="922"/>
    </row>
    <row r="76" spans="2:28" ht="26.25" customHeight="1" x14ac:dyDescent="0.25">
      <c r="B76" s="956" t="s">
        <v>181</v>
      </c>
      <c r="C76" s="934"/>
      <c r="D76" s="934"/>
      <c r="E76" s="934"/>
      <c r="F76" s="934"/>
      <c r="G76" s="934"/>
      <c r="H76" s="934"/>
      <c r="I76" s="934"/>
      <c r="J76" s="934"/>
      <c r="K76" s="934"/>
      <c r="L76" s="934"/>
      <c r="M76" s="934"/>
      <c r="N76" s="934"/>
      <c r="O76" s="934"/>
      <c r="P76" s="934"/>
      <c r="Q76" s="934"/>
      <c r="R76" s="934"/>
      <c r="S76" s="934"/>
      <c r="T76" s="934"/>
      <c r="U76" s="934"/>
      <c r="V76" s="934"/>
      <c r="W76" s="934"/>
      <c r="X76" s="934"/>
      <c r="Y76" s="934"/>
      <c r="Z76" s="934"/>
      <c r="AA76" s="934"/>
      <c r="AB76" s="922"/>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c r="AC2" s="292"/>
      <c r="AD2" s="292"/>
      <c r="AE2" s="292"/>
      <c r="AF2" s="292"/>
      <c r="AG2" s="292"/>
      <c r="AH2" s="292"/>
    </row>
    <row r="3" spans="2:34"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c r="AC3" s="292"/>
      <c r="AD3" s="292"/>
      <c r="AE3" s="292"/>
      <c r="AF3" s="292"/>
      <c r="AG3" s="292"/>
      <c r="AH3" s="292"/>
    </row>
    <row r="4" spans="2:34"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c r="AC4" s="292"/>
      <c r="AD4" s="292"/>
      <c r="AE4" s="292"/>
      <c r="AF4" s="292"/>
      <c r="AG4" s="292"/>
      <c r="AH4" s="292"/>
    </row>
    <row r="5" spans="2:34"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c r="AC5" s="292"/>
      <c r="AD5" s="292"/>
      <c r="AE5" s="292"/>
      <c r="AF5" s="292"/>
      <c r="AG5" s="292"/>
      <c r="AH5" s="292"/>
    </row>
    <row r="6" spans="2:34"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c r="AC6" s="292"/>
      <c r="AD6" s="292"/>
      <c r="AE6" s="292"/>
      <c r="AF6" s="292"/>
      <c r="AG6" s="1484" t="s">
        <v>1094</v>
      </c>
      <c r="AH6" s="930"/>
    </row>
    <row r="7" spans="2:34"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c r="AC7" s="292"/>
      <c r="AD7" s="292"/>
      <c r="AE7" s="292"/>
      <c r="AF7" s="292"/>
      <c r="AG7" s="292"/>
      <c r="AH7" s="292"/>
    </row>
    <row r="8" spans="2:34"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c r="AC8" s="292"/>
      <c r="AD8" s="292"/>
      <c r="AE8" s="292"/>
      <c r="AF8" s="292"/>
      <c r="AG8" s="292"/>
      <c r="AH8" s="292"/>
    </row>
    <row r="9" spans="2:34"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c r="AC9" s="292"/>
      <c r="AD9" s="292"/>
      <c r="AE9" s="292"/>
      <c r="AF9" s="292"/>
      <c r="AG9" s="50" t="s">
        <v>1095</v>
      </c>
      <c r="AH9" s="50" t="s">
        <v>1096</v>
      </c>
    </row>
    <row r="10" spans="2:34" ht="30" customHeight="1" x14ac:dyDescent="0.25">
      <c r="B10" s="30"/>
      <c r="C10" s="931" t="s">
        <v>123</v>
      </c>
      <c r="D10" s="930"/>
      <c r="E10" s="932" t="s">
        <v>118</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c r="AC10" s="292"/>
      <c r="AD10" s="292"/>
      <c r="AE10" s="292"/>
      <c r="AF10" s="292"/>
      <c r="AG10" s="36" t="s">
        <v>1098</v>
      </c>
      <c r="AH10" s="36">
        <v>28</v>
      </c>
    </row>
    <row r="11" spans="2:34"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c r="AC11" s="292"/>
      <c r="AD11" s="292"/>
      <c r="AE11" s="292"/>
      <c r="AF11" s="292"/>
      <c r="AG11" s="36" t="s">
        <v>1099</v>
      </c>
      <c r="AH11" s="36">
        <v>100</v>
      </c>
    </row>
    <row r="12" spans="2:34" ht="29.25" customHeight="1" x14ac:dyDescent="0.25">
      <c r="B12" s="30"/>
      <c r="C12" s="945" t="s">
        <v>125</v>
      </c>
      <c r="D12" s="946"/>
      <c r="E12" s="943" t="s">
        <v>1112</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c r="AC12" s="292"/>
      <c r="AD12" s="292"/>
      <c r="AE12" s="292"/>
      <c r="AF12" s="292"/>
      <c r="AG12" s="36" t="s">
        <v>1100</v>
      </c>
      <c r="AH12" s="36">
        <v>34</v>
      </c>
    </row>
    <row r="13" spans="2:34"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c r="AC13" s="292"/>
      <c r="AD13" s="292"/>
      <c r="AE13" s="292"/>
      <c r="AF13" s="292"/>
      <c r="AG13" s="36" t="s">
        <v>1102</v>
      </c>
      <c r="AH13" s="36">
        <v>100</v>
      </c>
    </row>
    <row r="14" spans="2:34" ht="15" customHeight="1" x14ac:dyDescent="0.25">
      <c r="B14" s="30"/>
      <c r="C14" s="931" t="s">
        <v>127</v>
      </c>
      <c r="D14" s="930"/>
      <c r="E14" s="303"/>
      <c r="F14" s="929"/>
      <c r="G14" s="930"/>
      <c r="H14" s="930"/>
      <c r="I14" s="930"/>
      <c r="J14" s="930"/>
      <c r="K14" s="930"/>
      <c r="L14" s="930"/>
      <c r="M14" s="930"/>
      <c r="N14" s="930"/>
      <c r="O14" s="930"/>
      <c r="P14" s="930"/>
      <c r="Q14" s="930"/>
      <c r="R14" s="930"/>
      <c r="S14" s="930"/>
      <c r="T14" s="930"/>
      <c r="U14" s="930"/>
      <c r="V14" s="930"/>
      <c r="W14" s="930"/>
      <c r="X14" s="930"/>
      <c r="Y14" s="930"/>
      <c r="Z14" s="930"/>
      <c r="AA14" s="930"/>
      <c r="AB14" s="942"/>
      <c r="AC14" s="292"/>
      <c r="AD14" s="292"/>
      <c r="AE14" s="292"/>
      <c r="AF14" s="292"/>
      <c r="AG14" s="36" t="s">
        <v>1103</v>
      </c>
      <c r="AH14" s="36">
        <v>38</v>
      </c>
    </row>
    <row r="15" spans="2:34" ht="29.25" customHeight="1" x14ac:dyDescent="0.25">
      <c r="B15" s="30"/>
      <c r="C15" s="932" t="s">
        <v>1113</v>
      </c>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22"/>
      <c r="AB15" s="304"/>
      <c r="AC15" s="292"/>
      <c r="AD15" s="292"/>
      <c r="AE15" s="292"/>
      <c r="AF15" s="292"/>
      <c r="AG15" s="36" t="s">
        <v>1104</v>
      </c>
      <c r="AH15" s="36">
        <v>100</v>
      </c>
    </row>
    <row r="16" spans="2:34" ht="15" customHeight="1" x14ac:dyDescent="0.25">
      <c r="B16" s="30"/>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c r="AA16" s="305"/>
      <c r="AB16" s="304"/>
      <c r="AC16" s="292"/>
      <c r="AD16" s="292"/>
      <c r="AE16" s="292"/>
      <c r="AF16" s="292"/>
      <c r="AG16" s="36" t="s">
        <v>1105</v>
      </c>
      <c r="AH16" s="36">
        <v>15</v>
      </c>
    </row>
    <row r="17" spans="3:33" ht="15" customHeight="1" x14ac:dyDescent="0.25">
      <c r="C17" s="306" t="s">
        <v>128</v>
      </c>
      <c r="D17" s="306"/>
      <c r="E17" s="292"/>
      <c r="F17" s="292"/>
      <c r="G17" s="292"/>
      <c r="H17" s="292"/>
      <c r="I17" s="292"/>
      <c r="J17" s="305"/>
      <c r="K17" s="305"/>
      <c r="L17" s="305"/>
      <c r="M17" s="305"/>
      <c r="N17" s="305"/>
      <c r="O17" s="305"/>
      <c r="P17" s="305"/>
      <c r="Q17" s="305"/>
      <c r="R17" s="305" t="s">
        <v>129</v>
      </c>
      <c r="S17" s="305"/>
      <c r="T17" s="305"/>
      <c r="U17" s="305"/>
      <c r="V17" s="305"/>
      <c r="W17" s="305"/>
      <c r="X17" s="305"/>
      <c r="Y17" s="305"/>
      <c r="Z17" s="305"/>
      <c r="AA17" s="305"/>
      <c r="AB17" s="304"/>
      <c r="AC17" s="292"/>
      <c r="AD17" s="292"/>
      <c r="AE17" s="292"/>
      <c r="AF17" s="292"/>
      <c r="AG17" s="292"/>
    </row>
    <row r="18" spans="3:33" ht="15" customHeight="1" x14ac:dyDescent="0.25">
      <c r="C18" s="947"/>
      <c r="D18" s="948"/>
      <c r="E18" s="948"/>
      <c r="F18" s="948"/>
      <c r="G18" s="948"/>
      <c r="H18" s="948"/>
      <c r="I18" s="948"/>
      <c r="J18" s="948"/>
      <c r="K18" s="948"/>
      <c r="L18" s="948"/>
      <c r="M18" s="948"/>
      <c r="N18" s="948"/>
      <c r="O18" s="948"/>
      <c r="P18" s="949"/>
      <c r="Q18" s="292"/>
      <c r="R18" s="933"/>
      <c r="S18" s="934"/>
      <c r="T18" s="934"/>
      <c r="U18" s="934"/>
      <c r="V18" s="934"/>
      <c r="W18" s="934"/>
      <c r="X18" s="934"/>
      <c r="Y18" s="934"/>
      <c r="Z18" s="934"/>
      <c r="AA18" s="922"/>
      <c r="AB18" s="300"/>
      <c r="AC18" s="292"/>
      <c r="AD18" s="292"/>
      <c r="AE18" s="292"/>
      <c r="AF18" s="292"/>
      <c r="AG18" s="292"/>
    </row>
    <row r="19" spans="3:33" ht="15" customHeight="1" x14ac:dyDescent="0.25">
      <c r="C19" s="950"/>
      <c r="D19" s="904"/>
      <c r="E19" s="904"/>
      <c r="F19" s="904"/>
      <c r="G19" s="904"/>
      <c r="H19" s="904"/>
      <c r="I19" s="904"/>
      <c r="J19" s="904"/>
      <c r="K19" s="904"/>
      <c r="L19" s="904"/>
      <c r="M19" s="904"/>
      <c r="N19" s="904"/>
      <c r="O19" s="904"/>
      <c r="P19" s="942"/>
      <c r="Q19" s="292"/>
      <c r="R19" s="292"/>
      <c r="S19" s="292"/>
      <c r="T19" s="292"/>
      <c r="U19" s="292"/>
      <c r="V19" s="292"/>
      <c r="W19" s="292"/>
      <c r="X19" s="292"/>
      <c r="Y19" s="292"/>
      <c r="Z19" s="292"/>
      <c r="AA19" s="292"/>
      <c r="AB19" s="300"/>
      <c r="AC19" s="292"/>
      <c r="AD19" s="292"/>
      <c r="AE19" s="292"/>
      <c r="AF19" s="292"/>
      <c r="AG19" s="292"/>
    </row>
    <row r="20" spans="3:33" ht="15" customHeight="1" x14ac:dyDescent="0.25">
      <c r="C20" s="950"/>
      <c r="D20" s="904"/>
      <c r="E20" s="904"/>
      <c r="F20" s="904"/>
      <c r="G20" s="904"/>
      <c r="H20" s="904"/>
      <c r="I20" s="904"/>
      <c r="J20" s="904"/>
      <c r="K20" s="904"/>
      <c r="L20" s="904"/>
      <c r="M20" s="904"/>
      <c r="N20" s="904"/>
      <c r="O20" s="904"/>
      <c r="P20" s="942"/>
      <c r="Q20" s="302"/>
      <c r="R20" s="305" t="s">
        <v>130</v>
      </c>
      <c r="S20" s="305"/>
      <c r="T20" s="305"/>
      <c r="U20" s="305"/>
      <c r="V20" s="305"/>
      <c r="W20" s="302"/>
      <c r="X20" s="302"/>
      <c r="Y20" s="302"/>
      <c r="Z20" s="292"/>
      <c r="AA20" s="302"/>
      <c r="AB20" s="300"/>
      <c r="AC20" s="292"/>
      <c r="AD20" s="292"/>
      <c r="AE20" s="292"/>
      <c r="AF20" s="292"/>
      <c r="AG20" s="324">
        <f>+(((((AH10/100)*AH11)+((AH12/100)*AH13)+((AH14/100)*AH15))*AH16)/100)</f>
        <v>15</v>
      </c>
    </row>
    <row r="21" spans="3:33" ht="15" customHeight="1" x14ac:dyDescent="0.25">
      <c r="C21" s="950"/>
      <c r="D21" s="904"/>
      <c r="E21" s="904"/>
      <c r="F21" s="904"/>
      <c r="G21" s="904"/>
      <c r="H21" s="904"/>
      <c r="I21" s="904"/>
      <c r="J21" s="904"/>
      <c r="K21" s="904"/>
      <c r="L21" s="904"/>
      <c r="M21" s="904"/>
      <c r="N21" s="904"/>
      <c r="O21" s="904"/>
      <c r="P21" s="942"/>
      <c r="Q21" s="292"/>
      <c r="R21" s="36"/>
      <c r="S21" s="292" t="s">
        <v>15</v>
      </c>
      <c r="T21" s="292"/>
      <c r="U21" s="36"/>
      <c r="V21" s="292" t="s">
        <v>27</v>
      </c>
      <c r="W21" s="292"/>
      <c r="X21" s="36"/>
      <c r="Y21" s="307" t="s">
        <v>46</v>
      </c>
      <c r="Z21" s="292"/>
      <c r="AA21" s="292"/>
      <c r="AB21" s="300"/>
      <c r="AC21" s="292"/>
      <c r="AD21" s="292"/>
      <c r="AE21" s="292"/>
      <c r="AF21" s="292"/>
      <c r="AG21" s="292"/>
    </row>
    <row r="22" spans="3:33" ht="15" customHeight="1" x14ac:dyDescent="0.25">
      <c r="C22" s="950"/>
      <c r="D22" s="904"/>
      <c r="E22" s="904"/>
      <c r="F22" s="904"/>
      <c r="G22" s="904"/>
      <c r="H22" s="904"/>
      <c r="I22" s="904"/>
      <c r="J22" s="904"/>
      <c r="K22" s="904"/>
      <c r="L22" s="904"/>
      <c r="M22" s="904"/>
      <c r="N22" s="904"/>
      <c r="O22" s="904"/>
      <c r="P22" s="942"/>
      <c r="Q22" s="292"/>
      <c r="R22" s="292"/>
      <c r="S22" s="292"/>
      <c r="T22" s="292"/>
      <c r="U22" s="292"/>
      <c r="V22" s="292"/>
      <c r="W22" s="292"/>
      <c r="X22" s="292"/>
      <c r="Y22" s="292"/>
      <c r="Z22" s="292"/>
      <c r="AA22" s="292"/>
      <c r="AB22" s="300"/>
      <c r="AC22" s="292"/>
      <c r="AD22" s="292"/>
      <c r="AE22" s="292"/>
      <c r="AF22" s="292"/>
      <c r="AG22" s="292"/>
    </row>
    <row r="23" spans="3:33" ht="15" customHeight="1" x14ac:dyDescent="0.25">
      <c r="C23" s="951"/>
      <c r="D23" s="952"/>
      <c r="E23" s="952"/>
      <c r="F23" s="952"/>
      <c r="G23" s="952"/>
      <c r="H23" s="952"/>
      <c r="I23" s="952"/>
      <c r="J23" s="952"/>
      <c r="K23" s="952"/>
      <c r="L23" s="952"/>
      <c r="M23" s="952"/>
      <c r="N23" s="952"/>
      <c r="O23" s="952"/>
      <c r="P23" s="953"/>
      <c r="Q23" s="292"/>
      <c r="R23" s="305" t="s">
        <v>131</v>
      </c>
      <c r="S23" s="292"/>
      <c r="T23" s="292"/>
      <c r="U23" s="292"/>
      <c r="V23" s="292"/>
      <c r="W23" s="940" t="s">
        <v>33</v>
      </c>
      <c r="X23" s="934"/>
      <c r="Y23" s="934"/>
      <c r="Z23" s="934"/>
      <c r="AA23" s="922"/>
      <c r="AB23" s="300"/>
      <c r="AC23" s="292"/>
      <c r="AD23" s="292"/>
      <c r="AE23" s="292"/>
      <c r="AF23" s="292"/>
      <c r="AG23" s="292"/>
    </row>
    <row r="24" spans="3:33" ht="15" customHeight="1" x14ac:dyDescent="0.25">
      <c r="C24" s="302"/>
      <c r="D24" s="302"/>
      <c r="E24" s="302"/>
      <c r="F24" s="302"/>
      <c r="G24" s="302"/>
      <c r="H24" s="292"/>
      <c r="I24" s="292"/>
      <c r="J24" s="292"/>
      <c r="K24" s="292"/>
      <c r="L24" s="292"/>
      <c r="M24" s="292"/>
      <c r="N24" s="292"/>
      <c r="O24" s="292"/>
      <c r="P24" s="292"/>
      <c r="Q24" s="292"/>
      <c r="R24" s="305"/>
      <c r="S24" s="292"/>
      <c r="T24" s="292"/>
      <c r="U24" s="292"/>
      <c r="V24" s="292"/>
      <c r="W24" s="292"/>
      <c r="X24" s="292"/>
      <c r="Y24" s="292"/>
      <c r="Z24" s="292"/>
      <c r="AA24" s="292"/>
      <c r="AB24" s="300"/>
      <c r="AC24" s="292"/>
      <c r="AD24" s="292"/>
      <c r="AE24" s="292"/>
      <c r="AF24" s="292"/>
      <c r="AG24" s="292"/>
    </row>
    <row r="25" spans="3:33" ht="15" customHeight="1" x14ac:dyDescent="0.25">
      <c r="C25" s="305" t="s">
        <v>132</v>
      </c>
      <c r="D25" s="302"/>
      <c r="E25" s="302"/>
      <c r="F25" s="302"/>
      <c r="G25" s="302"/>
      <c r="H25" s="302"/>
      <c r="I25" s="292"/>
      <c r="J25" s="292"/>
      <c r="K25" s="292"/>
      <c r="L25" s="292"/>
      <c r="M25" s="292"/>
      <c r="N25" s="292"/>
      <c r="O25" s="292"/>
      <c r="P25" s="292"/>
      <c r="Q25" s="292"/>
      <c r="R25" s="292"/>
      <c r="S25" s="292"/>
      <c r="T25" s="292"/>
      <c r="U25" s="292"/>
      <c r="V25" s="292"/>
      <c r="W25" s="292"/>
      <c r="X25" s="292"/>
      <c r="Y25" s="292"/>
      <c r="Z25" s="292"/>
      <c r="AA25" s="292"/>
      <c r="AB25" s="300"/>
      <c r="AC25" s="292"/>
      <c r="AD25" s="292"/>
      <c r="AE25" s="292"/>
      <c r="AF25" s="292"/>
      <c r="AG25" s="292"/>
    </row>
    <row r="26" spans="3:33" ht="39.75" customHeight="1" x14ac:dyDescent="0.25">
      <c r="C26" s="1483" t="s">
        <v>1114</v>
      </c>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22"/>
      <c r="AB26" s="300"/>
      <c r="AC26" s="292"/>
      <c r="AD26" s="292"/>
      <c r="AE26" s="292"/>
      <c r="AF26" s="292"/>
      <c r="AG26" s="292"/>
    </row>
    <row r="27" spans="3:33" ht="15" customHeight="1" x14ac:dyDescent="0.25">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8"/>
      <c r="AC27" s="292"/>
      <c r="AD27" s="292"/>
      <c r="AE27" s="292"/>
      <c r="AF27" s="292"/>
      <c r="AG27" s="292"/>
    </row>
    <row r="28" spans="3:33" ht="15" customHeight="1" x14ac:dyDescent="0.25">
      <c r="C28" s="296" t="s">
        <v>134</v>
      </c>
      <c r="D28" s="302"/>
      <c r="E28" s="302"/>
      <c r="F28" s="302"/>
      <c r="G28" s="302"/>
      <c r="H28" s="302"/>
      <c r="I28" s="302"/>
      <c r="J28" s="302"/>
      <c r="K28" s="302"/>
      <c r="L28" s="302"/>
      <c r="M28" s="296" t="s">
        <v>134</v>
      </c>
      <c r="N28" s="302"/>
      <c r="O28" s="302"/>
      <c r="P28" s="302"/>
      <c r="Q28" s="302"/>
      <c r="R28" s="302"/>
      <c r="S28" s="302"/>
      <c r="T28" s="302"/>
      <c r="U28" s="302"/>
      <c r="V28" s="302"/>
      <c r="W28" s="302"/>
      <c r="X28" s="302"/>
      <c r="Y28" s="302"/>
      <c r="Z28" s="302"/>
      <c r="AA28" s="302"/>
      <c r="AB28" s="308"/>
      <c r="AC28" s="292"/>
      <c r="AD28" s="292"/>
      <c r="AE28" s="292"/>
      <c r="AF28" s="292"/>
      <c r="AG28" s="292"/>
    </row>
    <row r="29" spans="3:33" ht="29.25" customHeight="1" x14ac:dyDescent="0.25">
      <c r="C29" s="940" t="s">
        <v>1090</v>
      </c>
      <c r="D29" s="934"/>
      <c r="E29" s="934"/>
      <c r="F29" s="934"/>
      <c r="G29" s="934"/>
      <c r="H29" s="934"/>
      <c r="I29" s="934"/>
      <c r="J29" s="934"/>
      <c r="K29" s="922"/>
      <c r="L29" s="302"/>
      <c r="M29" s="940"/>
      <c r="N29" s="934"/>
      <c r="O29" s="934"/>
      <c r="P29" s="934"/>
      <c r="Q29" s="934"/>
      <c r="R29" s="934"/>
      <c r="S29" s="934"/>
      <c r="T29" s="934"/>
      <c r="U29" s="934"/>
      <c r="V29" s="934"/>
      <c r="W29" s="934"/>
      <c r="X29" s="934"/>
      <c r="Y29" s="934"/>
      <c r="Z29" s="934"/>
      <c r="AA29" s="922"/>
      <c r="AB29" s="308"/>
      <c r="AC29" s="292"/>
      <c r="AD29" s="292"/>
      <c r="AE29" s="292"/>
      <c r="AF29" s="292"/>
      <c r="AG29" s="292"/>
    </row>
    <row r="30" spans="3:33" ht="15" customHeight="1" x14ac:dyDescent="0.25">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300"/>
      <c r="AC30" s="292"/>
      <c r="AD30" s="292"/>
      <c r="AE30" s="292"/>
      <c r="AF30" s="292"/>
      <c r="AG30" s="292"/>
    </row>
    <row r="31" spans="3:33" ht="15" customHeight="1" x14ac:dyDescent="0.25">
      <c r="C31" s="309" t="s">
        <v>137</v>
      </c>
      <c r="D31" s="309"/>
      <c r="E31" s="309"/>
      <c r="F31" s="309"/>
      <c r="G31" s="310"/>
      <c r="H31" s="311"/>
      <c r="I31" s="311"/>
      <c r="J31" s="311"/>
      <c r="K31" s="311"/>
      <c r="L31" s="311"/>
      <c r="M31" s="311"/>
      <c r="N31" s="311"/>
      <c r="O31" s="311"/>
      <c r="P31" s="311"/>
      <c r="Q31" s="311"/>
      <c r="R31" s="311"/>
      <c r="S31" s="311"/>
      <c r="T31" s="311"/>
      <c r="U31" s="311"/>
      <c r="V31" s="311"/>
      <c r="W31" s="311"/>
      <c r="X31" s="311"/>
      <c r="Y31" s="311"/>
      <c r="Z31" s="311"/>
      <c r="AA31" s="311"/>
      <c r="AB31" s="300"/>
      <c r="AC31" s="292"/>
      <c r="AD31" s="292"/>
      <c r="AE31" s="292"/>
      <c r="AF31" s="292"/>
      <c r="AG31" s="292"/>
    </row>
    <row r="32" spans="3:33" ht="90" customHeight="1" x14ac:dyDescent="0.25">
      <c r="C32" s="939" t="s">
        <v>1091</v>
      </c>
      <c r="D32" s="934"/>
      <c r="E32" s="934"/>
      <c r="F32" s="934"/>
      <c r="G32" s="934"/>
      <c r="H32" s="934"/>
      <c r="I32" s="934"/>
      <c r="J32" s="934"/>
      <c r="K32" s="934"/>
      <c r="L32" s="934"/>
      <c r="M32" s="934"/>
      <c r="N32" s="934"/>
      <c r="O32" s="934"/>
      <c r="P32" s="934"/>
      <c r="Q32" s="934"/>
      <c r="R32" s="934"/>
      <c r="S32" s="934"/>
      <c r="T32" s="934"/>
      <c r="U32" s="934"/>
      <c r="V32" s="934"/>
      <c r="W32" s="934"/>
      <c r="X32" s="934"/>
      <c r="Y32" s="934"/>
      <c r="Z32" s="934"/>
      <c r="AA32" s="922"/>
      <c r="AB32" s="300"/>
      <c r="AC32" s="292"/>
      <c r="AD32" s="292"/>
      <c r="AE32" s="292"/>
      <c r="AF32" s="292"/>
      <c r="AG32" s="292"/>
    </row>
    <row r="34" spans="3:27" ht="15.75" customHeight="1" x14ac:dyDescent="0.25">
      <c r="C34" s="938" t="s">
        <v>139</v>
      </c>
      <c r="D34" s="930"/>
      <c r="E34" s="305"/>
      <c r="F34" s="932" t="s">
        <v>34</v>
      </c>
      <c r="G34" s="922"/>
      <c r="H34" s="305"/>
      <c r="I34" s="292"/>
      <c r="J34" s="312" t="s">
        <v>140</v>
      </c>
      <c r="K34" s="932">
        <v>15</v>
      </c>
      <c r="L34" s="934"/>
      <c r="M34" s="934"/>
      <c r="N34" s="922"/>
      <c r="O34" s="305"/>
      <c r="P34" s="305"/>
      <c r="Q34" s="296" t="s">
        <v>141</v>
      </c>
      <c r="R34" s="292"/>
      <c r="S34" s="305"/>
      <c r="T34" s="305"/>
      <c r="U34" s="305"/>
      <c r="V34" s="305"/>
      <c r="W34" s="932" t="s">
        <v>20</v>
      </c>
      <c r="X34" s="934"/>
      <c r="Y34" s="934"/>
      <c r="Z34" s="934"/>
      <c r="AA34" s="922"/>
    </row>
    <row r="35" spans="3:27" ht="15.75" customHeight="1" x14ac:dyDescent="0.25">
      <c r="C35" s="292"/>
      <c r="D35" s="292"/>
      <c r="E35" s="292"/>
      <c r="F35" s="307"/>
      <c r="G35" s="307"/>
      <c r="H35" s="307"/>
      <c r="I35" s="307"/>
      <c r="J35" s="307"/>
      <c r="K35" s="307"/>
      <c r="L35" s="307"/>
      <c r="M35" s="292"/>
      <c r="N35" s="292"/>
      <c r="O35" s="292"/>
      <c r="P35" s="292"/>
      <c r="Q35" s="292"/>
      <c r="R35" s="292"/>
      <c r="S35" s="292"/>
      <c r="T35" s="292"/>
      <c r="U35" s="292"/>
      <c r="V35" s="292"/>
      <c r="W35" s="292"/>
      <c r="X35" s="292"/>
      <c r="Y35" s="292"/>
      <c r="Z35" s="292"/>
      <c r="AA35" s="292"/>
    </row>
    <row r="36" spans="3:27" ht="32.25" customHeight="1" x14ac:dyDescent="0.25">
      <c r="C36" s="292"/>
      <c r="D36" s="312" t="s">
        <v>142</v>
      </c>
      <c r="E36" s="305"/>
      <c r="F36" s="939" t="s">
        <v>1115</v>
      </c>
      <c r="G36" s="934"/>
      <c r="H36" s="934"/>
      <c r="I36" s="934"/>
      <c r="J36" s="934"/>
      <c r="K36" s="934"/>
      <c r="L36" s="934"/>
      <c r="M36" s="922"/>
      <c r="N36" s="292"/>
      <c r="O36" s="312" t="s">
        <v>144</v>
      </c>
      <c r="P36" s="940">
        <v>0</v>
      </c>
      <c r="Q36" s="934"/>
      <c r="R36" s="934"/>
      <c r="S36" s="934"/>
      <c r="T36" s="934"/>
      <c r="U36" s="934"/>
      <c r="V36" s="934"/>
      <c r="W36" s="934"/>
      <c r="X36" s="934"/>
      <c r="Y36" s="934"/>
      <c r="Z36" s="934"/>
      <c r="AA36" s="922"/>
    </row>
    <row r="37" spans="3:27" ht="15.75" customHeight="1" x14ac:dyDescent="0.25">
      <c r="C37" s="305"/>
      <c r="D37" s="305"/>
      <c r="E37" s="305"/>
      <c r="F37" s="307"/>
      <c r="G37" s="307"/>
      <c r="H37" s="307"/>
      <c r="I37" s="307"/>
      <c r="J37" s="307"/>
      <c r="K37" s="307"/>
      <c r="L37" s="307"/>
      <c r="M37" s="305"/>
      <c r="N37" s="305"/>
      <c r="O37" s="305"/>
      <c r="P37" s="305"/>
      <c r="Q37" s="305"/>
      <c r="R37" s="305"/>
      <c r="S37" s="305"/>
      <c r="T37" s="305"/>
      <c r="U37" s="305"/>
      <c r="V37" s="305"/>
      <c r="W37" s="305"/>
      <c r="X37" s="305"/>
      <c r="Y37" s="305"/>
      <c r="Z37" s="305"/>
      <c r="AA37" s="305"/>
    </row>
    <row r="38" spans="3:27" ht="15.75" customHeight="1" x14ac:dyDescent="0.25">
      <c r="C38" s="292"/>
      <c r="D38" s="312" t="s">
        <v>145</v>
      </c>
      <c r="E38" s="292"/>
      <c r="F38" s="933" t="s">
        <v>146</v>
      </c>
      <c r="G38" s="922"/>
      <c r="H38" s="292"/>
      <c r="I38" s="292"/>
      <c r="J38" s="305" t="s">
        <v>147</v>
      </c>
      <c r="K38" s="292"/>
      <c r="L38" s="933" t="s">
        <v>148</v>
      </c>
      <c r="M38" s="934"/>
      <c r="N38" s="922"/>
      <c r="O38" s="305"/>
      <c r="P38" s="305"/>
      <c r="Q38" s="292"/>
      <c r="R38" s="305" t="s">
        <v>149</v>
      </c>
      <c r="S38" s="305"/>
      <c r="T38" s="305"/>
      <c r="U38" s="305"/>
      <c r="V38" s="305"/>
      <c r="W38" s="941"/>
      <c r="X38" s="934"/>
      <c r="Y38" s="934"/>
      <c r="Z38" s="934"/>
      <c r="AA38" s="922"/>
    </row>
    <row r="39" spans="3:27" ht="15.75" customHeight="1" x14ac:dyDescent="0.25">
      <c r="C39" s="292"/>
      <c r="D39" s="292"/>
      <c r="E39" s="292"/>
      <c r="F39" s="28"/>
      <c r="G39" s="292"/>
      <c r="H39" s="292"/>
      <c r="I39" s="296"/>
      <c r="J39" s="296"/>
      <c r="K39" s="296"/>
      <c r="L39" s="296"/>
      <c r="M39" s="296"/>
      <c r="N39" s="296"/>
      <c r="O39" s="296"/>
      <c r="P39" s="296"/>
      <c r="Q39" s="296"/>
      <c r="R39" s="296"/>
      <c r="S39" s="296"/>
      <c r="T39" s="296"/>
      <c r="U39" s="296"/>
      <c r="V39" s="296"/>
      <c r="W39" s="296"/>
      <c r="X39" s="296"/>
      <c r="Y39" s="296"/>
      <c r="Z39" s="296"/>
      <c r="AA39" s="296"/>
    </row>
    <row r="40" spans="3:27" ht="15.75" customHeight="1" x14ac:dyDescent="0.25">
      <c r="C40" s="313" t="s">
        <v>150</v>
      </c>
      <c r="D40" s="935">
        <v>2024</v>
      </c>
      <c r="E40" s="936"/>
      <c r="F40" s="937"/>
      <c r="G40" s="34"/>
      <c r="H40" s="296"/>
      <c r="I40" s="296"/>
      <c r="J40" s="296"/>
      <c r="K40" s="296"/>
      <c r="L40" s="296"/>
      <c r="M40" s="296"/>
      <c r="N40" s="296"/>
      <c r="O40" s="296"/>
      <c r="P40" s="296"/>
      <c r="Q40" s="929"/>
      <c r="R40" s="930"/>
      <c r="S40" s="930"/>
      <c r="T40" s="930"/>
      <c r="U40" s="930"/>
      <c r="V40" s="296"/>
      <c r="W40" s="296"/>
      <c r="X40" s="931"/>
      <c r="Y40" s="930"/>
      <c r="Z40" s="930"/>
      <c r="AA40" s="930"/>
    </row>
    <row r="41" spans="3:27" ht="5.25" customHeight="1" x14ac:dyDescent="0.25">
      <c r="C41" s="305"/>
      <c r="D41" s="37"/>
      <c r="E41" s="37"/>
      <c r="F41" s="37"/>
      <c r="G41" s="292"/>
      <c r="H41" s="296"/>
      <c r="I41" s="296"/>
      <c r="J41" s="296"/>
      <c r="K41" s="296"/>
      <c r="L41" s="296"/>
      <c r="M41" s="296"/>
      <c r="N41" s="296"/>
      <c r="O41" s="296"/>
      <c r="P41" s="296"/>
      <c r="Q41" s="302"/>
      <c r="R41" s="302"/>
      <c r="S41" s="302"/>
      <c r="T41" s="302"/>
      <c r="U41" s="302"/>
      <c r="V41" s="296"/>
      <c r="W41" s="296"/>
      <c r="X41" s="298"/>
      <c r="Y41" s="298"/>
      <c r="Z41" s="298"/>
      <c r="AA41" s="298"/>
    </row>
    <row r="42" spans="3:27" ht="15.75" customHeight="1" x14ac:dyDescent="0.25">
      <c r="C42" s="305" t="s">
        <v>140</v>
      </c>
      <c r="D42" s="940">
        <v>15</v>
      </c>
      <c r="E42" s="934"/>
      <c r="F42" s="922"/>
      <c r="G42" s="292"/>
      <c r="H42" s="296"/>
      <c r="I42" s="296"/>
      <c r="J42" s="296"/>
      <c r="K42" s="296"/>
      <c r="L42" s="296"/>
      <c r="M42" s="296"/>
      <c r="N42" s="296"/>
      <c r="O42" s="296"/>
      <c r="P42" s="296"/>
      <c r="Q42" s="929"/>
      <c r="R42" s="930"/>
      <c r="S42" s="930"/>
      <c r="T42" s="930"/>
      <c r="U42" s="930"/>
      <c r="V42" s="296"/>
      <c r="W42" s="296"/>
      <c r="X42" s="931"/>
      <c r="Y42" s="930"/>
      <c r="Z42" s="930"/>
      <c r="AA42" s="930"/>
    </row>
    <row r="43" spans="3:27" ht="15.75" customHeight="1" x14ac:dyDescent="0.25">
      <c r="C43" s="292"/>
      <c r="D43" s="292"/>
      <c r="E43" s="292"/>
      <c r="F43" s="292"/>
      <c r="G43" s="292"/>
      <c r="H43" s="292"/>
      <c r="I43" s="296"/>
      <c r="J43" s="296"/>
      <c r="K43" s="305"/>
      <c r="L43" s="305"/>
      <c r="M43" s="305"/>
      <c r="N43" s="305"/>
      <c r="O43" s="305"/>
      <c r="P43" s="305"/>
      <c r="Q43" s="305"/>
      <c r="R43" s="305"/>
      <c r="S43" s="305"/>
      <c r="T43" s="305"/>
      <c r="U43" s="305"/>
      <c r="V43" s="305"/>
      <c r="W43" s="305"/>
      <c r="X43" s="305"/>
      <c r="Y43" s="305"/>
      <c r="Z43" s="305"/>
      <c r="AA43" s="305"/>
    </row>
    <row r="44" spans="3:27" ht="15.75" customHeight="1" x14ac:dyDescent="0.25">
      <c r="C44" s="305"/>
      <c r="D44" s="932" t="s">
        <v>151</v>
      </c>
      <c r="E44" s="934"/>
      <c r="F44" s="934"/>
      <c r="G44" s="934"/>
      <c r="H44" s="934"/>
      <c r="I44" s="934"/>
      <c r="J44" s="934"/>
      <c r="K44" s="934"/>
      <c r="L44" s="934"/>
      <c r="M44" s="934"/>
      <c r="N44" s="934"/>
      <c r="O44" s="934"/>
      <c r="P44" s="934"/>
      <c r="Q44" s="934"/>
      <c r="R44" s="934"/>
      <c r="S44" s="934"/>
      <c r="T44" s="934"/>
      <c r="U44" s="934"/>
      <c r="V44" s="934"/>
      <c r="W44" s="934"/>
      <c r="X44" s="934"/>
      <c r="Y44" s="922"/>
      <c r="Z44" s="306"/>
      <c r="AA44" s="306"/>
    </row>
    <row r="45" spans="3:27" ht="15.75" customHeight="1" x14ac:dyDescent="0.25">
      <c r="C45" s="292"/>
      <c r="D45" s="971" t="s">
        <v>152</v>
      </c>
      <c r="E45" s="934"/>
      <c r="F45" s="934"/>
      <c r="G45" s="934"/>
      <c r="H45" s="922"/>
      <c r="I45" s="967" t="s">
        <v>153</v>
      </c>
      <c r="J45" s="934"/>
      <c r="K45" s="934"/>
      <c r="L45" s="934"/>
      <c r="M45" s="934"/>
      <c r="N45" s="934"/>
      <c r="O45" s="934"/>
      <c r="P45" s="922"/>
      <c r="Q45" s="968" t="s">
        <v>154</v>
      </c>
      <c r="R45" s="934"/>
      <c r="S45" s="934"/>
      <c r="T45" s="934"/>
      <c r="U45" s="934"/>
      <c r="V45" s="934"/>
      <c r="W45" s="934"/>
      <c r="X45" s="934"/>
      <c r="Y45" s="922"/>
      <c r="Z45" s="306"/>
      <c r="AA45" s="306"/>
    </row>
    <row r="46" spans="3:27" ht="15.75" customHeight="1" x14ac:dyDescent="0.25">
      <c r="C46" s="38"/>
      <c r="D46" s="972" t="s">
        <v>155</v>
      </c>
      <c r="E46" s="934"/>
      <c r="F46" s="934"/>
      <c r="G46" s="934"/>
      <c r="H46" s="922"/>
      <c r="I46" s="969" t="s">
        <v>156</v>
      </c>
      <c r="J46" s="934"/>
      <c r="K46" s="934"/>
      <c r="L46" s="934"/>
      <c r="M46" s="934"/>
      <c r="N46" s="934"/>
      <c r="O46" s="934"/>
      <c r="P46" s="922"/>
      <c r="Q46" s="970" t="s">
        <v>157</v>
      </c>
      <c r="R46" s="934"/>
      <c r="S46" s="934"/>
      <c r="T46" s="934"/>
      <c r="U46" s="934"/>
      <c r="V46" s="934"/>
      <c r="W46" s="934"/>
      <c r="X46" s="934"/>
      <c r="Y46" s="922"/>
      <c r="Z46" s="315"/>
      <c r="AA46" s="315"/>
    </row>
    <row r="47" spans="3:27" ht="15.75" customHeight="1" x14ac:dyDescent="0.25">
      <c r="C47" s="316"/>
      <c r="D47" s="316"/>
      <c r="E47" s="316"/>
      <c r="F47" s="316"/>
      <c r="G47" s="317"/>
      <c r="H47" s="317"/>
      <c r="I47" s="317"/>
      <c r="J47" s="317"/>
      <c r="K47" s="317"/>
      <c r="L47" s="317"/>
      <c r="M47" s="317"/>
      <c r="N47" s="317"/>
      <c r="O47" s="317"/>
      <c r="P47" s="317"/>
      <c r="Q47" s="317"/>
      <c r="R47" s="317"/>
      <c r="S47" s="317"/>
      <c r="T47" s="317"/>
      <c r="U47" s="317"/>
      <c r="V47" s="317"/>
      <c r="W47" s="317"/>
      <c r="X47" s="317"/>
      <c r="Y47" s="317"/>
      <c r="Z47" s="316"/>
      <c r="AA47" s="316"/>
    </row>
    <row r="48" spans="3:27" ht="15.75" customHeight="1" x14ac:dyDescent="0.25">
      <c r="C48" s="960" t="s">
        <v>158</v>
      </c>
      <c r="D48" s="934"/>
      <c r="E48" s="934"/>
      <c r="F48" s="922"/>
      <c r="G48" s="965" t="s">
        <v>159</v>
      </c>
      <c r="H48" s="966" t="s">
        <v>160</v>
      </c>
      <c r="I48" s="948"/>
      <c r="J48" s="948"/>
      <c r="K48" s="948"/>
      <c r="L48" s="948"/>
      <c r="M48" s="948"/>
      <c r="N48" s="948"/>
      <c r="O48" s="948"/>
      <c r="P48" s="948"/>
      <c r="Q48" s="948"/>
      <c r="R48" s="948"/>
      <c r="S48" s="948"/>
      <c r="T48" s="948"/>
      <c r="U48" s="948"/>
      <c r="V48" s="948"/>
      <c r="W48" s="948"/>
      <c r="X48" s="948"/>
      <c r="Y48" s="948"/>
      <c r="Z48" s="948"/>
      <c r="AA48" s="949"/>
    </row>
    <row r="49" spans="2:28" ht="15.75" customHeight="1" x14ac:dyDescent="0.25">
      <c r="B49" s="39"/>
      <c r="C49" s="40" t="s">
        <v>161</v>
      </c>
      <c r="D49" s="41">
        <v>1.2</v>
      </c>
      <c r="E49" s="960" t="s">
        <v>162</v>
      </c>
      <c r="F49" s="922"/>
      <c r="G49" s="906"/>
      <c r="H49" s="951"/>
      <c r="I49" s="952"/>
      <c r="J49" s="952"/>
      <c r="K49" s="952"/>
      <c r="L49" s="952"/>
      <c r="M49" s="952"/>
      <c r="N49" s="952"/>
      <c r="O49" s="952"/>
      <c r="P49" s="952"/>
      <c r="Q49" s="952"/>
      <c r="R49" s="952"/>
      <c r="S49" s="952"/>
      <c r="T49" s="952"/>
      <c r="U49" s="952"/>
      <c r="V49" s="952"/>
      <c r="W49" s="952"/>
      <c r="X49" s="952"/>
      <c r="Y49" s="952"/>
      <c r="Z49" s="952"/>
      <c r="AA49" s="953"/>
      <c r="AB49" s="314"/>
    </row>
    <row r="50" spans="2:28" ht="15.75" customHeight="1" x14ac:dyDescent="0.25">
      <c r="B50" s="39"/>
      <c r="C50" s="42">
        <v>2024</v>
      </c>
      <c r="D50" s="43">
        <v>45474</v>
      </c>
      <c r="E50" s="959">
        <v>45656</v>
      </c>
      <c r="F50" s="922"/>
      <c r="G50" s="44">
        <v>15</v>
      </c>
      <c r="H50" s="964" t="s">
        <v>1107</v>
      </c>
      <c r="I50" s="934"/>
      <c r="J50" s="934"/>
      <c r="K50" s="934"/>
      <c r="L50" s="934"/>
      <c r="M50" s="934"/>
      <c r="N50" s="934"/>
      <c r="O50" s="934"/>
      <c r="P50" s="934"/>
      <c r="Q50" s="934"/>
      <c r="R50" s="934"/>
      <c r="S50" s="934"/>
      <c r="T50" s="934"/>
      <c r="U50" s="934"/>
      <c r="V50" s="934"/>
      <c r="W50" s="934"/>
      <c r="X50" s="934"/>
      <c r="Y50" s="934"/>
      <c r="Z50" s="934"/>
      <c r="AA50" s="922"/>
      <c r="AB50" s="314"/>
    </row>
    <row r="51" spans="2:28" ht="15.75" customHeight="1" x14ac:dyDescent="0.25">
      <c r="B51" s="39"/>
      <c r="C51" s="42">
        <v>2025</v>
      </c>
      <c r="D51" s="43">
        <v>45658</v>
      </c>
      <c r="E51" s="959">
        <v>46021</v>
      </c>
      <c r="F51" s="922"/>
      <c r="G51" s="44">
        <v>30</v>
      </c>
      <c r="H51" s="964" t="s">
        <v>1107</v>
      </c>
      <c r="I51" s="934"/>
      <c r="J51" s="934"/>
      <c r="K51" s="934"/>
      <c r="L51" s="934"/>
      <c r="M51" s="934"/>
      <c r="N51" s="934"/>
      <c r="O51" s="934"/>
      <c r="P51" s="934"/>
      <c r="Q51" s="934"/>
      <c r="R51" s="934"/>
      <c r="S51" s="934"/>
      <c r="T51" s="934"/>
      <c r="U51" s="934"/>
      <c r="V51" s="934"/>
      <c r="W51" s="934"/>
      <c r="X51" s="934"/>
      <c r="Y51" s="934"/>
      <c r="Z51" s="934"/>
      <c r="AA51" s="922"/>
      <c r="AB51" s="314"/>
    </row>
    <row r="52" spans="2:28" ht="15.75" customHeight="1" x14ac:dyDescent="0.25">
      <c r="B52" s="39"/>
      <c r="C52" s="42">
        <v>2026</v>
      </c>
      <c r="D52" s="43">
        <v>46023</v>
      </c>
      <c r="E52" s="959">
        <v>46386</v>
      </c>
      <c r="F52" s="922"/>
      <c r="G52" s="44">
        <v>45</v>
      </c>
      <c r="H52" s="964" t="s">
        <v>1107</v>
      </c>
      <c r="I52" s="934"/>
      <c r="J52" s="934"/>
      <c r="K52" s="934"/>
      <c r="L52" s="934"/>
      <c r="M52" s="934"/>
      <c r="N52" s="934"/>
      <c r="O52" s="934"/>
      <c r="P52" s="934"/>
      <c r="Q52" s="934"/>
      <c r="R52" s="934"/>
      <c r="S52" s="934"/>
      <c r="T52" s="934"/>
      <c r="U52" s="934"/>
      <c r="V52" s="934"/>
      <c r="W52" s="934"/>
      <c r="X52" s="934"/>
      <c r="Y52" s="934"/>
      <c r="Z52" s="934"/>
      <c r="AA52" s="922"/>
      <c r="AB52" s="314"/>
    </row>
    <row r="53" spans="2:28" ht="15.75" customHeight="1" x14ac:dyDescent="0.25">
      <c r="B53" s="39"/>
      <c r="C53" s="42">
        <v>2027</v>
      </c>
      <c r="D53" s="43">
        <v>46388</v>
      </c>
      <c r="E53" s="959">
        <v>46751</v>
      </c>
      <c r="F53" s="922"/>
      <c r="G53" s="44">
        <v>60</v>
      </c>
      <c r="H53" s="964" t="s">
        <v>1107</v>
      </c>
      <c r="I53" s="934"/>
      <c r="J53" s="934"/>
      <c r="K53" s="934"/>
      <c r="L53" s="934"/>
      <c r="M53" s="934"/>
      <c r="N53" s="934"/>
      <c r="O53" s="934"/>
      <c r="P53" s="934"/>
      <c r="Q53" s="934"/>
      <c r="R53" s="934"/>
      <c r="S53" s="934"/>
      <c r="T53" s="934"/>
      <c r="U53" s="934"/>
      <c r="V53" s="934"/>
      <c r="W53" s="934"/>
      <c r="X53" s="934"/>
      <c r="Y53" s="934"/>
      <c r="Z53" s="934"/>
      <c r="AA53" s="922"/>
      <c r="AB53" s="314"/>
    </row>
    <row r="54" spans="2:28" ht="15.75" customHeight="1" x14ac:dyDescent="0.25">
      <c r="B54" s="39"/>
      <c r="C54" s="42"/>
      <c r="D54" s="42"/>
      <c r="E54" s="960"/>
      <c r="F54" s="922"/>
      <c r="G54" s="41"/>
      <c r="H54" s="960"/>
      <c r="I54" s="934"/>
      <c r="J54" s="934"/>
      <c r="K54" s="934"/>
      <c r="L54" s="934"/>
      <c r="M54" s="934"/>
      <c r="N54" s="934"/>
      <c r="O54" s="934"/>
      <c r="P54" s="934"/>
      <c r="Q54" s="934"/>
      <c r="R54" s="934"/>
      <c r="S54" s="934"/>
      <c r="T54" s="934"/>
      <c r="U54" s="934"/>
      <c r="V54" s="934"/>
      <c r="W54" s="934"/>
      <c r="X54" s="934"/>
      <c r="Y54" s="934"/>
      <c r="Z54" s="934"/>
      <c r="AA54" s="922"/>
      <c r="AB54" s="314"/>
    </row>
    <row r="55" spans="2:28" ht="15.75" customHeight="1" x14ac:dyDescent="0.25">
      <c r="B55" s="30"/>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300"/>
    </row>
    <row r="56" spans="2:28" ht="15.75" customHeight="1" x14ac:dyDescent="0.25">
      <c r="B56" s="30"/>
      <c r="C56" s="938" t="s">
        <v>163</v>
      </c>
      <c r="D56" s="930"/>
      <c r="E56" s="305"/>
      <c r="F56" s="296" t="s">
        <v>164</v>
      </c>
      <c r="G56" s="45"/>
      <c r="H56" s="307"/>
      <c r="I56" s="296" t="s">
        <v>165</v>
      </c>
      <c r="J56" s="292"/>
      <c r="K56" s="933"/>
      <c r="L56" s="922"/>
      <c r="M56" s="305"/>
      <c r="N56" s="292"/>
      <c r="O56" s="292"/>
      <c r="P56" s="292"/>
      <c r="Q56" s="292"/>
      <c r="R56" s="292"/>
      <c r="S56" s="292"/>
      <c r="T56" s="292"/>
      <c r="U56" s="292"/>
      <c r="V56" s="292"/>
      <c r="W56" s="292"/>
      <c r="X56" s="292"/>
      <c r="Y56" s="292"/>
      <c r="Z56" s="292"/>
      <c r="AA56" s="292"/>
      <c r="AB56" s="300"/>
    </row>
    <row r="57" spans="2:28" ht="15.75" customHeight="1" x14ac:dyDescent="0.25">
      <c r="B57" s="318"/>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9"/>
    </row>
    <row r="58" spans="2:28" ht="15.75" customHeight="1" x14ac:dyDescent="0.25">
      <c r="B58" s="958" t="s">
        <v>166</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22"/>
    </row>
    <row r="59" spans="2:28" ht="15.75" customHeight="1" x14ac:dyDescent="0.25">
      <c r="B59" s="46"/>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7"/>
    </row>
    <row r="60" spans="2:28" ht="29.25" customHeight="1" x14ac:dyDescent="0.25">
      <c r="B60" s="960" t="s">
        <v>161</v>
      </c>
      <c r="C60" s="922"/>
      <c r="D60" s="41"/>
      <c r="E60" s="960" t="s">
        <v>167</v>
      </c>
      <c r="F60" s="922"/>
      <c r="G60" s="41"/>
      <c r="H60" s="932" t="s">
        <v>168</v>
      </c>
      <c r="I60" s="922"/>
      <c r="J60" s="960"/>
      <c r="K60" s="922"/>
      <c r="L60" s="963"/>
      <c r="M60" s="930"/>
      <c r="N60" s="41" t="s">
        <v>169</v>
      </c>
      <c r="O60" s="960"/>
      <c r="P60" s="934"/>
      <c r="Q60" s="922"/>
      <c r="R60" s="960" t="s">
        <v>170</v>
      </c>
      <c r="S60" s="934"/>
      <c r="T60" s="922"/>
      <c r="U60" s="960"/>
      <c r="V60" s="934"/>
      <c r="W60" s="922"/>
      <c r="X60" s="960" t="s">
        <v>171</v>
      </c>
      <c r="Y60" s="922"/>
      <c r="Z60" s="960"/>
      <c r="AA60" s="934"/>
      <c r="AB60" s="922"/>
    </row>
    <row r="61" spans="2:28" ht="15.75" customHeight="1" x14ac:dyDescent="0.25">
      <c r="B61" s="46"/>
      <c r="C61" s="320"/>
      <c r="D61" s="320"/>
      <c r="E61" s="320"/>
      <c r="F61" s="315"/>
      <c r="G61" s="321"/>
      <c r="H61" s="322"/>
      <c r="I61" s="322"/>
      <c r="J61" s="315"/>
      <c r="K61" s="315"/>
      <c r="L61" s="315"/>
      <c r="M61" s="315"/>
      <c r="N61" s="322"/>
      <c r="O61" s="315"/>
      <c r="P61" s="315"/>
      <c r="Q61" s="315"/>
      <c r="R61" s="315"/>
      <c r="S61" s="322"/>
      <c r="T61" s="302"/>
      <c r="U61" s="302"/>
      <c r="V61" s="292"/>
      <c r="W61" s="322"/>
      <c r="X61" s="312"/>
      <c r="Y61" s="312"/>
      <c r="Z61" s="48"/>
      <c r="AA61" s="27"/>
      <c r="AB61" s="49"/>
    </row>
    <row r="62" spans="2:28" ht="15.75" customHeight="1" x14ac:dyDescent="0.25">
      <c r="B62" s="958" t="s">
        <v>172</v>
      </c>
      <c r="C62" s="922"/>
      <c r="D62" s="961"/>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3"/>
    </row>
    <row r="63" spans="2:28" ht="15.75" customHeight="1" x14ac:dyDescent="0.25">
      <c r="B63" s="46"/>
      <c r="C63" s="320"/>
      <c r="D63" s="320"/>
      <c r="E63" s="320"/>
      <c r="F63" s="315"/>
      <c r="G63" s="321"/>
      <c r="H63" s="322"/>
      <c r="I63" s="322"/>
      <c r="J63" s="315"/>
      <c r="K63" s="315"/>
      <c r="L63" s="315"/>
      <c r="M63" s="315"/>
      <c r="N63" s="322"/>
      <c r="O63" s="315"/>
      <c r="P63" s="315"/>
      <c r="Q63" s="315"/>
      <c r="R63" s="315"/>
      <c r="S63" s="322"/>
      <c r="T63" s="302"/>
      <c r="U63" s="302"/>
      <c r="V63" s="292"/>
      <c r="W63" s="322"/>
      <c r="X63" s="312"/>
      <c r="Y63" s="312"/>
      <c r="Z63" s="48"/>
      <c r="AA63" s="27"/>
      <c r="AB63" s="49"/>
    </row>
    <row r="64" spans="2:28" ht="15.75" customHeight="1" x14ac:dyDescent="0.25">
      <c r="B64" s="958" t="s">
        <v>173</v>
      </c>
      <c r="C64" s="922"/>
      <c r="D64" s="96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3"/>
    </row>
    <row r="66" spans="2:28" ht="15.75" customHeight="1" x14ac:dyDescent="0.25">
      <c r="B66" s="958" t="s">
        <v>174</v>
      </c>
      <c r="C66" s="922"/>
      <c r="D66" s="96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3"/>
    </row>
    <row r="67" spans="2:28" ht="15.75" customHeight="1" x14ac:dyDescent="0.25">
      <c r="B67" s="46"/>
      <c r="C67" s="320"/>
      <c r="D67" s="320"/>
      <c r="E67" s="320"/>
      <c r="F67" s="315"/>
      <c r="G67" s="321"/>
      <c r="H67" s="322"/>
      <c r="I67" s="322"/>
      <c r="J67" s="315"/>
      <c r="K67" s="315"/>
      <c r="L67" s="315"/>
      <c r="M67" s="315"/>
      <c r="N67" s="322"/>
      <c r="O67" s="315"/>
      <c r="P67" s="315"/>
      <c r="Q67" s="315"/>
      <c r="R67" s="315"/>
      <c r="S67" s="322"/>
      <c r="T67" s="302"/>
      <c r="U67" s="302"/>
      <c r="V67" s="292"/>
      <c r="W67" s="322"/>
      <c r="X67" s="312"/>
      <c r="Y67" s="312"/>
      <c r="Z67" s="48"/>
      <c r="AA67" s="27"/>
      <c r="AB67" s="49"/>
    </row>
    <row r="68" spans="2:28" ht="15.75" customHeight="1" x14ac:dyDescent="0.25">
      <c r="B68" s="958" t="s">
        <v>175</v>
      </c>
      <c r="C68" s="922"/>
      <c r="D68" s="96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3"/>
    </row>
    <row r="69" spans="2:28" ht="15.75" customHeight="1" x14ac:dyDescent="0.25">
      <c r="B69" s="46"/>
      <c r="C69" s="320"/>
      <c r="D69" s="320"/>
      <c r="E69" s="320"/>
      <c r="F69" s="315"/>
      <c r="G69" s="321"/>
      <c r="H69" s="322"/>
      <c r="I69" s="322"/>
      <c r="J69" s="315"/>
      <c r="K69" s="315"/>
      <c r="L69" s="315"/>
      <c r="M69" s="315"/>
      <c r="N69" s="322"/>
      <c r="O69" s="315"/>
      <c r="P69" s="315"/>
      <c r="Q69" s="315"/>
      <c r="R69" s="315"/>
      <c r="S69" s="322"/>
      <c r="T69" s="302"/>
      <c r="U69" s="302"/>
      <c r="V69" s="292"/>
      <c r="W69" s="322"/>
      <c r="X69" s="312"/>
      <c r="Y69" s="312"/>
      <c r="Z69" s="48"/>
      <c r="AA69" s="27"/>
      <c r="AB69" s="49"/>
    </row>
    <row r="70" spans="2:28" ht="15.75" customHeight="1" x14ac:dyDescent="0.25">
      <c r="B70" s="958" t="s">
        <v>176</v>
      </c>
      <c r="C70" s="922"/>
      <c r="D70" s="962"/>
      <c r="E70" s="952"/>
      <c r="F70" s="952"/>
      <c r="G70" s="952"/>
      <c r="H70" s="952"/>
      <c r="I70" s="952"/>
      <c r="J70" s="952"/>
      <c r="K70" s="952"/>
      <c r="L70" s="952"/>
      <c r="M70" s="952"/>
      <c r="N70" s="952"/>
      <c r="O70" s="952"/>
      <c r="P70" s="952"/>
      <c r="Q70" s="952"/>
      <c r="R70" s="952"/>
      <c r="S70" s="952"/>
      <c r="T70" s="952"/>
      <c r="U70" s="952"/>
      <c r="V70" s="952"/>
      <c r="W70" s="952"/>
      <c r="X70" s="952"/>
      <c r="Y70" s="952"/>
      <c r="Z70" s="952"/>
      <c r="AA70" s="952"/>
      <c r="AB70" s="953"/>
    </row>
    <row r="71" spans="2:28" ht="15.75" customHeight="1" x14ac:dyDescent="0.25">
      <c r="B71" s="46"/>
      <c r="C71" s="320"/>
      <c r="D71" s="320"/>
      <c r="E71" s="320"/>
      <c r="F71" s="315"/>
      <c r="G71" s="321"/>
      <c r="H71" s="322"/>
      <c r="I71" s="322"/>
      <c r="J71" s="315"/>
      <c r="K71" s="315"/>
      <c r="L71" s="315"/>
      <c r="M71" s="315"/>
      <c r="N71" s="322"/>
      <c r="O71" s="315"/>
      <c r="P71" s="315"/>
      <c r="Q71" s="315"/>
      <c r="R71" s="315"/>
      <c r="S71" s="322"/>
      <c r="T71" s="302"/>
      <c r="U71" s="302"/>
      <c r="V71" s="292"/>
      <c r="W71" s="322"/>
      <c r="X71" s="312"/>
      <c r="Y71" s="312"/>
      <c r="Z71" s="48"/>
      <c r="AA71" s="27"/>
      <c r="AB71" s="49"/>
    </row>
    <row r="72" spans="2:28" ht="15.75" customHeight="1" x14ac:dyDescent="0.25">
      <c r="B72" s="958" t="s">
        <v>177</v>
      </c>
      <c r="C72" s="934"/>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22"/>
    </row>
    <row r="73" spans="2:28" ht="15.75" customHeight="1" x14ac:dyDescent="0.25">
      <c r="B73" s="932" t="s">
        <v>122</v>
      </c>
      <c r="C73" s="922"/>
      <c r="D73" s="50" t="s">
        <v>178</v>
      </c>
      <c r="E73" s="932" t="s">
        <v>179</v>
      </c>
      <c r="F73" s="922"/>
      <c r="G73" s="932" t="s">
        <v>177</v>
      </c>
      <c r="H73" s="934"/>
      <c r="I73" s="934"/>
      <c r="J73" s="934"/>
      <c r="K73" s="934"/>
      <c r="L73" s="934"/>
      <c r="M73" s="934"/>
      <c r="N73" s="934"/>
      <c r="O73" s="922"/>
      <c r="P73" s="932" t="s">
        <v>180</v>
      </c>
      <c r="Q73" s="934"/>
      <c r="R73" s="934"/>
      <c r="S73" s="934"/>
      <c r="T73" s="934"/>
      <c r="U73" s="934"/>
      <c r="V73" s="934"/>
      <c r="W73" s="934"/>
      <c r="X73" s="934"/>
      <c r="Y73" s="934"/>
      <c r="Z73" s="934"/>
      <c r="AA73" s="934"/>
      <c r="AB73" s="922"/>
    </row>
    <row r="74" spans="2:28" ht="15.75" customHeight="1" x14ac:dyDescent="0.25">
      <c r="B74" s="932"/>
      <c r="C74" s="922"/>
      <c r="D74" s="36"/>
      <c r="E74" s="932"/>
      <c r="F74" s="922"/>
      <c r="G74" s="957"/>
      <c r="H74" s="934"/>
      <c r="I74" s="934"/>
      <c r="J74" s="934"/>
      <c r="K74" s="934"/>
      <c r="L74" s="934"/>
      <c r="M74" s="934"/>
      <c r="N74" s="934"/>
      <c r="O74" s="922"/>
      <c r="P74" s="957"/>
      <c r="Q74" s="934"/>
      <c r="R74" s="934"/>
      <c r="S74" s="934"/>
      <c r="T74" s="934"/>
      <c r="U74" s="934"/>
      <c r="V74" s="934"/>
      <c r="W74" s="934"/>
      <c r="X74" s="934"/>
      <c r="Y74" s="934"/>
      <c r="Z74" s="934"/>
      <c r="AA74" s="934"/>
      <c r="AB74" s="922"/>
    </row>
    <row r="75" spans="2:28" ht="15.75" customHeight="1" x14ac:dyDescent="0.25">
      <c r="B75" s="932"/>
      <c r="C75" s="922"/>
      <c r="D75" s="36"/>
      <c r="E75" s="932"/>
      <c r="F75" s="922"/>
      <c r="G75" s="957"/>
      <c r="H75" s="934"/>
      <c r="I75" s="934"/>
      <c r="J75" s="934"/>
      <c r="K75" s="934"/>
      <c r="L75" s="934"/>
      <c r="M75" s="934"/>
      <c r="N75" s="934"/>
      <c r="O75" s="922"/>
      <c r="P75" s="957"/>
      <c r="Q75" s="934"/>
      <c r="R75" s="934"/>
      <c r="S75" s="934"/>
      <c r="T75" s="934"/>
      <c r="U75" s="934"/>
      <c r="V75" s="934"/>
      <c r="W75" s="934"/>
      <c r="X75" s="934"/>
      <c r="Y75" s="934"/>
      <c r="Z75" s="934"/>
      <c r="AA75" s="934"/>
      <c r="AB75" s="922"/>
    </row>
    <row r="76" spans="2:28" ht="26.25" customHeight="1" x14ac:dyDescent="0.25">
      <c r="B76" s="956" t="s">
        <v>181</v>
      </c>
      <c r="C76" s="934"/>
      <c r="D76" s="934"/>
      <c r="E76" s="934"/>
      <c r="F76" s="934"/>
      <c r="G76" s="934"/>
      <c r="H76" s="934"/>
      <c r="I76" s="934"/>
      <c r="J76" s="934"/>
      <c r="K76" s="934"/>
      <c r="L76" s="934"/>
      <c r="M76" s="934"/>
      <c r="N76" s="934"/>
      <c r="O76" s="934"/>
      <c r="P76" s="934"/>
      <c r="Q76" s="934"/>
      <c r="R76" s="934"/>
      <c r="S76" s="934"/>
      <c r="T76" s="934"/>
      <c r="U76" s="934"/>
      <c r="V76" s="934"/>
      <c r="W76" s="934"/>
      <c r="X76" s="934"/>
      <c r="Y76" s="934"/>
      <c r="Z76" s="934"/>
      <c r="AA76" s="934"/>
      <c r="AB76" s="922"/>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1116</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45" t="s">
        <v>125</v>
      </c>
      <c r="D12" s="946"/>
      <c r="E12" s="943" t="s">
        <v>1097</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1117</v>
      </c>
      <c r="D14" s="930"/>
      <c r="E14" s="947" t="s">
        <v>1118</v>
      </c>
      <c r="F14" s="948"/>
      <c r="G14" s="948"/>
      <c r="H14" s="948"/>
      <c r="I14" s="948"/>
      <c r="J14" s="948"/>
      <c r="K14" s="948"/>
      <c r="L14" s="948"/>
      <c r="M14" s="948"/>
      <c r="N14" s="948"/>
      <c r="O14" s="948"/>
      <c r="P14" s="948"/>
      <c r="Q14" s="948"/>
      <c r="R14" s="948"/>
      <c r="S14" s="948"/>
      <c r="T14" s="948"/>
      <c r="U14" s="948"/>
      <c r="V14" s="948"/>
      <c r="W14" s="948"/>
      <c r="X14" s="948"/>
      <c r="Y14" s="948"/>
      <c r="Z14" s="948"/>
      <c r="AA14" s="949"/>
      <c r="AB14" s="300"/>
    </row>
    <row r="15" spans="2:28"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row>
    <row r="17" spans="3:28" ht="15" customHeight="1" x14ac:dyDescent="0.25">
      <c r="C17" s="931" t="s">
        <v>1119</v>
      </c>
      <c r="D17" s="930"/>
      <c r="E17" s="947" t="s">
        <v>1120</v>
      </c>
      <c r="F17" s="948"/>
      <c r="G17" s="948"/>
      <c r="H17" s="948"/>
      <c r="I17" s="948"/>
      <c r="J17" s="948"/>
      <c r="K17" s="948"/>
      <c r="L17" s="948"/>
      <c r="M17" s="948"/>
      <c r="N17" s="948"/>
      <c r="O17" s="948"/>
      <c r="P17" s="948"/>
      <c r="Q17" s="948"/>
      <c r="R17" s="948"/>
      <c r="S17" s="948"/>
      <c r="T17" s="948"/>
      <c r="U17" s="948"/>
      <c r="V17" s="948"/>
      <c r="W17" s="948"/>
      <c r="X17" s="948"/>
      <c r="Y17" s="948"/>
      <c r="Z17" s="948"/>
      <c r="AA17" s="949"/>
      <c r="AB17" s="300"/>
    </row>
    <row r="18" spans="3:28"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row>
    <row r="19" spans="3:28"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row>
    <row r="20" spans="3:28"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row>
    <row r="21" spans="3:28"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row>
    <row r="22" spans="3:28" ht="29.25" customHeight="1" x14ac:dyDescent="0.25">
      <c r="C22" s="932" t="s">
        <v>1121</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row>
    <row r="23" spans="3:28"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row>
    <row r="24" spans="3:28"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row>
    <row r="25" spans="3:28" ht="15" customHeight="1" x14ac:dyDescent="0.25">
      <c r="C25" s="947" t="s">
        <v>1122</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row>
    <row r="26" spans="3:28"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row>
    <row r="27" spans="3:28"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row>
    <row r="28" spans="3:28"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row>
    <row r="29" spans="3:28"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row>
    <row r="30" spans="3:28"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33</v>
      </c>
      <c r="X30" s="934"/>
      <c r="Y30" s="934"/>
      <c r="Z30" s="934"/>
      <c r="AA30" s="922"/>
      <c r="AB30" s="300"/>
    </row>
    <row r="31" spans="3:28"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row>
    <row r="32" spans="3:28"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row>
    <row r="33" spans="3:27" ht="39.75" customHeight="1" x14ac:dyDescent="0.25">
      <c r="C33" s="1483" t="s">
        <v>1089</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t="s">
        <v>1090</v>
      </c>
      <c r="D36" s="934"/>
      <c r="E36" s="934"/>
      <c r="F36" s="934"/>
      <c r="G36" s="934"/>
      <c r="H36" s="934"/>
      <c r="I36" s="934"/>
      <c r="J36" s="934"/>
      <c r="K36" s="922"/>
      <c r="L36" s="302"/>
      <c r="M36" s="940"/>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1091</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34</v>
      </c>
      <c r="G41" s="922"/>
      <c r="H41" s="305"/>
      <c r="I41" s="292"/>
      <c r="J41" s="312" t="s">
        <v>140</v>
      </c>
      <c r="K41" s="932">
        <v>2</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t="s">
        <v>1123</v>
      </c>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1.2</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0.5</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0.8</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0.4</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0.3</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c r="AC2" s="292"/>
      <c r="AD2" s="292"/>
      <c r="AE2" s="292"/>
      <c r="AF2" s="292"/>
      <c r="AG2" s="292"/>
    </row>
    <row r="3" spans="2:33"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c r="AC3" s="292"/>
      <c r="AD3" s="292"/>
      <c r="AE3" s="292"/>
      <c r="AF3" s="292"/>
      <c r="AG3" s="292"/>
    </row>
    <row r="4" spans="2:33"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c r="AC4" s="292"/>
      <c r="AD4" s="292"/>
      <c r="AE4" s="292"/>
      <c r="AF4" s="292"/>
      <c r="AG4" s="292"/>
    </row>
    <row r="5" spans="2:33"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c r="AC5" s="292"/>
      <c r="AD5" s="292"/>
      <c r="AE5" s="292"/>
      <c r="AF5" s="292"/>
      <c r="AG5" s="292"/>
    </row>
    <row r="6" spans="2:33"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c r="AC6" s="292"/>
      <c r="AD6" s="292"/>
      <c r="AE6" s="292"/>
      <c r="AF6" s="292"/>
      <c r="AG6" s="292"/>
    </row>
    <row r="7" spans="2:33"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c r="AC7" s="292"/>
      <c r="AD7" s="292"/>
      <c r="AE7" s="292"/>
      <c r="AF7" s="1484" t="s">
        <v>1094</v>
      </c>
      <c r="AG7" s="930"/>
    </row>
    <row r="8" spans="2:33"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c r="AC8" s="292"/>
      <c r="AD8" s="292"/>
      <c r="AE8" s="292"/>
      <c r="AF8" s="292"/>
      <c r="AG8" s="292"/>
    </row>
    <row r="9" spans="2:33"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c r="AC9" s="292"/>
      <c r="AD9" s="292"/>
      <c r="AE9" s="292"/>
      <c r="AF9" s="292"/>
      <c r="AG9" s="292"/>
    </row>
    <row r="10" spans="2:33" ht="30" customHeight="1" x14ac:dyDescent="0.25">
      <c r="B10" s="30"/>
      <c r="C10" s="931" t="s">
        <v>123</v>
      </c>
      <c r="D10" s="930"/>
      <c r="E10" s="932" t="s">
        <v>1125</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c r="AC10" s="292"/>
      <c r="AD10" s="292"/>
      <c r="AE10" s="292"/>
      <c r="AF10" s="50" t="s">
        <v>1095</v>
      </c>
      <c r="AG10" s="50" t="s">
        <v>1096</v>
      </c>
    </row>
    <row r="11" spans="2:33"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c r="AC11" s="292"/>
      <c r="AD11" s="292"/>
      <c r="AE11" s="292"/>
      <c r="AF11" s="36" t="s">
        <v>1126</v>
      </c>
      <c r="AG11" s="36">
        <v>25</v>
      </c>
    </row>
    <row r="12" spans="2:33" ht="29.25" customHeight="1" x14ac:dyDescent="0.25">
      <c r="B12" s="30"/>
      <c r="C12" s="945" t="s">
        <v>125</v>
      </c>
      <c r="D12" s="946"/>
      <c r="E12" s="943" t="s">
        <v>1127</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c r="AC12" s="292"/>
      <c r="AD12" s="292"/>
      <c r="AE12" s="292"/>
      <c r="AF12" s="36" t="s">
        <v>1128</v>
      </c>
      <c r="AG12" s="36">
        <v>12</v>
      </c>
    </row>
    <row r="13" spans="2:33"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c r="AC13" s="292"/>
      <c r="AD13" s="292"/>
      <c r="AE13" s="292"/>
      <c r="AF13" s="36" t="s">
        <v>1129</v>
      </c>
      <c r="AG13" s="36">
        <v>12</v>
      </c>
    </row>
    <row r="14" spans="2:33" ht="15" customHeight="1" x14ac:dyDescent="0.25">
      <c r="B14" s="30"/>
      <c r="C14" s="931" t="s">
        <v>1117</v>
      </c>
      <c r="D14" s="930"/>
      <c r="E14" s="947" t="s">
        <v>1130</v>
      </c>
      <c r="F14" s="948"/>
      <c r="G14" s="948"/>
      <c r="H14" s="948"/>
      <c r="I14" s="948"/>
      <c r="J14" s="948"/>
      <c r="K14" s="948"/>
      <c r="L14" s="948"/>
      <c r="M14" s="948"/>
      <c r="N14" s="948"/>
      <c r="O14" s="948"/>
      <c r="P14" s="948"/>
      <c r="Q14" s="948"/>
      <c r="R14" s="948"/>
      <c r="S14" s="948"/>
      <c r="T14" s="948"/>
      <c r="U14" s="948"/>
      <c r="V14" s="948"/>
      <c r="W14" s="948"/>
      <c r="X14" s="948"/>
      <c r="Y14" s="948"/>
      <c r="Z14" s="948"/>
      <c r="AA14" s="949"/>
      <c r="AB14" s="300"/>
      <c r="AC14" s="292"/>
      <c r="AD14" s="292"/>
      <c r="AE14" s="292"/>
      <c r="AF14" s="36" t="s">
        <v>1131</v>
      </c>
      <c r="AG14" s="36">
        <v>25</v>
      </c>
    </row>
    <row r="15" spans="2:33"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c r="AC15" s="292"/>
      <c r="AD15" s="292"/>
      <c r="AE15" s="292"/>
      <c r="AF15" s="36" t="s">
        <v>1132</v>
      </c>
      <c r="AG15" s="36">
        <v>12</v>
      </c>
    </row>
    <row r="16" spans="2:33" ht="15" customHeight="1" x14ac:dyDescent="0.25">
      <c r="B16" s="30"/>
      <c r="C16" s="302"/>
      <c r="D16" s="302"/>
      <c r="E16" s="302"/>
      <c r="F16" s="292"/>
      <c r="G16" s="292"/>
      <c r="H16" s="292"/>
      <c r="I16" s="292"/>
      <c r="J16" s="292"/>
      <c r="K16" s="292"/>
      <c r="L16" s="292"/>
      <c r="M16" s="292"/>
      <c r="N16" s="292"/>
      <c r="O16" s="292"/>
      <c r="P16" s="292"/>
      <c r="Q16" s="292"/>
      <c r="R16" s="292"/>
      <c r="S16" s="292"/>
      <c r="T16" s="292"/>
      <c r="U16" s="292"/>
      <c r="V16" s="292"/>
      <c r="W16" s="292"/>
      <c r="X16" s="292"/>
      <c r="Y16" s="292"/>
      <c r="Z16" s="292"/>
      <c r="AA16" s="292"/>
      <c r="AB16" s="300"/>
      <c r="AC16" s="292"/>
      <c r="AD16" s="292"/>
      <c r="AE16" s="292"/>
      <c r="AF16" s="36" t="s">
        <v>1133</v>
      </c>
      <c r="AG16" s="36">
        <v>28</v>
      </c>
    </row>
    <row r="17" spans="3:33" ht="15" customHeight="1" x14ac:dyDescent="0.25">
      <c r="C17" s="931" t="s">
        <v>1119</v>
      </c>
      <c r="D17" s="930"/>
      <c r="E17" s="1486" t="s">
        <v>1134</v>
      </c>
      <c r="F17" s="948"/>
      <c r="G17" s="948"/>
      <c r="H17" s="948"/>
      <c r="I17" s="948"/>
      <c r="J17" s="948"/>
      <c r="K17" s="948"/>
      <c r="L17" s="948"/>
      <c r="M17" s="948"/>
      <c r="N17" s="948"/>
      <c r="O17" s="948"/>
      <c r="P17" s="948"/>
      <c r="Q17" s="948"/>
      <c r="R17" s="948"/>
      <c r="S17" s="948"/>
      <c r="T17" s="948"/>
      <c r="U17" s="948"/>
      <c r="V17" s="948"/>
      <c r="W17" s="948"/>
      <c r="X17" s="948"/>
      <c r="Y17" s="948"/>
      <c r="Z17" s="948"/>
      <c r="AA17" s="949"/>
      <c r="AB17" s="300"/>
      <c r="AC17" s="292"/>
      <c r="AD17" s="292"/>
      <c r="AE17" s="292"/>
      <c r="AF17" s="36" t="s">
        <v>1135</v>
      </c>
      <c r="AG17" s="36">
        <v>100</v>
      </c>
    </row>
    <row r="18" spans="3:33"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c r="AC18" s="292"/>
      <c r="AD18" s="292"/>
      <c r="AE18" s="292"/>
      <c r="AF18" s="36" t="s">
        <v>1136</v>
      </c>
      <c r="AG18" s="36">
        <v>34</v>
      </c>
    </row>
    <row r="19" spans="3:33"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c r="AC19" s="292"/>
      <c r="AD19" s="292"/>
      <c r="AE19" s="292"/>
      <c r="AF19" s="36" t="s">
        <v>1137</v>
      </c>
      <c r="AG19" s="36">
        <v>100</v>
      </c>
    </row>
    <row r="20" spans="3:33"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c r="AC20" s="292"/>
      <c r="AD20" s="292"/>
      <c r="AE20" s="292"/>
      <c r="AF20" s="36" t="s">
        <v>1138</v>
      </c>
      <c r="AG20" s="36">
        <v>38</v>
      </c>
    </row>
    <row r="21" spans="3:33"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c r="AC21" s="292"/>
      <c r="AD21" s="292"/>
      <c r="AE21" s="292"/>
      <c r="AF21" s="36" t="s">
        <v>1139</v>
      </c>
      <c r="AG21" s="36">
        <v>100</v>
      </c>
    </row>
    <row r="22" spans="3:33" ht="29.25" customHeight="1" x14ac:dyDescent="0.25">
      <c r="C22" s="932" t="s">
        <v>1140</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c r="AC22" s="292"/>
      <c r="AD22" s="292"/>
      <c r="AE22" s="292"/>
      <c r="AF22" s="36" t="s">
        <v>1141</v>
      </c>
      <c r="AG22" s="36">
        <v>15</v>
      </c>
    </row>
    <row r="23" spans="3:33"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c r="AC23" s="292"/>
      <c r="AD23" s="292"/>
      <c r="AE23" s="292"/>
      <c r="AF23" s="292"/>
      <c r="AG23" s="292"/>
    </row>
    <row r="24" spans="3:33"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c r="AC24" s="292"/>
      <c r="AD24" s="292"/>
      <c r="AE24" s="292"/>
      <c r="AF24" s="292"/>
      <c r="AG24" s="292"/>
    </row>
    <row r="25" spans="3:33" ht="15" customHeight="1" x14ac:dyDescent="0.25">
      <c r="C25" s="1485" t="s">
        <v>1142</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c r="AC25" s="292"/>
      <c r="AD25" s="292"/>
      <c r="AE25" s="292"/>
      <c r="AF25" s="324">
        <f>+((AG11/AG12)*AG13)+((AG14/AG15)*AG13)+(((((AG16/100)*AG17)+((AG18/100)*AG19)+((AG20/100)*AG21))*AG22)/100)</f>
        <v>65</v>
      </c>
      <c r="AG25" s="292"/>
    </row>
    <row r="26" spans="3:33"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c r="AC26" s="292"/>
      <c r="AD26" s="292"/>
      <c r="AE26" s="292"/>
      <c r="AF26" s="325"/>
      <c r="AG26" s="292"/>
    </row>
    <row r="27" spans="3:33"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c r="AC27" s="292"/>
      <c r="AD27" s="292"/>
      <c r="AE27" s="292"/>
      <c r="AF27" s="292"/>
      <c r="AG27" s="292"/>
    </row>
    <row r="28" spans="3:33"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c r="AC28" s="292"/>
      <c r="AD28" s="292"/>
      <c r="AE28" s="292"/>
      <c r="AF28" s="292"/>
      <c r="AG28" s="292"/>
    </row>
    <row r="29" spans="3:33"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c r="AC29" s="292"/>
      <c r="AD29" s="292"/>
      <c r="AE29" s="292"/>
      <c r="AF29" s="292"/>
      <c r="AG29" s="292"/>
    </row>
    <row r="30" spans="3:33"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21</v>
      </c>
      <c r="X30" s="934"/>
      <c r="Y30" s="934"/>
      <c r="Z30" s="934"/>
      <c r="AA30" s="922"/>
      <c r="AB30" s="300"/>
      <c r="AC30" s="292"/>
      <c r="AD30" s="292"/>
      <c r="AE30" s="292"/>
      <c r="AF30" s="292"/>
      <c r="AG30" s="292"/>
    </row>
    <row r="31" spans="3:33"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c r="AC31" s="292"/>
      <c r="AD31" s="292"/>
      <c r="AE31" s="292"/>
      <c r="AF31" s="292"/>
      <c r="AG31" s="292"/>
    </row>
    <row r="32" spans="3:33"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c r="AC32" s="292"/>
      <c r="AD32" s="292"/>
      <c r="AE32" s="292"/>
      <c r="AF32" s="292"/>
      <c r="AG32" s="292"/>
    </row>
    <row r="33" spans="3:27" ht="39.75" customHeight="1" x14ac:dyDescent="0.25">
      <c r="C33" s="1483" t="s">
        <v>1143</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t="s">
        <v>1090</v>
      </c>
      <c r="D36" s="934"/>
      <c r="E36" s="934"/>
      <c r="F36" s="934"/>
      <c r="G36" s="934"/>
      <c r="H36" s="934"/>
      <c r="I36" s="934"/>
      <c r="J36" s="934"/>
      <c r="K36" s="922"/>
      <c r="L36" s="302"/>
      <c r="M36" s="940"/>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1091</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34</v>
      </c>
      <c r="G41" s="922"/>
      <c r="H41" s="305"/>
      <c r="I41" s="292"/>
      <c r="J41" s="312" t="s">
        <v>140</v>
      </c>
      <c r="K41" s="932">
        <v>2</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1.2</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0.65</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0.85</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0.85</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0.65</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1144</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45" t="s">
        <v>125</v>
      </c>
      <c r="D12" s="946"/>
      <c r="E12" s="943" t="s">
        <v>126</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1117</v>
      </c>
      <c r="D14" s="930"/>
      <c r="E14" s="947" t="s">
        <v>1145</v>
      </c>
      <c r="F14" s="948"/>
      <c r="G14" s="948"/>
      <c r="H14" s="948"/>
      <c r="I14" s="948"/>
      <c r="J14" s="948"/>
      <c r="K14" s="948"/>
      <c r="L14" s="948"/>
      <c r="M14" s="948"/>
      <c r="N14" s="948"/>
      <c r="O14" s="948"/>
      <c r="P14" s="948"/>
      <c r="Q14" s="948"/>
      <c r="R14" s="948"/>
      <c r="S14" s="948"/>
      <c r="T14" s="948"/>
      <c r="U14" s="948"/>
      <c r="V14" s="948"/>
      <c r="W14" s="948"/>
      <c r="X14" s="948"/>
      <c r="Y14" s="948"/>
      <c r="Z14" s="948"/>
      <c r="AA14" s="949"/>
      <c r="AB14" s="300"/>
    </row>
    <row r="15" spans="2:28"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row>
    <row r="17" spans="3:28" ht="15" customHeight="1" x14ac:dyDescent="0.25">
      <c r="C17" s="931" t="s">
        <v>1119</v>
      </c>
      <c r="D17" s="930"/>
      <c r="E17" s="1486" t="s">
        <v>1134</v>
      </c>
      <c r="F17" s="948"/>
      <c r="G17" s="948"/>
      <c r="H17" s="948"/>
      <c r="I17" s="948"/>
      <c r="J17" s="948"/>
      <c r="K17" s="948"/>
      <c r="L17" s="948"/>
      <c r="M17" s="948"/>
      <c r="N17" s="948"/>
      <c r="O17" s="948"/>
      <c r="P17" s="948"/>
      <c r="Q17" s="948"/>
      <c r="R17" s="948"/>
      <c r="S17" s="948"/>
      <c r="T17" s="948"/>
      <c r="U17" s="948"/>
      <c r="V17" s="948"/>
      <c r="W17" s="948"/>
      <c r="X17" s="948"/>
      <c r="Y17" s="948"/>
      <c r="Z17" s="948"/>
      <c r="AA17" s="949"/>
      <c r="AB17" s="300"/>
    </row>
    <row r="18" spans="3:28"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row>
    <row r="19" spans="3:28"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row>
    <row r="20" spans="3:28"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row>
    <row r="21" spans="3:28"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row>
    <row r="22" spans="3:28" ht="29.25" customHeight="1" x14ac:dyDescent="0.25">
      <c r="C22" s="932" t="s">
        <v>1146</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row>
    <row r="23" spans="3:28"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row>
    <row r="24" spans="3:28"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row>
    <row r="25" spans="3:28" ht="15" customHeight="1" x14ac:dyDescent="0.25">
      <c r="C25" s="1485" t="s">
        <v>1147</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row>
    <row r="26" spans="3:28"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row>
    <row r="27" spans="3:28"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row>
    <row r="28" spans="3:28"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row>
    <row r="29" spans="3:28"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row>
    <row r="30" spans="3:28"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23</v>
      </c>
      <c r="X30" s="934"/>
      <c r="Y30" s="934"/>
      <c r="Z30" s="934"/>
      <c r="AA30" s="922"/>
      <c r="AB30" s="300"/>
    </row>
    <row r="31" spans="3:28"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row>
    <row r="32" spans="3:28"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row>
    <row r="33" spans="3:27" ht="39.75" customHeight="1" x14ac:dyDescent="0.25">
      <c r="C33" s="940" t="s">
        <v>133</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t="s">
        <v>135</v>
      </c>
      <c r="D36" s="934"/>
      <c r="E36" s="934"/>
      <c r="F36" s="934"/>
      <c r="G36" s="934"/>
      <c r="H36" s="934"/>
      <c r="I36" s="934"/>
      <c r="J36" s="934"/>
      <c r="K36" s="922"/>
      <c r="L36" s="302"/>
      <c r="M36" s="940" t="s">
        <v>136</v>
      </c>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1148</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34</v>
      </c>
      <c r="G41" s="922"/>
      <c r="H41" s="305"/>
      <c r="I41" s="292"/>
      <c r="J41" s="312" t="s">
        <v>140</v>
      </c>
      <c r="K41" s="932">
        <v>1</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1.2</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1</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1</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1</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1</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1149</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31" t="s">
        <v>125</v>
      </c>
      <c r="D12" s="930"/>
      <c r="E12" s="943" t="s">
        <v>1097</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1117</v>
      </c>
      <c r="D14" s="930"/>
      <c r="E14" s="947" t="s">
        <v>1150</v>
      </c>
      <c r="F14" s="948"/>
      <c r="G14" s="948"/>
      <c r="H14" s="948"/>
      <c r="I14" s="948"/>
      <c r="J14" s="948"/>
      <c r="K14" s="948"/>
      <c r="L14" s="948"/>
      <c r="M14" s="948"/>
      <c r="N14" s="948"/>
      <c r="O14" s="948"/>
      <c r="P14" s="948"/>
      <c r="Q14" s="948"/>
      <c r="R14" s="948"/>
      <c r="S14" s="948"/>
      <c r="T14" s="948"/>
      <c r="U14" s="948"/>
      <c r="V14" s="948"/>
      <c r="W14" s="948"/>
      <c r="X14" s="948"/>
      <c r="Y14" s="948"/>
      <c r="Z14" s="948"/>
      <c r="AA14" s="949"/>
      <c r="AB14" s="300"/>
    </row>
    <row r="15" spans="2:28"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row>
    <row r="17" spans="3:28" ht="15" customHeight="1" x14ac:dyDescent="0.25">
      <c r="C17" s="931" t="s">
        <v>1119</v>
      </c>
      <c r="D17" s="930"/>
      <c r="E17" s="1486" t="s">
        <v>1134</v>
      </c>
      <c r="F17" s="948"/>
      <c r="G17" s="948"/>
      <c r="H17" s="948"/>
      <c r="I17" s="948"/>
      <c r="J17" s="948"/>
      <c r="K17" s="948"/>
      <c r="L17" s="948"/>
      <c r="M17" s="948"/>
      <c r="N17" s="948"/>
      <c r="O17" s="948"/>
      <c r="P17" s="948"/>
      <c r="Q17" s="948"/>
      <c r="R17" s="948"/>
      <c r="S17" s="948"/>
      <c r="T17" s="948"/>
      <c r="U17" s="948"/>
      <c r="V17" s="948"/>
      <c r="W17" s="948"/>
      <c r="X17" s="948"/>
      <c r="Y17" s="948"/>
      <c r="Z17" s="948"/>
      <c r="AA17" s="949"/>
      <c r="AB17" s="300"/>
    </row>
    <row r="18" spans="3:28"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row>
    <row r="19" spans="3:28"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row>
    <row r="20" spans="3:28"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row>
    <row r="21" spans="3:28"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row>
    <row r="22" spans="3:28" ht="29.25" customHeight="1" x14ac:dyDescent="0.25">
      <c r="C22" s="932" t="s">
        <v>1151</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row>
    <row r="23" spans="3:28"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row>
    <row r="24" spans="3:28"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row>
    <row r="25" spans="3:28" ht="15" customHeight="1" x14ac:dyDescent="0.25">
      <c r="C25" s="1485" t="s">
        <v>1152</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row>
    <row r="26" spans="3:28"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row>
    <row r="27" spans="3:28"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row>
    <row r="28" spans="3:28"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row>
    <row r="29" spans="3:28"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row>
    <row r="30" spans="3:28"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23</v>
      </c>
      <c r="X30" s="934"/>
      <c r="Y30" s="934"/>
      <c r="Z30" s="934"/>
      <c r="AA30" s="922"/>
      <c r="AB30" s="300"/>
    </row>
    <row r="31" spans="3:28"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row>
    <row r="32" spans="3:28"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row>
    <row r="33" spans="3:27" ht="39.75" customHeight="1" x14ac:dyDescent="0.25">
      <c r="C33" s="940" t="s">
        <v>1082</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t="s">
        <v>1079</v>
      </c>
      <c r="D36" s="934"/>
      <c r="E36" s="934"/>
      <c r="F36" s="934"/>
      <c r="G36" s="934"/>
      <c r="H36" s="934"/>
      <c r="I36" s="934"/>
      <c r="J36" s="934"/>
      <c r="K36" s="922"/>
      <c r="L36" s="302"/>
      <c r="M36" s="940" t="s">
        <v>1083</v>
      </c>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1084</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34</v>
      </c>
      <c r="G41" s="922"/>
      <c r="H41" s="305"/>
      <c r="I41" s="292"/>
      <c r="J41" s="312" t="s">
        <v>140</v>
      </c>
      <c r="K41" s="932">
        <v>1</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1.2</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1</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1</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1</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1</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topLeftCell="A91" zoomScale="70" zoomScaleNormal="70" zoomScaleSheetLayoutView="70" workbookViewId="0">
      <selection activeCell="D54" sqref="D54:E54"/>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738" t="s">
        <v>191</v>
      </c>
      <c r="C7" s="739"/>
      <c r="D7" s="739"/>
      <c r="E7" s="739"/>
      <c r="F7" s="739"/>
      <c r="G7" s="739"/>
      <c r="H7" s="739"/>
      <c r="I7" s="739"/>
      <c r="J7" s="739"/>
      <c r="K7" s="740"/>
      <c r="L7" s="242" t="s">
        <v>192</v>
      </c>
      <c r="M7" s="445">
        <v>2024110010310</v>
      </c>
      <c r="N7" s="446"/>
      <c r="O7" s="447"/>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870" t="s">
        <v>193</v>
      </c>
      <c r="B9" s="242" t="s">
        <v>194</v>
      </c>
      <c r="C9" s="200"/>
      <c r="D9" s="242" t="s">
        <v>195</v>
      </c>
      <c r="E9" s="201"/>
      <c r="F9" s="242" t="s">
        <v>196</v>
      </c>
      <c r="G9" s="201"/>
      <c r="H9" s="242" t="s">
        <v>197</v>
      </c>
      <c r="I9" s="486"/>
      <c r="J9" s="860" t="s">
        <v>198</v>
      </c>
      <c r="K9" s="874"/>
      <c r="L9" s="241" t="s">
        <v>199</v>
      </c>
      <c r="M9" s="875"/>
      <c r="N9" s="875"/>
      <c r="O9" s="875"/>
    </row>
    <row r="10" spans="1:15" s="140" customFormat="1" ht="21.75" customHeight="1" thickBot="1" x14ac:dyDescent="0.3">
      <c r="A10" s="870"/>
      <c r="B10" s="243" t="s">
        <v>200</v>
      </c>
      <c r="C10" s="203"/>
      <c r="D10" s="242" t="s">
        <v>201</v>
      </c>
      <c r="E10" s="203"/>
      <c r="F10" s="242" t="s">
        <v>202</v>
      </c>
      <c r="G10" s="204" t="s">
        <v>203</v>
      </c>
      <c r="H10" s="242" t="s">
        <v>204</v>
      </c>
      <c r="I10" s="486"/>
      <c r="J10" s="860"/>
      <c r="K10" s="874"/>
      <c r="L10" s="241" t="s">
        <v>205</v>
      </c>
      <c r="M10" s="875"/>
      <c r="N10" s="875"/>
      <c r="O10" s="875"/>
    </row>
    <row r="11" spans="1:15" s="140" customFormat="1" ht="21.75" customHeight="1" thickBot="1" x14ac:dyDescent="0.3">
      <c r="A11" s="870"/>
      <c r="B11" s="242" t="s">
        <v>206</v>
      </c>
      <c r="C11" s="200"/>
      <c r="D11" s="242" t="s">
        <v>207</v>
      </c>
      <c r="E11" s="203"/>
      <c r="F11" s="242" t="s">
        <v>208</v>
      </c>
      <c r="G11" s="204"/>
      <c r="H11" s="242" t="s">
        <v>209</v>
      </c>
      <c r="I11" s="202"/>
      <c r="J11" s="860"/>
      <c r="K11" s="874"/>
      <c r="L11" s="241" t="s">
        <v>210</v>
      </c>
      <c r="M11" s="875" t="s">
        <v>203</v>
      </c>
      <c r="N11" s="875"/>
      <c r="O11" s="875"/>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3"/>
      <c r="H13" s="323"/>
      <c r="I13" s="75"/>
      <c r="J13" s="75"/>
      <c r="K13" s="72"/>
      <c r="L13" s="72"/>
      <c r="M13" s="72"/>
      <c r="N13" s="72"/>
      <c r="O13" s="72"/>
    </row>
    <row r="14" spans="1:15" ht="15" customHeight="1" x14ac:dyDescent="0.25">
      <c r="A14" s="876" t="s">
        <v>211</v>
      </c>
      <c r="B14" s="879" t="s">
        <v>212</v>
      </c>
      <c r="C14" s="880"/>
      <c r="D14" s="880"/>
      <c r="E14" s="880"/>
      <c r="F14" s="880"/>
      <c r="G14" s="880"/>
      <c r="H14" s="880"/>
      <c r="I14" s="880"/>
      <c r="J14" s="880"/>
      <c r="K14" s="880"/>
      <c r="L14" s="880"/>
      <c r="M14" s="880"/>
      <c r="N14" s="880"/>
      <c r="O14" s="881"/>
    </row>
    <row r="15" spans="1:15" ht="15" customHeight="1" x14ac:dyDescent="0.25">
      <c r="A15" s="877"/>
      <c r="B15" s="882"/>
      <c r="C15" s="883"/>
      <c r="D15" s="883"/>
      <c r="E15" s="883"/>
      <c r="F15" s="883"/>
      <c r="G15" s="883"/>
      <c r="H15" s="883"/>
      <c r="I15" s="883"/>
      <c r="J15" s="883"/>
      <c r="K15" s="883"/>
      <c r="L15" s="883"/>
      <c r="M15" s="883"/>
      <c r="N15" s="883"/>
      <c r="O15" s="884"/>
    </row>
    <row r="16" spans="1:15" ht="15" customHeight="1" thickBot="1" x14ac:dyDescent="0.3">
      <c r="A16" s="878"/>
      <c r="B16" s="885"/>
      <c r="C16" s="886"/>
      <c r="D16" s="886"/>
      <c r="E16" s="886"/>
      <c r="F16" s="886"/>
      <c r="G16" s="886"/>
      <c r="H16" s="886"/>
      <c r="I16" s="886"/>
      <c r="J16" s="886"/>
      <c r="K16" s="886"/>
      <c r="L16" s="886"/>
      <c r="M16" s="886"/>
      <c r="N16" s="886"/>
      <c r="O16" s="887"/>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871" t="s">
        <v>214</v>
      </c>
      <c r="C18" s="871"/>
      <c r="D18" s="871"/>
      <c r="E18" s="871"/>
      <c r="F18" s="871"/>
      <c r="G18" s="870" t="s">
        <v>215</v>
      </c>
      <c r="H18" s="870"/>
      <c r="I18" s="992" t="s">
        <v>216</v>
      </c>
      <c r="J18" s="992"/>
      <c r="K18" s="992"/>
      <c r="L18" s="992"/>
      <c r="M18" s="992"/>
      <c r="N18" s="992"/>
      <c r="O18" s="992"/>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0" t="s">
        <v>217</v>
      </c>
      <c r="B20" s="993" t="s">
        <v>218</v>
      </c>
      <c r="C20" s="994"/>
      <c r="D20" s="994"/>
      <c r="E20" s="995"/>
      <c r="F20" s="291" t="s">
        <v>219</v>
      </c>
      <c r="G20" s="873" t="s">
        <v>220</v>
      </c>
      <c r="H20" s="873"/>
      <c r="I20" s="873"/>
      <c r="J20" s="116" t="s">
        <v>221</v>
      </c>
      <c r="K20" s="869" t="s">
        <v>222</v>
      </c>
      <c r="L20" s="869"/>
      <c r="M20" s="869"/>
      <c r="N20" s="869"/>
      <c r="O20" s="869"/>
    </row>
    <row r="21" spans="1:17" ht="9" customHeight="1" x14ac:dyDescent="0.25">
      <c r="A21" s="70"/>
      <c r="B21" s="67"/>
      <c r="C21" s="857"/>
      <c r="D21" s="857"/>
      <c r="E21" s="857"/>
      <c r="F21" s="857"/>
      <c r="G21" s="857"/>
      <c r="H21" s="857"/>
      <c r="I21" s="857"/>
      <c r="J21" s="857"/>
      <c r="K21" s="857"/>
      <c r="L21" s="857"/>
      <c r="M21" s="857"/>
      <c r="N21" s="857"/>
      <c r="O21" s="857"/>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858" t="s">
        <v>223</v>
      </c>
      <c r="B24" s="859"/>
      <c r="C24" s="859"/>
      <c r="D24" s="859"/>
      <c r="E24" s="859"/>
      <c r="F24" s="859"/>
      <c r="G24" s="859"/>
      <c r="H24" s="859"/>
      <c r="I24" s="859"/>
      <c r="J24" s="859"/>
      <c r="K24" s="859"/>
      <c r="L24" s="859"/>
      <c r="M24" s="859"/>
      <c r="N24" s="859"/>
      <c r="O24" s="860"/>
    </row>
    <row r="25" spans="1:17" ht="32.1" customHeight="1" thickBot="1" x14ac:dyDescent="0.3">
      <c r="A25" s="858" t="s">
        <v>224</v>
      </c>
      <c r="B25" s="859"/>
      <c r="C25" s="859"/>
      <c r="D25" s="859"/>
      <c r="E25" s="859"/>
      <c r="F25" s="859"/>
      <c r="G25" s="859"/>
      <c r="H25" s="859"/>
      <c r="I25" s="859"/>
      <c r="J25" s="859"/>
      <c r="K25" s="859"/>
      <c r="L25" s="859"/>
      <c r="M25" s="859"/>
      <c r="N25" s="859"/>
      <c r="O25" s="860"/>
    </row>
    <row r="26" spans="1:17" ht="32.1" customHeight="1" thickBot="1" x14ac:dyDescent="0.3">
      <c r="A26" s="91"/>
      <c r="B26" s="81" t="s">
        <v>194</v>
      </c>
      <c r="C26" s="81" t="s">
        <v>195</v>
      </c>
      <c r="D26" s="81" t="s">
        <v>196</v>
      </c>
      <c r="E26" s="81" t="s">
        <v>197</v>
      </c>
      <c r="F26" s="81" t="s">
        <v>200</v>
      </c>
      <c r="G26" s="81" t="s">
        <v>201</v>
      </c>
      <c r="H26" s="81" t="s">
        <v>202</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667">
        <v>62700000</v>
      </c>
      <c r="E27" s="86"/>
      <c r="F27" s="86"/>
      <c r="G27" s="86"/>
      <c r="H27" s="83"/>
      <c r="I27" s="86"/>
      <c r="J27" s="86"/>
      <c r="K27" s="83"/>
      <c r="L27" s="83"/>
      <c r="M27" s="83"/>
      <c r="N27" s="435">
        <f>SUM(B27:M27)</f>
        <v>1765980000</v>
      </c>
      <c r="O27" s="84"/>
      <c r="Q27" s="633"/>
    </row>
    <row r="28" spans="1:17" ht="32.1" customHeight="1" x14ac:dyDescent="0.25">
      <c r="A28" s="85" t="s">
        <v>228</v>
      </c>
      <c r="B28" s="86">
        <v>1701880000</v>
      </c>
      <c r="C28" s="599"/>
      <c r="D28" s="327">
        <v>19736758</v>
      </c>
      <c r="F28" s="435">
        <v>0</v>
      </c>
      <c r="G28" s="86"/>
      <c r="H28" s="86"/>
      <c r="I28" s="86"/>
      <c r="J28" s="86"/>
      <c r="K28" s="86"/>
      <c r="L28" s="86"/>
      <c r="M28" s="86"/>
      <c r="N28" s="86">
        <f>SUM(B28:M28)</f>
        <v>1721616758</v>
      </c>
      <c r="O28" s="634">
        <f>+N28/N27</f>
        <v>0.9748789669192176</v>
      </c>
      <c r="Q28" s="702"/>
    </row>
    <row r="29" spans="1:17" ht="32.1" customHeight="1" x14ac:dyDescent="0.25">
      <c r="A29" s="85" t="s">
        <v>229</v>
      </c>
      <c r="B29" s="86"/>
      <c r="C29" s="86">
        <v>74905669</v>
      </c>
      <c r="D29" s="187">
        <v>169180000</v>
      </c>
      <c r="E29" s="666">
        <v>170177139</v>
      </c>
      <c r="F29" s="435">
        <v>174612135</v>
      </c>
      <c r="G29" s="86">
        <v>174042135</v>
      </c>
      <c r="H29" s="86">
        <v>175182135</v>
      </c>
      <c r="I29" s="435"/>
      <c r="J29" s="86"/>
      <c r="K29" s="86"/>
      <c r="L29" s="86"/>
      <c r="M29" s="86"/>
      <c r="N29" s="435">
        <f>SUM(B29:M29)</f>
        <v>938099213</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v>2660000</v>
      </c>
      <c r="D31" s="86">
        <v>4750000</v>
      </c>
      <c r="E31" s="86"/>
      <c r="F31" s="86"/>
      <c r="G31" s="86"/>
      <c r="H31" s="86"/>
      <c r="I31" s="86"/>
      <c r="J31" s="86"/>
      <c r="K31" s="86"/>
      <c r="L31" s="86"/>
      <c r="M31" s="86"/>
      <c r="N31" s="86">
        <f t="shared" si="0"/>
        <v>7410000</v>
      </c>
      <c r="O31" s="87"/>
    </row>
    <row r="32" spans="1:17" ht="32.1" customHeight="1" thickBot="1" x14ac:dyDescent="0.3">
      <c r="A32" s="88" t="s">
        <v>232</v>
      </c>
      <c r="B32" s="89">
        <v>4848965</v>
      </c>
      <c r="C32" s="89">
        <v>74468374</v>
      </c>
      <c r="D32" s="89">
        <v>64879615</v>
      </c>
      <c r="E32" s="89">
        <v>48354996</v>
      </c>
      <c r="F32" s="442">
        <v>45440000</v>
      </c>
      <c r="G32" s="89">
        <v>44870000</v>
      </c>
      <c r="H32" s="89">
        <v>28340000</v>
      </c>
      <c r="I32" s="89"/>
      <c r="J32" s="89"/>
      <c r="K32" s="89"/>
      <c r="L32" s="89"/>
      <c r="M32" s="89"/>
      <c r="N32" s="442">
        <f t="shared" si="0"/>
        <v>311201950</v>
      </c>
      <c r="O32" s="635">
        <f>+N32/(N30-N31)</f>
        <v>0.91424412416089507</v>
      </c>
    </row>
    <row r="33" spans="1:14" s="90" customFormat="1" ht="16.5" customHeight="1" x14ac:dyDescent="0.2"/>
    <row r="34" spans="1:14" s="90" customFormat="1" ht="17.25" customHeight="1" x14ac:dyDescent="0.2"/>
    <row r="35" spans="1:14" ht="5.25" customHeight="1" thickBot="1" x14ac:dyDescent="0.3"/>
    <row r="36" spans="1:14" ht="48" customHeight="1" thickBot="1" x14ac:dyDescent="0.3">
      <c r="A36" s="861" t="s">
        <v>233</v>
      </c>
      <c r="B36" s="862"/>
      <c r="C36" s="862"/>
      <c r="D36" s="862"/>
      <c r="E36" s="862"/>
      <c r="F36" s="862"/>
      <c r="G36" s="862"/>
      <c r="H36" s="862"/>
      <c r="I36" s="863"/>
      <c r="J36" s="95"/>
      <c r="N36" s="633"/>
    </row>
    <row r="37" spans="1:14" ht="50.25" customHeight="1" thickBot="1" x14ac:dyDescent="0.3">
      <c r="A37" s="101" t="s">
        <v>234</v>
      </c>
      <c r="B37" s="864" t="str">
        <f>+B14</f>
        <v>Brindar el 100% de los tres servicios priorizados para la atención a través del modelo CIOM: primera atención profesional (trabajo social), orientación y seguimiento psicosocial y orientación, asesoría y seguimiento sociojurídico</v>
      </c>
      <c r="C37" s="865"/>
      <c r="D37" s="865"/>
      <c r="E37" s="865"/>
      <c r="F37" s="865"/>
      <c r="G37" s="865"/>
      <c r="H37" s="865"/>
      <c r="I37" s="866"/>
      <c r="J37" s="93"/>
    </row>
    <row r="38" spans="1:14" ht="18.75" customHeight="1" thickBot="1" x14ac:dyDescent="0.3">
      <c r="A38" s="812" t="s">
        <v>235</v>
      </c>
      <c r="B38" s="145">
        <v>2024</v>
      </c>
      <c r="C38" s="145">
        <v>2025</v>
      </c>
      <c r="D38" s="145">
        <v>2026</v>
      </c>
      <c r="E38" s="145">
        <v>2027</v>
      </c>
      <c r="F38" s="145" t="s">
        <v>236</v>
      </c>
      <c r="G38" s="867" t="s">
        <v>237</v>
      </c>
      <c r="H38" s="867" t="s">
        <v>23</v>
      </c>
      <c r="I38" s="867"/>
      <c r="J38" s="93"/>
    </row>
    <row r="39" spans="1:14" ht="50.25" customHeight="1" thickBot="1" x14ac:dyDescent="0.3">
      <c r="A39" s="813"/>
      <c r="B39" s="147">
        <v>1</v>
      </c>
      <c r="C39" s="147">
        <v>1</v>
      </c>
      <c r="D39" s="147">
        <v>1</v>
      </c>
      <c r="E39" s="147">
        <v>1</v>
      </c>
      <c r="F39" s="146">
        <v>1</v>
      </c>
      <c r="G39" s="867"/>
      <c r="H39" s="867"/>
      <c r="I39" s="867"/>
      <c r="J39" s="93"/>
    </row>
    <row r="40" spans="1:14" ht="52.5" customHeight="1" thickBot="1" x14ac:dyDescent="0.3">
      <c r="A40" s="102" t="s">
        <v>238</v>
      </c>
      <c r="B40" s="850">
        <v>0.12</v>
      </c>
      <c r="C40" s="851"/>
      <c r="D40" s="852" t="s">
        <v>239</v>
      </c>
      <c r="E40" s="853"/>
      <c r="F40" s="853"/>
      <c r="G40" s="853"/>
      <c r="H40" s="853"/>
      <c r="I40" s="854"/>
    </row>
    <row r="41" spans="1:14" s="94" customFormat="1" ht="48" customHeight="1" x14ac:dyDescent="0.25">
      <c r="A41" s="812" t="s">
        <v>240</v>
      </c>
      <c r="B41" s="102" t="s">
        <v>241</v>
      </c>
      <c r="C41" s="101" t="s">
        <v>242</v>
      </c>
      <c r="D41" s="814" t="s">
        <v>243</v>
      </c>
      <c r="E41" s="815"/>
      <c r="F41" s="814" t="s">
        <v>244</v>
      </c>
      <c r="G41" s="815"/>
      <c r="H41" s="103" t="s">
        <v>245</v>
      </c>
      <c r="I41" s="105" t="s">
        <v>246</v>
      </c>
    </row>
    <row r="42" spans="1:14" ht="262.5" customHeight="1" x14ac:dyDescent="0.25">
      <c r="A42" s="813"/>
      <c r="B42" s="373">
        <v>1</v>
      </c>
      <c r="C42" s="373">
        <v>1</v>
      </c>
      <c r="D42" s="1002" t="s">
        <v>247</v>
      </c>
      <c r="E42" s="1003"/>
      <c r="F42" s="855" t="s">
        <v>248</v>
      </c>
      <c r="G42" s="856"/>
      <c r="H42" s="651" t="s">
        <v>249</v>
      </c>
      <c r="I42" s="395" t="s">
        <v>250</v>
      </c>
    </row>
    <row r="43" spans="1:14" s="94" customFormat="1" ht="54" customHeight="1" x14ac:dyDescent="0.25">
      <c r="A43" s="812" t="s">
        <v>251</v>
      </c>
      <c r="B43" s="104" t="s">
        <v>241</v>
      </c>
      <c r="C43" s="103" t="s">
        <v>242</v>
      </c>
      <c r="D43" s="814" t="s">
        <v>243</v>
      </c>
      <c r="E43" s="815"/>
      <c r="F43" s="814" t="s">
        <v>244</v>
      </c>
      <c r="G43" s="815"/>
      <c r="H43" s="103" t="s">
        <v>245</v>
      </c>
      <c r="I43" s="105" t="s">
        <v>246</v>
      </c>
    </row>
    <row r="44" spans="1:14" ht="260.25" customHeight="1" x14ac:dyDescent="0.25">
      <c r="A44" s="813"/>
      <c r="B44" s="373">
        <v>1</v>
      </c>
      <c r="C44" s="646">
        <v>1</v>
      </c>
      <c r="D44" s="1004" t="s">
        <v>252</v>
      </c>
      <c r="E44" s="1005"/>
      <c r="F44" s="847" t="s">
        <v>253</v>
      </c>
      <c r="G44" s="848"/>
      <c r="H44" s="651" t="s">
        <v>249</v>
      </c>
      <c r="I44" s="658" t="s">
        <v>254</v>
      </c>
    </row>
    <row r="45" spans="1:14" s="94" customFormat="1" ht="48" customHeight="1" thickBot="1" x14ac:dyDescent="0.3">
      <c r="A45" s="812" t="s">
        <v>255</v>
      </c>
      <c r="B45" s="104" t="s">
        <v>241</v>
      </c>
      <c r="C45" s="103" t="s">
        <v>242</v>
      </c>
      <c r="D45" s="814" t="s">
        <v>243</v>
      </c>
      <c r="E45" s="815"/>
      <c r="F45" s="814" t="s">
        <v>244</v>
      </c>
      <c r="G45" s="815"/>
      <c r="H45" s="103" t="s">
        <v>245</v>
      </c>
      <c r="I45" s="105" t="s">
        <v>246</v>
      </c>
    </row>
    <row r="46" spans="1:14" ht="163.5" customHeight="1" thickBot="1" x14ac:dyDescent="0.3">
      <c r="A46" s="813"/>
      <c r="B46" s="373">
        <v>1</v>
      </c>
      <c r="C46" s="373">
        <v>1</v>
      </c>
      <c r="D46" s="1004" t="s">
        <v>256</v>
      </c>
      <c r="E46" s="1005"/>
      <c r="F46" s="847" t="s">
        <v>257</v>
      </c>
      <c r="G46" s="848"/>
      <c r="H46" s="651" t="s">
        <v>249</v>
      </c>
      <c r="I46" s="658" t="s">
        <v>254</v>
      </c>
    </row>
    <row r="47" spans="1:14" s="94" customFormat="1" ht="35.1" customHeight="1" thickBot="1" x14ac:dyDescent="0.3">
      <c r="A47" s="812" t="s">
        <v>258</v>
      </c>
      <c r="B47" s="104" t="s">
        <v>241</v>
      </c>
      <c r="C47" s="104" t="s">
        <v>242</v>
      </c>
      <c r="D47" s="814" t="s">
        <v>243</v>
      </c>
      <c r="E47" s="815"/>
      <c r="F47" s="814" t="s">
        <v>244</v>
      </c>
      <c r="G47" s="815"/>
      <c r="H47" s="103" t="s">
        <v>245</v>
      </c>
      <c r="I47" s="103" t="s">
        <v>246</v>
      </c>
    </row>
    <row r="48" spans="1:14" ht="240.75" customHeight="1" x14ac:dyDescent="0.25">
      <c r="A48" s="813"/>
      <c r="B48" s="373">
        <v>1</v>
      </c>
      <c r="C48" s="373">
        <v>1</v>
      </c>
      <c r="D48" s="1006" t="s">
        <v>259</v>
      </c>
      <c r="E48" s="1007"/>
      <c r="F48" s="847" t="s">
        <v>260</v>
      </c>
      <c r="G48" s="848"/>
      <c r="H48" s="651" t="s">
        <v>249</v>
      </c>
      <c r="I48" s="658" t="s">
        <v>254</v>
      </c>
    </row>
    <row r="49" spans="1:9" s="94" customFormat="1" ht="35.1" customHeight="1" x14ac:dyDescent="0.25">
      <c r="A49" s="812" t="s">
        <v>261</v>
      </c>
      <c r="B49" s="104" t="s">
        <v>241</v>
      </c>
      <c r="C49" s="103" t="s">
        <v>242</v>
      </c>
      <c r="D49" s="814" t="s">
        <v>243</v>
      </c>
      <c r="E49" s="815"/>
      <c r="F49" s="814" t="s">
        <v>244</v>
      </c>
      <c r="G49" s="815"/>
      <c r="H49" s="103" t="s">
        <v>245</v>
      </c>
      <c r="I49" s="105" t="s">
        <v>246</v>
      </c>
    </row>
    <row r="50" spans="1:9" ht="93.75" customHeight="1" thickBot="1" x14ac:dyDescent="0.3">
      <c r="A50" s="813"/>
      <c r="B50" s="373">
        <v>1</v>
      </c>
      <c r="C50" s="373">
        <v>1</v>
      </c>
      <c r="D50" s="1006" t="s">
        <v>262</v>
      </c>
      <c r="E50" s="1007"/>
      <c r="F50" s="847" t="s">
        <v>263</v>
      </c>
      <c r="G50" s="848"/>
      <c r="H50" s="651" t="s">
        <v>249</v>
      </c>
      <c r="I50" s="658" t="s">
        <v>254</v>
      </c>
    </row>
    <row r="51" spans="1:9" s="94" customFormat="1" ht="44.25" customHeight="1" x14ac:dyDescent="0.25">
      <c r="A51" s="812" t="s">
        <v>264</v>
      </c>
      <c r="B51" s="104" t="s">
        <v>241</v>
      </c>
      <c r="C51" s="103" t="s">
        <v>242</v>
      </c>
      <c r="D51" s="814" t="s">
        <v>243</v>
      </c>
      <c r="E51" s="815"/>
      <c r="F51" s="814" t="s">
        <v>244</v>
      </c>
      <c r="G51" s="815"/>
      <c r="H51" s="103" t="s">
        <v>245</v>
      </c>
      <c r="I51" s="105" t="s">
        <v>246</v>
      </c>
    </row>
    <row r="52" spans="1:9" ht="94.5" customHeight="1" x14ac:dyDescent="0.25">
      <c r="A52" s="813"/>
      <c r="B52" s="373">
        <v>1</v>
      </c>
      <c r="C52" s="473">
        <v>1</v>
      </c>
      <c r="D52" s="1004" t="s">
        <v>265</v>
      </c>
      <c r="E52" s="1005"/>
      <c r="F52" s="847" t="s">
        <v>266</v>
      </c>
      <c r="G52" s="848"/>
      <c r="H52" s="651" t="s">
        <v>249</v>
      </c>
      <c r="I52" s="658" t="s">
        <v>254</v>
      </c>
    </row>
    <row r="53" spans="1:9" ht="35.1" customHeight="1" x14ac:dyDescent="0.25">
      <c r="A53" s="812" t="s">
        <v>267</v>
      </c>
      <c r="B53" s="103" t="s">
        <v>241</v>
      </c>
      <c r="C53" s="520" t="s">
        <v>242</v>
      </c>
      <c r="D53" s="814" t="s">
        <v>243</v>
      </c>
      <c r="E53" s="815"/>
      <c r="F53" s="814" t="s">
        <v>244</v>
      </c>
      <c r="G53" s="815"/>
      <c r="H53" s="103" t="s">
        <v>245</v>
      </c>
      <c r="I53" s="105" t="s">
        <v>246</v>
      </c>
    </row>
    <row r="54" spans="1:9" s="485" customFormat="1" ht="147" customHeight="1" x14ac:dyDescent="0.25">
      <c r="A54" s="813"/>
      <c r="B54" s="646">
        <v>1</v>
      </c>
      <c r="C54" s="732">
        <v>1</v>
      </c>
      <c r="D54" s="1011" t="s">
        <v>268</v>
      </c>
      <c r="E54" s="1005"/>
      <c r="F54" s="847" t="s">
        <v>269</v>
      </c>
      <c r="G54" s="848"/>
      <c r="H54" s="651" t="s">
        <v>249</v>
      </c>
      <c r="I54" s="658" t="s">
        <v>254</v>
      </c>
    </row>
    <row r="55" spans="1:9" ht="35.1" customHeight="1" x14ac:dyDescent="0.25">
      <c r="A55" s="812" t="s">
        <v>270</v>
      </c>
      <c r="B55" s="472" t="s">
        <v>241</v>
      </c>
      <c r="C55" s="101" t="s">
        <v>242</v>
      </c>
      <c r="D55" s="814" t="s">
        <v>243</v>
      </c>
      <c r="E55" s="815"/>
      <c r="F55" s="814" t="s">
        <v>244</v>
      </c>
      <c r="G55" s="815"/>
      <c r="H55" s="472" t="s">
        <v>245</v>
      </c>
      <c r="I55" s="105" t="s">
        <v>246</v>
      </c>
    </row>
    <row r="56" spans="1:9" ht="105" customHeight="1" thickBot="1" x14ac:dyDescent="0.3">
      <c r="A56" s="813"/>
      <c r="B56" s="675">
        <v>1</v>
      </c>
      <c r="C56" s="147"/>
      <c r="D56" s="1008"/>
      <c r="E56" s="1009"/>
      <c r="F56" s="982"/>
      <c r="G56" s="983"/>
      <c r="H56" s="488"/>
      <c r="I56" s="490"/>
    </row>
    <row r="57" spans="1:9" ht="35.1" customHeight="1" thickBot="1" x14ac:dyDescent="0.3">
      <c r="A57" s="812" t="s">
        <v>271</v>
      </c>
      <c r="B57" s="102" t="s">
        <v>241</v>
      </c>
      <c r="C57" s="101" t="s">
        <v>242</v>
      </c>
      <c r="D57" s="814" t="s">
        <v>243</v>
      </c>
      <c r="E57" s="815"/>
      <c r="F57" s="814" t="s">
        <v>244</v>
      </c>
      <c r="G57" s="815"/>
      <c r="H57" s="101" t="s">
        <v>245</v>
      </c>
      <c r="I57" s="105" t="s">
        <v>246</v>
      </c>
    </row>
    <row r="58" spans="1:9" ht="111" customHeight="1" thickBot="1" x14ac:dyDescent="0.3">
      <c r="A58" s="813"/>
      <c r="B58" s="373">
        <v>1</v>
      </c>
      <c r="C58" s="511"/>
      <c r="D58" s="842"/>
      <c r="E58" s="846"/>
      <c r="F58" s="980"/>
      <c r="G58" s="981"/>
      <c r="H58" s="96"/>
      <c r="I58" s="482"/>
    </row>
    <row r="59" spans="1:9" ht="35.1" customHeight="1" thickBot="1" x14ac:dyDescent="0.3">
      <c r="A59" s="812" t="s">
        <v>272</v>
      </c>
      <c r="B59" s="103" t="s">
        <v>241</v>
      </c>
      <c r="C59" s="101" t="s">
        <v>242</v>
      </c>
      <c r="D59" s="814" t="s">
        <v>243</v>
      </c>
      <c r="E59" s="815"/>
      <c r="F59" s="814" t="s">
        <v>244</v>
      </c>
      <c r="G59" s="815"/>
      <c r="H59" s="103" t="s">
        <v>245</v>
      </c>
      <c r="I59" s="105" t="s">
        <v>246</v>
      </c>
    </row>
    <row r="60" spans="1:9" ht="123" customHeight="1" thickBot="1" x14ac:dyDescent="0.3">
      <c r="A60" s="813"/>
      <c r="B60" s="373">
        <v>1</v>
      </c>
      <c r="C60" s="147"/>
      <c r="D60" s="842"/>
      <c r="E60" s="846"/>
      <c r="F60" s="980"/>
      <c r="G60" s="981"/>
      <c r="H60" s="96"/>
      <c r="I60" s="482"/>
    </row>
    <row r="61" spans="1:9" ht="35.1" customHeight="1" thickBot="1" x14ac:dyDescent="0.3">
      <c r="A61" s="812" t="s">
        <v>273</v>
      </c>
      <c r="B61" s="103" t="s">
        <v>241</v>
      </c>
      <c r="C61" s="101" t="s">
        <v>242</v>
      </c>
      <c r="D61" s="814" t="s">
        <v>243</v>
      </c>
      <c r="E61" s="815"/>
      <c r="F61" s="814" t="s">
        <v>244</v>
      </c>
      <c r="G61" s="815"/>
      <c r="H61" s="103" t="s">
        <v>245</v>
      </c>
      <c r="I61" s="105" t="s">
        <v>246</v>
      </c>
    </row>
    <row r="62" spans="1:9" ht="129.75" customHeight="1" thickBot="1" x14ac:dyDescent="0.3">
      <c r="A62" s="813"/>
      <c r="B62" s="373">
        <v>1</v>
      </c>
      <c r="C62" s="147"/>
      <c r="D62" s="842"/>
      <c r="E62" s="846"/>
      <c r="F62" s="980"/>
      <c r="G62" s="981"/>
      <c r="H62" s="96"/>
      <c r="I62" s="482"/>
    </row>
    <row r="63" spans="1:9" ht="35.1" customHeight="1" thickBot="1" x14ac:dyDescent="0.3">
      <c r="A63" s="812" t="s">
        <v>274</v>
      </c>
      <c r="B63" s="103" t="s">
        <v>241</v>
      </c>
      <c r="C63" s="101" t="s">
        <v>242</v>
      </c>
      <c r="D63" s="814" t="s">
        <v>243</v>
      </c>
      <c r="E63" s="815"/>
      <c r="F63" s="814" t="s">
        <v>244</v>
      </c>
      <c r="G63" s="815"/>
      <c r="H63" s="103" t="s">
        <v>245</v>
      </c>
      <c r="I63" s="105" t="s">
        <v>246</v>
      </c>
    </row>
    <row r="64" spans="1:9" ht="120.75" customHeight="1" thickBot="1" x14ac:dyDescent="0.3">
      <c r="A64" s="813"/>
      <c r="B64" s="147">
        <v>1</v>
      </c>
      <c r="C64" s="100"/>
      <c r="D64" s="816"/>
      <c r="E64" s="817"/>
      <c r="F64" s="816"/>
      <c r="G64" s="817"/>
      <c r="H64" s="96"/>
      <c r="I64" s="96"/>
    </row>
    <row r="67" spans="1:9" s="93" customFormat="1" ht="30" customHeight="1" x14ac:dyDescent="0.25">
      <c r="A67" s="66"/>
      <c r="B67" s="66"/>
      <c r="C67" s="66"/>
      <c r="D67" s="66"/>
      <c r="E67" s="66"/>
      <c r="F67" s="66"/>
      <c r="G67" s="66"/>
      <c r="H67" s="66"/>
      <c r="I67" s="66"/>
    </row>
    <row r="68" spans="1:9" ht="34.5" customHeight="1" x14ac:dyDescent="0.25">
      <c r="A68" s="818" t="s">
        <v>275</v>
      </c>
      <c r="B68" s="818"/>
      <c r="C68" s="818"/>
      <c r="D68" s="818"/>
      <c r="E68" s="818"/>
      <c r="F68" s="818"/>
      <c r="G68" s="818"/>
      <c r="H68" s="818"/>
      <c r="I68" s="818"/>
    </row>
    <row r="69" spans="1:9" ht="41.25" customHeight="1" x14ac:dyDescent="0.25">
      <c r="A69" s="106" t="s">
        <v>276</v>
      </c>
      <c r="B69" s="986" t="s">
        <v>277</v>
      </c>
      <c r="C69" s="987"/>
      <c r="D69" s="986" t="s">
        <v>278</v>
      </c>
      <c r="E69" s="987"/>
      <c r="F69" s="986" t="s">
        <v>279</v>
      </c>
      <c r="G69" s="987"/>
      <c r="H69" s="805" t="s">
        <v>280</v>
      </c>
      <c r="I69" s="806"/>
    </row>
    <row r="70" spans="1:9" ht="40.5" customHeight="1" x14ac:dyDescent="0.25">
      <c r="A70" s="106" t="s">
        <v>281</v>
      </c>
      <c r="B70" s="973">
        <v>0.04</v>
      </c>
      <c r="C70" s="974"/>
      <c r="D70" s="973">
        <v>0.04</v>
      </c>
      <c r="E70" s="974"/>
      <c r="F70" s="973">
        <v>0.04</v>
      </c>
      <c r="G70" s="974"/>
      <c r="H70" s="811">
        <v>0</v>
      </c>
      <c r="I70" s="810"/>
    </row>
    <row r="71" spans="1:9" ht="30" customHeight="1" x14ac:dyDescent="0.25">
      <c r="A71" s="741" t="s">
        <v>194</v>
      </c>
      <c r="B71" s="153" t="s">
        <v>99</v>
      </c>
      <c r="C71" s="153" t="s">
        <v>242</v>
      </c>
      <c r="D71" s="153" t="s">
        <v>99</v>
      </c>
      <c r="E71" s="153" t="s">
        <v>242</v>
      </c>
      <c r="F71" s="153" t="s">
        <v>99</v>
      </c>
      <c r="G71" s="153" t="s">
        <v>242</v>
      </c>
      <c r="H71" s="153" t="s">
        <v>99</v>
      </c>
      <c r="I71" s="153" t="s">
        <v>242</v>
      </c>
    </row>
    <row r="72" spans="1:9" ht="30" customHeight="1" x14ac:dyDescent="0.25">
      <c r="A72" s="742"/>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282</v>
      </c>
      <c r="B73" s="988" t="s">
        <v>283</v>
      </c>
      <c r="C73" s="989"/>
      <c r="D73" s="990" t="s">
        <v>284</v>
      </c>
      <c r="E73" s="991"/>
      <c r="F73" s="990" t="s">
        <v>285</v>
      </c>
      <c r="G73" s="989"/>
      <c r="H73" s="784"/>
      <c r="I73" s="801"/>
    </row>
    <row r="74" spans="1:9" ht="80.25" customHeight="1" x14ac:dyDescent="0.25">
      <c r="A74" s="106" t="s">
        <v>286</v>
      </c>
      <c r="B74" s="749" t="s">
        <v>287</v>
      </c>
      <c r="C74" s="750"/>
      <c r="D74" s="749" t="s">
        <v>287</v>
      </c>
      <c r="E74" s="750"/>
      <c r="F74" s="749" t="s">
        <v>287</v>
      </c>
      <c r="G74" s="750"/>
      <c r="H74" s="776"/>
      <c r="I74" s="777"/>
    </row>
    <row r="75" spans="1:9" ht="30.75" customHeight="1" x14ac:dyDescent="0.25">
      <c r="A75" s="741" t="s">
        <v>195</v>
      </c>
      <c r="B75" s="153" t="s">
        <v>99</v>
      </c>
      <c r="C75" s="153" t="s">
        <v>242</v>
      </c>
      <c r="D75" s="153" t="s">
        <v>99</v>
      </c>
      <c r="E75" s="153" t="s">
        <v>242</v>
      </c>
      <c r="F75" s="153" t="s">
        <v>99</v>
      </c>
      <c r="G75" s="153" t="s">
        <v>242</v>
      </c>
      <c r="H75" s="153" t="s">
        <v>99</v>
      </c>
      <c r="I75" s="153" t="s">
        <v>242</v>
      </c>
    </row>
    <row r="76" spans="1:9" ht="30.75" customHeight="1" x14ac:dyDescent="0.25">
      <c r="A76" s="742"/>
      <c r="B76" s="108">
        <v>8.3299999999999999E-2</v>
      </c>
      <c r="C76" s="108">
        <v>8.3299999999999999E-2</v>
      </c>
      <c r="D76" s="108">
        <v>8.3299999999999999E-2</v>
      </c>
      <c r="E76" s="108">
        <v>8.3299999999999999E-2</v>
      </c>
      <c r="F76" s="108">
        <v>8.3299999999999999E-2</v>
      </c>
      <c r="G76" s="108">
        <v>8.3299999999999999E-2</v>
      </c>
      <c r="H76" s="114"/>
      <c r="I76" s="110"/>
    </row>
    <row r="77" spans="1:9" ht="135" customHeight="1" x14ac:dyDescent="0.25">
      <c r="A77" s="106" t="s">
        <v>282</v>
      </c>
      <c r="B77" s="1000" t="s">
        <v>288</v>
      </c>
      <c r="C77" s="997"/>
      <c r="D77" s="996" t="s">
        <v>289</v>
      </c>
      <c r="E77" s="1001"/>
      <c r="F77" s="996" t="s">
        <v>290</v>
      </c>
      <c r="G77" s="997"/>
      <c r="H77" s="998"/>
      <c r="I77" s="999"/>
    </row>
    <row r="78" spans="1:9" ht="80.25" customHeight="1" x14ac:dyDescent="0.25">
      <c r="A78" s="106" t="s">
        <v>286</v>
      </c>
      <c r="B78" s="749" t="s">
        <v>291</v>
      </c>
      <c r="C78" s="750"/>
      <c r="D78" s="749" t="s">
        <v>291</v>
      </c>
      <c r="E78" s="750"/>
      <c r="F78" s="749" t="s">
        <v>291</v>
      </c>
      <c r="G78" s="750"/>
      <c r="H78" s="776"/>
      <c r="I78" s="777"/>
    </row>
    <row r="79" spans="1:9" ht="30.75" customHeight="1" x14ac:dyDescent="0.25">
      <c r="A79" s="741" t="s">
        <v>196</v>
      </c>
      <c r="B79" s="153" t="s">
        <v>99</v>
      </c>
      <c r="C79" s="153" t="s">
        <v>242</v>
      </c>
      <c r="D79" s="153" t="s">
        <v>99</v>
      </c>
      <c r="E79" s="153" t="s">
        <v>242</v>
      </c>
      <c r="F79" s="153" t="s">
        <v>99</v>
      </c>
      <c r="G79" s="153" t="s">
        <v>242</v>
      </c>
      <c r="H79" s="153" t="s">
        <v>99</v>
      </c>
      <c r="I79" s="153" t="s">
        <v>242</v>
      </c>
    </row>
    <row r="80" spans="1:9" ht="30.75" customHeight="1" x14ac:dyDescent="0.25">
      <c r="A80" s="742"/>
      <c r="B80" s="108">
        <v>8.3299999999999999E-2</v>
      </c>
      <c r="C80" s="108">
        <v>8.3299999999999999E-2</v>
      </c>
      <c r="D80" s="108">
        <v>8.3299999999999999E-2</v>
      </c>
      <c r="E80" s="108">
        <v>8.3299999999999999E-2</v>
      </c>
      <c r="F80" s="108">
        <v>8.3299999999999999E-2</v>
      </c>
      <c r="G80" s="108">
        <v>8.3299999999999999E-2</v>
      </c>
      <c r="H80" s="114"/>
      <c r="I80" s="110"/>
    </row>
    <row r="81" spans="1:9" ht="105.75" customHeight="1" x14ac:dyDescent="0.25">
      <c r="A81" s="106" t="s">
        <v>282</v>
      </c>
      <c r="B81" s="1000" t="s">
        <v>292</v>
      </c>
      <c r="C81" s="997"/>
      <c r="D81" s="996" t="s">
        <v>293</v>
      </c>
      <c r="E81" s="1001"/>
      <c r="F81" s="996" t="s">
        <v>294</v>
      </c>
      <c r="G81" s="997"/>
      <c r="H81" s="776"/>
      <c r="I81" s="777"/>
    </row>
    <row r="82" spans="1:9" ht="80.25" customHeight="1" x14ac:dyDescent="0.25">
      <c r="A82" s="106" t="s">
        <v>286</v>
      </c>
      <c r="B82" s="749" t="s">
        <v>295</v>
      </c>
      <c r="C82" s="750"/>
      <c r="D82" s="749" t="s">
        <v>295</v>
      </c>
      <c r="E82" s="750"/>
      <c r="F82" s="749" t="s">
        <v>295</v>
      </c>
      <c r="G82" s="750"/>
      <c r="H82" s="776"/>
      <c r="I82" s="777"/>
    </row>
    <row r="83" spans="1:9" ht="30.75" customHeight="1" x14ac:dyDescent="0.25">
      <c r="A83" s="741" t="s">
        <v>197</v>
      </c>
      <c r="B83" s="153" t="s">
        <v>99</v>
      </c>
      <c r="C83" s="153" t="s">
        <v>242</v>
      </c>
      <c r="D83" s="153" t="s">
        <v>99</v>
      </c>
      <c r="E83" s="153" t="s">
        <v>242</v>
      </c>
      <c r="F83" s="153" t="s">
        <v>99</v>
      </c>
      <c r="G83" s="153" t="s">
        <v>242</v>
      </c>
      <c r="H83" s="153" t="s">
        <v>99</v>
      </c>
      <c r="I83" s="153" t="s">
        <v>242</v>
      </c>
    </row>
    <row r="84" spans="1:9" ht="30.75" customHeight="1" x14ac:dyDescent="0.25">
      <c r="A84" s="742"/>
      <c r="B84" s="108">
        <v>8.3299999999999999E-2</v>
      </c>
      <c r="C84" s="108">
        <v>8.3299999999999999E-2</v>
      </c>
      <c r="D84" s="108">
        <v>8.3299999999999999E-2</v>
      </c>
      <c r="E84" s="108">
        <v>8.3299999999999999E-2</v>
      </c>
      <c r="F84" s="108">
        <v>8.3299999999999999E-2</v>
      </c>
      <c r="G84" s="108">
        <v>8.3299999999999999E-2</v>
      </c>
      <c r="H84" s="114"/>
      <c r="I84" s="110"/>
    </row>
    <row r="85" spans="1:9" ht="156" customHeight="1" x14ac:dyDescent="0.25">
      <c r="A85" s="106" t="s">
        <v>282</v>
      </c>
      <c r="B85" s="1000" t="s">
        <v>296</v>
      </c>
      <c r="C85" s="997"/>
      <c r="D85" s="996" t="s">
        <v>297</v>
      </c>
      <c r="E85" s="1001"/>
      <c r="F85" s="996" t="s">
        <v>298</v>
      </c>
      <c r="G85" s="997"/>
      <c r="H85" s="776"/>
      <c r="I85" s="777"/>
    </row>
    <row r="86" spans="1:9" ht="80.25" customHeight="1" x14ac:dyDescent="0.25">
      <c r="A86" s="106" t="s">
        <v>286</v>
      </c>
      <c r="B86" s="749" t="s">
        <v>299</v>
      </c>
      <c r="C86" s="750"/>
      <c r="D86" s="749" t="s">
        <v>299</v>
      </c>
      <c r="E86" s="750"/>
      <c r="F86" s="749" t="s">
        <v>299</v>
      </c>
      <c r="G86" s="750"/>
      <c r="H86" s="776"/>
      <c r="I86" s="777"/>
    </row>
    <row r="87" spans="1:9" ht="30" customHeight="1" x14ac:dyDescent="0.25">
      <c r="A87" s="741" t="s">
        <v>200</v>
      </c>
      <c r="B87" s="153" t="s">
        <v>99</v>
      </c>
      <c r="C87" s="153" t="s">
        <v>242</v>
      </c>
      <c r="D87" s="153" t="s">
        <v>99</v>
      </c>
      <c r="E87" s="153" t="s">
        <v>242</v>
      </c>
      <c r="F87" s="153" t="s">
        <v>99</v>
      </c>
      <c r="G87" s="153" t="s">
        <v>242</v>
      </c>
      <c r="H87" s="153" t="s">
        <v>99</v>
      </c>
      <c r="I87" s="153" t="s">
        <v>242</v>
      </c>
    </row>
    <row r="88" spans="1:9" ht="30" customHeight="1" x14ac:dyDescent="0.25">
      <c r="A88" s="742"/>
      <c r="B88" s="108">
        <v>8.3299999999999999E-2</v>
      </c>
      <c r="C88" s="108">
        <v>8.3299999999999999E-2</v>
      </c>
      <c r="D88" s="108">
        <v>8.3299999999999999E-2</v>
      </c>
      <c r="E88" s="108">
        <v>8.3299999999999999E-2</v>
      </c>
      <c r="F88" s="108">
        <v>8.3299999999999999E-2</v>
      </c>
      <c r="G88" s="108">
        <v>8.3299999999999999E-2</v>
      </c>
      <c r="H88" s="114"/>
      <c r="I88" s="110"/>
    </row>
    <row r="89" spans="1:9" ht="138.75" customHeight="1" x14ac:dyDescent="0.25">
      <c r="A89" s="106" t="s">
        <v>282</v>
      </c>
      <c r="B89" s="984" t="s">
        <v>300</v>
      </c>
      <c r="C89" s="985"/>
      <c r="D89" s="996" t="s">
        <v>301</v>
      </c>
      <c r="E89" s="1001"/>
      <c r="F89" s="996" t="s">
        <v>302</v>
      </c>
      <c r="G89" s="997"/>
      <c r="H89" s="769"/>
      <c r="I89" s="769"/>
    </row>
    <row r="90" spans="1:9" ht="80.25" customHeight="1" x14ac:dyDescent="0.25">
      <c r="A90" s="106" t="s">
        <v>286</v>
      </c>
      <c r="B90" s="762" t="s">
        <v>303</v>
      </c>
      <c r="C90" s="763"/>
      <c r="D90" s="762" t="s">
        <v>303</v>
      </c>
      <c r="E90" s="763"/>
      <c r="F90" s="762" t="s">
        <v>303</v>
      </c>
      <c r="G90" s="763"/>
      <c r="H90" s="744"/>
      <c r="I90" s="745"/>
    </row>
    <row r="91" spans="1:9" ht="29.25" customHeight="1" x14ac:dyDescent="0.25">
      <c r="A91" s="741" t="s">
        <v>201</v>
      </c>
      <c r="B91" s="153" t="s">
        <v>99</v>
      </c>
      <c r="C91" s="153" t="s">
        <v>242</v>
      </c>
      <c r="D91" s="153" t="s">
        <v>99</v>
      </c>
      <c r="E91" s="153" t="s">
        <v>242</v>
      </c>
      <c r="F91" s="153" t="s">
        <v>99</v>
      </c>
      <c r="G91" s="153" t="s">
        <v>242</v>
      </c>
      <c r="H91" s="153" t="s">
        <v>99</v>
      </c>
      <c r="I91" s="153" t="s">
        <v>242</v>
      </c>
    </row>
    <row r="92" spans="1:9" ht="29.25" customHeight="1" x14ac:dyDescent="0.25">
      <c r="A92" s="742"/>
      <c r="B92" s="108">
        <v>8.3299999999999999E-2</v>
      </c>
      <c r="C92" s="108">
        <v>8.3299999999999999E-2</v>
      </c>
      <c r="D92" s="108">
        <v>8.3299999999999999E-2</v>
      </c>
      <c r="E92" s="108">
        <v>8.3299999999999999E-2</v>
      </c>
      <c r="F92" s="108">
        <v>8.3299999999999999E-2</v>
      </c>
      <c r="G92" s="108">
        <v>8.3299999999999999E-2</v>
      </c>
      <c r="H92" s="114"/>
      <c r="I92" s="110"/>
    </row>
    <row r="93" spans="1:9" ht="125.25" customHeight="1" x14ac:dyDescent="0.25">
      <c r="A93" s="106" t="s">
        <v>282</v>
      </c>
      <c r="B93" s="975" t="s">
        <v>304</v>
      </c>
      <c r="C93" s="976"/>
      <c r="D93" s="977" t="s">
        <v>305</v>
      </c>
      <c r="E93" s="978"/>
      <c r="F93" s="977" t="s">
        <v>306</v>
      </c>
      <c r="G93" s="979"/>
      <c r="H93" s="748"/>
      <c r="I93" s="748"/>
    </row>
    <row r="94" spans="1:9" ht="80.25" customHeight="1" x14ac:dyDescent="0.25">
      <c r="A94" s="106" t="s">
        <v>286</v>
      </c>
      <c r="B94" s="762" t="s">
        <v>307</v>
      </c>
      <c r="C94" s="763"/>
      <c r="D94" s="762" t="s">
        <v>307</v>
      </c>
      <c r="E94" s="763"/>
      <c r="F94" s="762" t="s">
        <v>307</v>
      </c>
      <c r="G94" s="763"/>
      <c r="H94" s="744"/>
      <c r="I94" s="745"/>
    </row>
    <row r="95" spans="1:9" ht="24.95" customHeight="1" x14ac:dyDescent="0.25">
      <c r="A95" s="741" t="s">
        <v>202</v>
      </c>
      <c r="B95" s="153" t="s">
        <v>99</v>
      </c>
      <c r="C95" s="153" t="s">
        <v>242</v>
      </c>
      <c r="D95" s="153" t="s">
        <v>99</v>
      </c>
      <c r="E95" s="153" t="s">
        <v>242</v>
      </c>
      <c r="F95" s="153" t="s">
        <v>99</v>
      </c>
      <c r="G95" s="153" t="s">
        <v>242</v>
      </c>
      <c r="H95" s="153" t="s">
        <v>99</v>
      </c>
      <c r="I95" s="153" t="s">
        <v>242</v>
      </c>
    </row>
    <row r="96" spans="1:9" ht="24.95" customHeight="1" x14ac:dyDescent="0.25">
      <c r="A96" s="742"/>
      <c r="B96" s="108">
        <v>8.3299999999999999E-2</v>
      </c>
      <c r="C96" s="108">
        <v>8.3299999999999999E-2</v>
      </c>
      <c r="D96" s="108">
        <v>8.3299999999999999E-2</v>
      </c>
      <c r="E96" s="108">
        <v>8.3299999999999999E-2</v>
      </c>
      <c r="F96" s="108">
        <v>8.3299999999999999E-2</v>
      </c>
      <c r="G96" s="108">
        <v>8.3299999999999999E-2</v>
      </c>
      <c r="H96" s="114"/>
      <c r="I96" s="110"/>
    </row>
    <row r="97" spans="1:9" s="485" customFormat="1" ht="80.25" customHeight="1" x14ac:dyDescent="0.25">
      <c r="A97" s="401" t="s">
        <v>282</v>
      </c>
      <c r="B97" s="1012" t="s">
        <v>308</v>
      </c>
      <c r="C97" s="1013"/>
      <c r="D97" s="977" t="s">
        <v>309</v>
      </c>
      <c r="E97" s="978"/>
      <c r="F97" s="977" t="s">
        <v>310</v>
      </c>
      <c r="G97" s="979"/>
      <c r="H97" s="1014"/>
      <c r="I97" s="1014"/>
    </row>
    <row r="98" spans="1:9" ht="80.25" customHeight="1" x14ac:dyDescent="0.25">
      <c r="A98" s="106" t="s">
        <v>286</v>
      </c>
      <c r="B98" s="749" t="s">
        <v>311</v>
      </c>
      <c r="C98" s="750"/>
      <c r="D98" s="749" t="s">
        <v>311</v>
      </c>
      <c r="E98" s="750"/>
      <c r="F98" s="749" t="s">
        <v>311</v>
      </c>
      <c r="G98" s="750"/>
      <c r="H98" s="744"/>
      <c r="I98" s="745"/>
    </row>
    <row r="99" spans="1:9" ht="24.95" customHeight="1" x14ac:dyDescent="0.25">
      <c r="A99" s="741" t="s">
        <v>204</v>
      </c>
      <c r="B99" s="153" t="s">
        <v>99</v>
      </c>
      <c r="C99" s="153" t="s">
        <v>242</v>
      </c>
      <c r="D99" s="153" t="s">
        <v>99</v>
      </c>
      <c r="E99" s="153" t="s">
        <v>242</v>
      </c>
      <c r="F99" s="153" t="s">
        <v>99</v>
      </c>
      <c r="G99" s="153" t="s">
        <v>242</v>
      </c>
      <c r="H99" s="153" t="s">
        <v>99</v>
      </c>
      <c r="I99" s="153" t="s">
        <v>242</v>
      </c>
    </row>
    <row r="100" spans="1:9" ht="24.95" customHeight="1" x14ac:dyDescent="0.25">
      <c r="A100" s="742"/>
      <c r="B100" s="108">
        <v>8.3299999999999999E-2</v>
      </c>
      <c r="C100" s="108"/>
      <c r="D100" s="108">
        <v>8.3299999999999999E-2</v>
      </c>
      <c r="E100" s="108"/>
      <c r="F100" s="108">
        <v>8.3299999999999999E-2</v>
      </c>
      <c r="G100" s="108"/>
      <c r="H100" s="114"/>
      <c r="I100" s="110"/>
    </row>
    <row r="101" spans="1:9" ht="102" customHeight="1" x14ac:dyDescent="0.25">
      <c r="A101" s="106" t="s">
        <v>282</v>
      </c>
      <c r="B101" s="1010"/>
      <c r="C101" s="1010"/>
      <c r="D101" s="1010"/>
      <c r="E101" s="1010"/>
      <c r="F101" s="1010"/>
      <c r="G101" s="1010"/>
      <c r="H101" s="748"/>
      <c r="I101" s="748"/>
    </row>
    <row r="102" spans="1:9" ht="80.25" customHeight="1" x14ac:dyDescent="0.25">
      <c r="A102" s="106" t="s">
        <v>286</v>
      </c>
      <c r="B102" s="749"/>
      <c r="C102" s="750"/>
      <c r="D102" s="749"/>
      <c r="E102" s="750"/>
      <c r="F102" s="749"/>
      <c r="G102" s="750"/>
      <c r="H102" s="744"/>
      <c r="I102" s="745"/>
    </row>
    <row r="103" spans="1:9" ht="24.95" customHeight="1" x14ac:dyDescent="0.25">
      <c r="A103" s="741" t="s">
        <v>206</v>
      </c>
      <c r="B103" s="153" t="s">
        <v>99</v>
      </c>
      <c r="C103" s="153" t="s">
        <v>242</v>
      </c>
      <c r="D103" s="153" t="s">
        <v>99</v>
      </c>
      <c r="E103" s="153" t="s">
        <v>242</v>
      </c>
      <c r="F103" s="153" t="s">
        <v>99</v>
      </c>
      <c r="G103" s="153" t="s">
        <v>242</v>
      </c>
      <c r="H103" s="153" t="s">
        <v>99</v>
      </c>
      <c r="I103" s="153" t="s">
        <v>242</v>
      </c>
    </row>
    <row r="104" spans="1:9" ht="24.95" customHeight="1" x14ac:dyDescent="0.25">
      <c r="A104" s="742"/>
      <c r="B104" s="108">
        <v>8.3299999999999999E-2</v>
      </c>
      <c r="C104" s="108"/>
      <c r="D104" s="108">
        <v>8.3299999999999999E-2</v>
      </c>
      <c r="E104" s="108"/>
      <c r="F104" s="108">
        <v>8.3299999999999999E-2</v>
      </c>
      <c r="G104" s="108"/>
      <c r="H104" s="114"/>
      <c r="I104" s="110"/>
    </row>
    <row r="105" spans="1:9" ht="80.25" customHeight="1" x14ac:dyDescent="0.25">
      <c r="A105" s="106" t="s">
        <v>282</v>
      </c>
      <c r="B105" s="1010"/>
      <c r="C105" s="1010"/>
      <c r="D105" s="1010"/>
      <c r="E105" s="1010"/>
      <c r="F105" s="1010"/>
      <c r="G105" s="1010"/>
      <c r="H105" s="748"/>
      <c r="I105" s="748"/>
    </row>
    <row r="106" spans="1:9" ht="80.25" customHeight="1" x14ac:dyDescent="0.25">
      <c r="A106" s="106" t="s">
        <v>286</v>
      </c>
      <c r="B106" s="749"/>
      <c r="C106" s="750"/>
      <c r="D106" s="749"/>
      <c r="E106" s="750"/>
      <c r="F106" s="749"/>
      <c r="G106" s="750"/>
      <c r="H106" s="744"/>
      <c r="I106" s="745"/>
    </row>
    <row r="107" spans="1:9" ht="24.95" customHeight="1" x14ac:dyDescent="0.25">
      <c r="A107" s="741" t="s">
        <v>207</v>
      </c>
      <c r="B107" s="153" t="s">
        <v>99</v>
      </c>
      <c r="C107" s="153" t="s">
        <v>242</v>
      </c>
      <c r="D107" s="153" t="s">
        <v>99</v>
      </c>
      <c r="E107" s="153" t="s">
        <v>242</v>
      </c>
      <c r="F107" s="153" t="s">
        <v>99</v>
      </c>
      <c r="G107" s="153" t="s">
        <v>242</v>
      </c>
      <c r="H107" s="153" t="s">
        <v>99</v>
      </c>
      <c r="I107" s="153" t="s">
        <v>242</v>
      </c>
    </row>
    <row r="108" spans="1:9" ht="24.95" customHeight="1" x14ac:dyDescent="0.25">
      <c r="A108" s="742"/>
      <c r="B108" s="108">
        <v>8.3299999999999999E-2</v>
      </c>
      <c r="C108" s="108"/>
      <c r="D108" s="108">
        <v>8.3299999999999999E-2</v>
      </c>
      <c r="E108" s="108"/>
      <c r="F108" s="108">
        <v>8.3299999999999999E-2</v>
      </c>
      <c r="G108" s="108"/>
      <c r="H108" s="114"/>
      <c r="I108" s="110"/>
    </row>
    <row r="109" spans="1:9" ht="80.25" customHeight="1" x14ac:dyDescent="0.25">
      <c r="A109" s="106" t="s">
        <v>282</v>
      </c>
      <c r="B109" s="1010"/>
      <c r="C109" s="1010"/>
      <c r="D109" s="1010"/>
      <c r="E109" s="1010"/>
      <c r="F109" s="1010"/>
      <c r="G109" s="1010"/>
      <c r="H109" s="748"/>
      <c r="I109" s="748"/>
    </row>
    <row r="110" spans="1:9" ht="80.25" customHeight="1" x14ac:dyDescent="0.25">
      <c r="A110" s="106" t="s">
        <v>286</v>
      </c>
      <c r="B110" s="749"/>
      <c r="C110" s="750"/>
      <c r="D110" s="749"/>
      <c r="E110" s="750"/>
      <c r="F110" s="749"/>
      <c r="G110" s="750"/>
      <c r="H110" s="744"/>
      <c r="I110" s="745"/>
    </row>
    <row r="111" spans="1:9" ht="24.95" customHeight="1" x14ac:dyDescent="0.25">
      <c r="A111" s="741" t="s">
        <v>208</v>
      </c>
      <c r="B111" s="153" t="s">
        <v>99</v>
      </c>
      <c r="C111" s="153" t="s">
        <v>242</v>
      </c>
      <c r="D111" s="153" t="s">
        <v>99</v>
      </c>
      <c r="E111" s="153" t="s">
        <v>242</v>
      </c>
      <c r="F111" s="153" t="s">
        <v>99</v>
      </c>
      <c r="G111" s="153" t="s">
        <v>242</v>
      </c>
      <c r="H111" s="153" t="s">
        <v>99</v>
      </c>
      <c r="I111" s="153" t="s">
        <v>242</v>
      </c>
    </row>
    <row r="112" spans="1:9" ht="24.95" customHeight="1" x14ac:dyDescent="0.25">
      <c r="A112" s="742"/>
      <c r="B112" s="108">
        <v>8.3299999999999999E-2</v>
      </c>
      <c r="C112" s="108"/>
      <c r="D112" s="108">
        <v>8.3299999999999999E-2</v>
      </c>
      <c r="E112" s="108"/>
      <c r="F112" s="108">
        <v>8.3299999999999999E-2</v>
      </c>
      <c r="G112" s="108"/>
      <c r="H112" s="114"/>
      <c r="I112" s="110"/>
    </row>
    <row r="113" spans="1:9" ht="80.25" customHeight="1" x14ac:dyDescent="0.25">
      <c r="A113" s="106" t="s">
        <v>282</v>
      </c>
      <c r="B113" s="1010"/>
      <c r="C113" s="1010"/>
      <c r="D113" s="1010"/>
      <c r="E113" s="1010"/>
      <c r="F113" s="1010"/>
      <c r="G113" s="1010"/>
      <c r="H113" s="748"/>
      <c r="I113" s="748"/>
    </row>
    <row r="114" spans="1:9" ht="80.25" customHeight="1" x14ac:dyDescent="0.25">
      <c r="A114" s="106" t="s">
        <v>286</v>
      </c>
      <c r="B114" s="749"/>
      <c r="C114" s="750"/>
      <c r="D114" s="749"/>
      <c r="E114" s="750"/>
      <c r="F114" s="749"/>
      <c r="G114" s="750"/>
      <c r="H114" s="744"/>
      <c r="I114" s="745"/>
    </row>
    <row r="115" spans="1:9" ht="24.95" customHeight="1" x14ac:dyDescent="0.25">
      <c r="A115" s="741" t="s">
        <v>209</v>
      </c>
      <c r="B115" s="153" t="s">
        <v>99</v>
      </c>
      <c r="C115" s="153" t="s">
        <v>242</v>
      </c>
      <c r="D115" s="153" t="s">
        <v>99</v>
      </c>
      <c r="E115" s="153" t="s">
        <v>242</v>
      </c>
      <c r="F115" s="153" t="s">
        <v>99</v>
      </c>
      <c r="G115" s="153" t="s">
        <v>242</v>
      </c>
      <c r="H115" s="153" t="s">
        <v>99</v>
      </c>
      <c r="I115" s="153" t="s">
        <v>242</v>
      </c>
    </row>
    <row r="116" spans="1:9" ht="24.95" customHeight="1" x14ac:dyDescent="0.25">
      <c r="A116" s="742"/>
      <c r="B116" s="108">
        <v>8.3699999999999997E-2</v>
      </c>
      <c r="C116" s="108"/>
      <c r="D116" s="108">
        <v>8.3699999999999997E-2</v>
      </c>
      <c r="E116" s="272"/>
      <c r="F116" s="108">
        <v>8.3699999999999997E-2</v>
      </c>
      <c r="G116" s="273"/>
      <c r="H116" s="272"/>
      <c r="I116" s="273"/>
    </row>
    <row r="117" spans="1:9" ht="80.25" customHeight="1" x14ac:dyDescent="0.25">
      <c r="A117" s="106" t="s">
        <v>282</v>
      </c>
      <c r="B117" s="743"/>
      <c r="C117" s="743"/>
      <c r="D117" s="743"/>
      <c r="E117" s="743"/>
      <c r="F117" s="743"/>
      <c r="G117" s="743"/>
      <c r="H117" s="743"/>
      <c r="I117" s="743"/>
    </row>
    <row r="118" spans="1:9" ht="80.25" customHeight="1" x14ac:dyDescent="0.25">
      <c r="A118" s="106" t="s">
        <v>286</v>
      </c>
      <c r="B118" s="744"/>
      <c r="C118" s="745"/>
      <c r="D118" s="744"/>
      <c r="E118" s="745"/>
      <c r="F118" s="744"/>
      <c r="G118" s="745"/>
      <c r="H118" s="744"/>
      <c r="I118" s="745"/>
    </row>
    <row r="119" spans="1:9" ht="16.5" x14ac:dyDescent="0.25">
      <c r="A119" s="107" t="s">
        <v>312</v>
      </c>
      <c r="B119" s="375">
        <f t="shared" ref="B119:I119" si="1">(B72+B76+B80+B84+B88+B92+B96+B100+B104+B108+B112+B116)</f>
        <v>1</v>
      </c>
      <c r="C119" s="376"/>
      <c r="D119" s="375">
        <f t="shared" si="1"/>
        <v>1</v>
      </c>
      <c r="E119" s="376"/>
      <c r="F119" s="375">
        <f t="shared" si="1"/>
        <v>1</v>
      </c>
      <c r="G119" s="112"/>
      <c r="H119" s="112">
        <f t="shared" si="1"/>
        <v>0</v>
      </c>
      <c r="I119" s="112">
        <f t="shared" si="1"/>
        <v>0</v>
      </c>
    </row>
    <row r="121" spans="1:9" ht="28.5" x14ac:dyDescent="0.25">
      <c r="A121" s="352" t="s">
        <v>313</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 ref="B78:C78" r:id="rId5" display="https://secretariadistritald-my.sharepoint.com/:x:/g/personal/territorializacion2021_sdmujer_gov_co/IQCsUR0Zf1dZQbOAVMGulP6tAfTiCgYcejvH33DOIqywwAk?e=CC2TdI" xr:uid="{6E76153F-DF8B-496F-9078-3BF0E6ED8FFB}"/>
    <hyperlink ref="D78:E78" r:id="rId6" display="https://secretariadistritald-my.sharepoint.com/:x:/g/personal/territorializacion2021_sdmujer_gov_co/IQCsUR0Zf1dZQbOAVMGulP6tAfTiCgYcejvH33DOIqywwAk?e=CC2TdI" xr:uid="{C6D0DFC5-7EF6-4997-8756-960CBC0E5793}"/>
    <hyperlink ref="F78:G78" r:id="rId7" display="https://secretariadistritald-my.sharepoint.com/:x:/g/personal/territorializacion2021_sdmujer_gov_co/IQCsUR0Zf1dZQbOAVMGulP6tAfTiCgYcejvH33DOIqywwAk?e=CC2TdI" xr:uid="{A053F096-0522-4CB3-AF79-573E0F5A26E6}"/>
    <hyperlink ref="B82:C82" r:id="rId8" display="https://secretariadistritald-my.sharepoint.com/:x:/g/personal/territorializacion2021_sdmujer_gov_co/IQCaNUNeHU5WQIwm0-R85YK6AT7g27EURoCPrRPVY43c5po?e=8MDmb6" xr:uid="{38C3A674-4138-4FA3-8C54-7682D64DD855}"/>
    <hyperlink ref="D82:E82" r:id="rId9" display="https://secretariadistritald-my.sharepoint.com/:x:/g/personal/territorializacion2021_sdmujer_gov_co/IQCaNUNeHU5WQIwm0-R85YK6AT7g27EURoCPrRPVY43c5po?e=8MDmb6" xr:uid="{4638992C-0920-42F6-826F-93315A0F3E8C}"/>
    <hyperlink ref="F82:G82" r:id="rId10" display="https://secretariadistritald-my.sharepoint.com/:x:/g/personal/territorializacion2021_sdmujer_gov_co/IQCaNUNeHU5WQIwm0-R85YK6AT7g27EURoCPrRPVY43c5po?e=8MDmb6" xr:uid="{9F6BF645-ACAD-4D4D-875C-208BC9ACF48D}"/>
    <hyperlink ref="B86:C86" r:id="rId11" display="https://secretariadistritald-my.sharepoint.com/:x:/g/personal/territorializacion2021_sdmujer_gov_co/IQAjecvdkULITY3kfTNKoV2hAd8ZwfLFqAsCV8b4PZh_wrs?e=cbxOUl" xr:uid="{D2B32980-BAA2-47AA-859C-E4CE40D948BE}"/>
    <hyperlink ref="D86:E86" r:id="rId12" display="https://secretariadistritald-my.sharepoint.com/:x:/g/personal/territorializacion2021_sdmujer_gov_co/IQAjecvdkULITY3kfTNKoV2hAd8ZwfLFqAsCV8b4PZh_wrs?e=cbxOUl" xr:uid="{10A1F85A-5F80-43BA-9989-74151CA6912C}"/>
    <hyperlink ref="F86:G86" r:id="rId13" display="https://secretariadistritald-my.sharepoint.com/:x:/g/personal/territorializacion2021_sdmujer_gov_co/IQAjecvdkULITY3kfTNKoV2hAd8ZwfLFqAsCV8b4PZh_wrs?e=cbxOUl" xr:uid="{D0BD34C4-A554-4E3A-831F-A1892E43A3D5}"/>
    <hyperlink ref="B90:C90" r:id="rId14" display="https://secretariadistritald-my.sharepoint.com/:x:/g/personal/territorializacion2021_sdmujer_gov_co/IQAn4psjPJLPQamZ3qIYA2P1AWrV_NPIPjjHVS7nmx9vp1U?e=HuGTJW" xr:uid="{D90F22CF-2DF5-4516-A248-EE07C132AFE5}"/>
    <hyperlink ref="D90:E90" r:id="rId15" display="https://secretariadistritald-my.sharepoint.com/:x:/g/personal/territorializacion2021_sdmujer_gov_co/IQAn4psjPJLPQamZ3qIYA2P1AWrV_NPIPjjHVS7nmx9vp1U?e=HuGTJW" xr:uid="{BE2F61E7-7B81-4BC8-B8B2-F04DE2ADB532}"/>
    <hyperlink ref="F90:G90" r:id="rId16" display="https://secretariadistritald-my.sharepoint.com/:x:/g/personal/territorializacion2021_sdmujer_gov_co/IQAn4psjPJLPQamZ3qIYA2P1AWrV_NPIPjjHVS7nmx9vp1U?e=HuGTJW" xr:uid="{01D495D0-59DC-40A9-8F84-1B91DA134650}"/>
    <hyperlink ref="B94:C94" r:id="rId17" display="https://secretariadistritald-my.sharepoint.com/:x:/g/personal/territorializacion2021_sdmujer_gov_co/IQCfPguhzLH4Rr_hVzy0FzkcAT-BAliqebXM6_mIrCiTkb8?e=c5HjQs" xr:uid="{E4B2120A-4EB0-452F-A1DE-6C81354DE41E}"/>
    <hyperlink ref="D94:E94" r:id="rId18" display="https://secretariadistritald-my.sharepoint.com/:x:/g/personal/territorializacion2021_sdmujer_gov_co/IQCfPguhzLH4Rr_hVzy0FzkcAT-BAliqebXM6_mIrCiTkb8?e=c5HjQs" xr:uid="{90D8417C-B854-4DD5-A037-C3FA8BAE759A}"/>
    <hyperlink ref="F94:G94" r:id="rId19" display="https://secretariadistritald-my.sharepoint.com/:x:/g/personal/territorializacion2021_sdmujer_gov_co/IQCfPguhzLH4Rr_hVzy0FzkcAT-BAliqebXM6_mIrCiTkb8?e=c5HjQs" xr:uid="{14BE43B9-FE15-4E57-9D83-C09663CA22EA}"/>
    <hyperlink ref="B98:C98" r:id="rId20" display="https://secretariadistritald-my.sharepoint.com/:x:/g/personal/territorializacion2021_sdmujer_gov_co/IQCHramwm50URqb9CdFD3ymcAZgG3gt2kcC1eWHVTkx8iAY?e=5zo6dN" xr:uid="{00C1F0A9-DD7B-4F89-A3E9-1B292C0A8922}"/>
    <hyperlink ref="D98:E98" r:id="rId21" display="https://secretariadistritald-my.sharepoint.com/:x:/g/personal/territorializacion2021_sdmujer_gov_co/IQCHramwm50URqb9CdFD3ymcAZgG3gt2kcC1eWHVTkx8iAY?e=5zo6dN" xr:uid="{075FB861-A9EA-4D5B-9481-8172FCA0F563}"/>
    <hyperlink ref="F98:G98" r:id="rId22" display="https://secretariadistritald-my.sharepoint.com/:x:/g/personal/territorializacion2021_sdmujer_gov_co/IQCHramwm50URqb9CdFD3ymcAZgG3gt2kcC1eWHVTkx8iAY?e=5zo6dN" xr:uid="{2B134F2A-5065-4A57-9C49-667F47599536}"/>
  </hyperlinks>
  <pageMargins left="0.25" right="0.25" top="0.75" bottom="0.75" header="0.3" footer="0.3"/>
  <pageSetup scale="10" orientation="landscape" r:id="rId23"/>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1153</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31" t="s">
        <v>125</v>
      </c>
      <c r="D12" s="930"/>
      <c r="E12" s="943" t="s">
        <v>1154</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1117</v>
      </c>
      <c r="D14" s="930"/>
      <c r="E14" s="947" t="s">
        <v>1155</v>
      </c>
      <c r="F14" s="948"/>
      <c r="G14" s="948"/>
      <c r="H14" s="948"/>
      <c r="I14" s="948"/>
      <c r="J14" s="948"/>
      <c r="K14" s="948"/>
      <c r="L14" s="948"/>
      <c r="M14" s="948"/>
      <c r="N14" s="948"/>
      <c r="O14" s="948"/>
      <c r="P14" s="948"/>
      <c r="Q14" s="948"/>
      <c r="R14" s="948"/>
      <c r="S14" s="948"/>
      <c r="T14" s="948"/>
      <c r="U14" s="948"/>
      <c r="V14" s="948"/>
      <c r="W14" s="948"/>
      <c r="X14" s="948"/>
      <c r="Y14" s="948"/>
      <c r="Z14" s="948"/>
      <c r="AA14" s="949"/>
      <c r="AB14" s="300"/>
    </row>
    <row r="15" spans="2:28"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row>
    <row r="17" spans="3:28" ht="15" customHeight="1" x14ac:dyDescent="0.25">
      <c r="C17" s="931" t="s">
        <v>1119</v>
      </c>
      <c r="D17" s="930"/>
      <c r="E17" s="1486" t="s">
        <v>1134</v>
      </c>
      <c r="F17" s="948"/>
      <c r="G17" s="948"/>
      <c r="H17" s="948"/>
      <c r="I17" s="948"/>
      <c r="J17" s="948"/>
      <c r="K17" s="948"/>
      <c r="L17" s="948"/>
      <c r="M17" s="948"/>
      <c r="N17" s="948"/>
      <c r="O17" s="948"/>
      <c r="P17" s="948"/>
      <c r="Q17" s="948"/>
      <c r="R17" s="948"/>
      <c r="S17" s="948"/>
      <c r="T17" s="948"/>
      <c r="U17" s="948"/>
      <c r="V17" s="948"/>
      <c r="W17" s="948"/>
      <c r="X17" s="948"/>
      <c r="Y17" s="948"/>
      <c r="Z17" s="948"/>
      <c r="AA17" s="949"/>
      <c r="AB17" s="300"/>
    </row>
    <row r="18" spans="3:28"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row>
    <row r="19" spans="3:28"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row>
    <row r="20" spans="3:28"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row>
    <row r="21" spans="3:28"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row>
    <row r="22" spans="3:28" ht="29.25" customHeight="1" x14ac:dyDescent="0.25">
      <c r="C22" s="932" t="s">
        <v>1156</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row>
    <row r="23" spans="3:28"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row>
    <row r="24" spans="3:28"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row>
    <row r="25" spans="3:28" ht="15" customHeight="1" x14ac:dyDescent="0.25">
      <c r="C25" s="1485" t="s">
        <v>1157</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row>
    <row r="26" spans="3:28"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row>
    <row r="27" spans="3:28"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row>
    <row r="28" spans="3:28"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row>
    <row r="29" spans="3:28"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row>
    <row r="30" spans="3:28"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21</v>
      </c>
      <c r="X30" s="934"/>
      <c r="Y30" s="934"/>
      <c r="Z30" s="934"/>
      <c r="AA30" s="922"/>
      <c r="AB30" s="300"/>
    </row>
    <row r="31" spans="3:28"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row>
    <row r="32" spans="3:28"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row>
    <row r="33" spans="3:27" ht="39.75" customHeight="1" x14ac:dyDescent="0.25">
      <c r="C33" s="1482" t="s">
        <v>1089</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t="s">
        <v>1090</v>
      </c>
      <c r="D36" s="934"/>
      <c r="E36" s="934"/>
      <c r="F36" s="934"/>
      <c r="G36" s="934"/>
      <c r="H36" s="934"/>
      <c r="I36" s="934"/>
      <c r="J36" s="934"/>
      <c r="K36" s="922"/>
      <c r="L36" s="302"/>
      <c r="M36" s="940"/>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1091</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22</v>
      </c>
      <c r="G41" s="922"/>
      <c r="H41" s="305"/>
      <c r="I41" s="292"/>
      <c r="J41" s="312" t="s">
        <v>140</v>
      </c>
      <c r="K41" s="932">
        <v>5</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1.2</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1.2</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1.7</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1.1000000000000001</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1</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row>
    <row r="3" spans="2:28"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row>
    <row r="4" spans="2:28"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row>
    <row r="5" spans="2:28"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row>
    <row r="6" spans="2:28"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row>
    <row r="7" spans="2:28"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row>
    <row r="9" spans="2:28"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row>
    <row r="10" spans="2:28" ht="30" customHeight="1" x14ac:dyDescent="0.25">
      <c r="B10" s="30"/>
      <c r="C10" s="931" t="s">
        <v>123</v>
      </c>
      <c r="D10" s="930"/>
      <c r="E10" s="932" t="s">
        <v>1158</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row>
    <row r="11" spans="2:28"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row>
    <row r="12" spans="2:28" ht="29.25" customHeight="1" x14ac:dyDescent="0.25">
      <c r="B12" s="30"/>
      <c r="C12" s="931" t="s">
        <v>125</v>
      </c>
      <c r="D12" s="930"/>
      <c r="E12" s="943" t="s">
        <v>1154</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row>
    <row r="13" spans="2:28"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row>
    <row r="14" spans="2:28" ht="15" customHeight="1" x14ac:dyDescent="0.25">
      <c r="B14" s="30"/>
      <c r="C14" s="931" t="s">
        <v>1117</v>
      </c>
      <c r="D14" s="930"/>
      <c r="E14" s="947" t="s">
        <v>1159</v>
      </c>
      <c r="F14" s="948"/>
      <c r="G14" s="948"/>
      <c r="H14" s="948"/>
      <c r="I14" s="948"/>
      <c r="J14" s="948"/>
      <c r="K14" s="948"/>
      <c r="L14" s="948"/>
      <c r="M14" s="948"/>
      <c r="N14" s="948"/>
      <c r="O14" s="948"/>
      <c r="P14" s="948"/>
      <c r="Q14" s="948"/>
      <c r="R14" s="948"/>
      <c r="S14" s="948"/>
      <c r="T14" s="948"/>
      <c r="U14" s="948"/>
      <c r="V14" s="948"/>
      <c r="W14" s="948"/>
      <c r="X14" s="948"/>
      <c r="Y14" s="948"/>
      <c r="Z14" s="948"/>
      <c r="AA14" s="949"/>
      <c r="AB14" s="300"/>
    </row>
    <row r="15" spans="2:28"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row>
    <row r="17" spans="3:28" ht="15" customHeight="1" x14ac:dyDescent="0.25">
      <c r="C17" s="931" t="s">
        <v>1119</v>
      </c>
      <c r="D17" s="930"/>
      <c r="E17" s="1486" t="s">
        <v>1160</v>
      </c>
      <c r="F17" s="948"/>
      <c r="G17" s="948"/>
      <c r="H17" s="948"/>
      <c r="I17" s="948"/>
      <c r="J17" s="948"/>
      <c r="K17" s="948"/>
      <c r="L17" s="948"/>
      <c r="M17" s="948"/>
      <c r="N17" s="948"/>
      <c r="O17" s="948"/>
      <c r="P17" s="948"/>
      <c r="Q17" s="948"/>
      <c r="R17" s="948"/>
      <c r="S17" s="948"/>
      <c r="T17" s="948"/>
      <c r="U17" s="948"/>
      <c r="V17" s="948"/>
      <c r="W17" s="948"/>
      <c r="X17" s="948"/>
      <c r="Y17" s="948"/>
      <c r="Z17" s="948"/>
      <c r="AA17" s="949"/>
      <c r="AB17" s="300"/>
    </row>
    <row r="18" spans="3:28"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row>
    <row r="19" spans="3:28"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row>
    <row r="20" spans="3:28"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row>
    <row r="21" spans="3:28"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row>
    <row r="22" spans="3:28" ht="29.25" customHeight="1" x14ac:dyDescent="0.25">
      <c r="C22" s="1488" t="s">
        <v>1161</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row>
    <row r="23" spans="3:28"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row>
    <row r="24" spans="3:28"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row>
    <row r="25" spans="3:28" ht="15" customHeight="1" x14ac:dyDescent="0.25">
      <c r="C25" s="1485" t="s">
        <v>1157</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row>
    <row r="26" spans="3:28"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row>
    <row r="27" spans="3:28"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row>
    <row r="28" spans="3:28"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row>
    <row r="29" spans="3:28"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row>
    <row r="30" spans="3:28"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23</v>
      </c>
      <c r="X30" s="934"/>
      <c r="Y30" s="934"/>
      <c r="Z30" s="934"/>
      <c r="AA30" s="922"/>
      <c r="AB30" s="300"/>
    </row>
    <row r="31" spans="3:28"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row>
    <row r="32" spans="3:28"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row>
    <row r="33" spans="3:27" ht="39.75" customHeight="1" x14ac:dyDescent="0.25">
      <c r="C33" s="1487" t="s">
        <v>1162</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t="s">
        <v>1163</v>
      </c>
      <c r="D36" s="934"/>
      <c r="E36" s="934"/>
      <c r="F36" s="934"/>
      <c r="G36" s="934"/>
      <c r="H36" s="934"/>
      <c r="I36" s="934"/>
      <c r="J36" s="934"/>
      <c r="K36" s="922"/>
      <c r="L36" s="302"/>
      <c r="M36" s="940"/>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1164</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22</v>
      </c>
      <c r="G41" s="922"/>
      <c r="H41" s="305"/>
      <c r="I41" s="292"/>
      <c r="J41" s="312" t="s">
        <v>140</v>
      </c>
      <c r="K41" s="932">
        <v>40</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40</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40</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40</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40</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40</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947"/>
      <c r="C2" s="948"/>
      <c r="D2" s="949"/>
      <c r="E2" s="24"/>
      <c r="F2" s="954" t="s">
        <v>120</v>
      </c>
      <c r="G2" s="948"/>
      <c r="H2" s="948"/>
      <c r="I2" s="948"/>
      <c r="J2" s="948"/>
      <c r="K2" s="948"/>
      <c r="L2" s="948"/>
      <c r="M2" s="948"/>
      <c r="N2" s="948"/>
      <c r="O2" s="948"/>
      <c r="P2" s="948"/>
      <c r="Q2" s="948"/>
      <c r="R2" s="948"/>
      <c r="S2" s="948"/>
      <c r="T2" s="948"/>
      <c r="U2" s="948"/>
      <c r="V2" s="948"/>
      <c r="W2" s="948"/>
      <c r="X2" s="948"/>
      <c r="Y2" s="948"/>
      <c r="Z2" s="948"/>
      <c r="AA2" s="948"/>
      <c r="AB2" s="949"/>
      <c r="AC2" s="292"/>
      <c r="AD2" s="292"/>
      <c r="AE2" s="292"/>
      <c r="AF2" s="292"/>
      <c r="AG2" s="292"/>
      <c r="AH2" s="292"/>
    </row>
    <row r="3" spans="2:34" ht="12.75" customHeight="1" x14ac:dyDescent="0.25">
      <c r="B3" s="950"/>
      <c r="C3" s="904"/>
      <c r="D3" s="942"/>
      <c r="E3" s="25"/>
      <c r="F3" s="930"/>
      <c r="G3" s="904"/>
      <c r="H3" s="904"/>
      <c r="I3" s="904"/>
      <c r="J3" s="904"/>
      <c r="K3" s="904"/>
      <c r="L3" s="904"/>
      <c r="M3" s="904"/>
      <c r="N3" s="904"/>
      <c r="O3" s="904"/>
      <c r="P3" s="904"/>
      <c r="Q3" s="904"/>
      <c r="R3" s="904"/>
      <c r="S3" s="904"/>
      <c r="T3" s="904"/>
      <c r="U3" s="904"/>
      <c r="V3" s="904"/>
      <c r="W3" s="904"/>
      <c r="X3" s="904"/>
      <c r="Y3" s="904"/>
      <c r="Z3" s="904"/>
      <c r="AA3" s="904"/>
      <c r="AB3" s="942"/>
      <c r="AC3" s="292"/>
      <c r="AD3" s="292"/>
      <c r="AE3" s="292"/>
      <c r="AF3" s="292"/>
      <c r="AG3" s="292"/>
      <c r="AH3" s="292"/>
    </row>
    <row r="4" spans="2:34" ht="12.75" customHeight="1" x14ac:dyDescent="0.25">
      <c r="B4" s="950"/>
      <c r="C4" s="904"/>
      <c r="D4" s="942"/>
      <c r="E4" s="25"/>
      <c r="F4" s="930"/>
      <c r="G4" s="904"/>
      <c r="H4" s="904"/>
      <c r="I4" s="904"/>
      <c r="J4" s="904"/>
      <c r="K4" s="904"/>
      <c r="L4" s="904"/>
      <c r="M4" s="904"/>
      <c r="N4" s="904"/>
      <c r="O4" s="904"/>
      <c r="P4" s="904"/>
      <c r="Q4" s="904"/>
      <c r="R4" s="904"/>
      <c r="S4" s="904"/>
      <c r="T4" s="904"/>
      <c r="U4" s="904"/>
      <c r="V4" s="904"/>
      <c r="W4" s="904"/>
      <c r="X4" s="904"/>
      <c r="Y4" s="904"/>
      <c r="Z4" s="904"/>
      <c r="AA4" s="904"/>
      <c r="AB4" s="942"/>
      <c r="AC4" s="292"/>
      <c r="AD4" s="292"/>
      <c r="AE4" s="292"/>
      <c r="AF4" s="292"/>
      <c r="AG4" s="292"/>
      <c r="AH4" s="292"/>
    </row>
    <row r="5" spans="2:34" ht="12.75" customHeight="1" x14ac:dyDescent="0.25">
      <c r="B5" s="950"/>
      <c r="C5" s="904"/>
      <c r="D5" s="942"/>
      <c r="E5" s="25"/>
      <c r="F5" s="930"/>
      <c r="G5" s="904"/>
      <c r="H5" s="904"/>
      <c r="I5" s="904"/>
      <c r="J5" s="904"/>
      <c r="K5" s="904"/>
      <c r="L5" s="904"/>
      <c r="M5" s="904"/>
      <c r="N5" s="904"/>
      <c r="O5" s="904"/>
      <c r="P5" s="904"/>
      <c r="Q5" s="904"/>
      <c r="R5" s="904"/>
      <c r="S5" s="904"/>
      <c r="T5" s="904"/>
      <c r="U5" s="904"/>
      <c r="V5" s="904"/>
      <c r="W5" s="904"/>
      <c r="X5" s="904"/>
      <c r="Y5" s="904"/>
      <c r="Z5" s="904"/>
      <c r="AA5" s="904"/>
      <c r="AB5" s="942"/>
      <c r="AC5" s="292"/>
      <c r="AD5" s="292"/>
      <c r="AE5" s="292"/>
      <c r="AF5" s="292"/>
      <c r="AG5" s="292"/>
      <c r="AH5" s="292"/>
    </row>
    <row r="6" spans="2:34" ht="37.5" customHeight="1" x14ac:dyDescent="0.25">
      <c r="B6" s="951"/>
      <c r="C6" s="952"/>
      <c r="D6" s="953"/>
      <c r="E6" s="293"/>
      <c r="F6" s="952"/>
      <c r="G6" s="952"/>
      <c r="H6" s="952"/>
      <c r="I6" s="952"/>
      <c r="J6" s="952"/>
      <c r="K6" s="952"/>
      <c r="L6" s="952"/>
      <c r="M6" s="952"/>
      <c r="N6" s="952"/>
      <c r="O6" s="952"/>
      <c r="P6" s="952"/>
      <c r="Q6" s="952"/>
      <c r="R6" s="952"/>
      <c r="S6" s="952"/>
      <c r="T6" s="952"/>
      <c r="U6" s="952"/>
      <c r="V6" s="952"/>
      <c r="W6" s="952"/>
      <c r="X6" s="952"/>
      <c r="Y6" s="952"/>
      <c r="Z6" s="952"/>
      <c r="AA6" s="952"/>
      <c r="AB6" s="953"/>
      <c r="AC6" s="292"/>
      <c r="AD6" s="292"/>
      <c r="AE6" s="292"/>
      <c r="AF6" s="292"/>
      <c r="AG6" s="292"/>
      <c r="AH6" s="292"/>
    </row>
    <row r="7" spans="2:34" ht="15" customHeight="1" x14ac:dyDescent="0.25">
      <c r="B7" s="26"/>
      <c r="C7" s="955"/>
      <c r="D7" s="948"/>
      <c r="E7" s="27"/>
      <c r="F7" s="28"/>
      <c r="G7" s="28"/>
      <c r="H7" s="28"/>
      <c r="I7" s="28"/>
      <c r="J7" s="28"/>
      <c r="K7" s="28"/>
      <c r="L7" s="28"/>
      <c r="M7" s="28"/>
      <c r="N7" s="28"/>
      <c r="O7" s="28"/>
      <c r="P7" s="28"/>
      <c r="Q7" s="28"/>
      <c r="R7" s="28"/>
      <c r="S7" s="28"/>
      <c r="T7" s="28"/>
      <c r="U7" s="28"/>
      <c r="V7" s="28"/>
      <c r="W7" s="28"/>
      <c r="X7" s="28"/>
      <c r="Y7" s="28"/>
      <c r="Z7" s="28"/>
      <c r="AA7" s="28"/>
      <c r="AB7" s="29"/>
      <c r="AC7" s="292"/>
      <c r="AD7" s="292"/>
      <c r="AE7" s="292"/>
      <c r="AF7" s="292"/>
      <c r="AG7" s="292"/>
      <c r="AH7" s="292"/>
    </row>
    <row r="8" spans="2:34" ht="15" customHeight="1" x14ac:dyDescent="0.25">
      <c r="B8" s="30"/>
      <c r="C8" s="294" t="s">
        <v>121</v>
      </c>
      <c r="D8" s="31"/>
      <c r="E8" s="32"/>
      <c r="F8" s="295" t="s">
        <v>122</v>
      </c>
      <c r="G8" s="33"/>
      <c r="H8" s="34"/>
      <c r="I8" s="292"/>
      <c r="J8" s="292"/>
      <c r="K8" s="296"/>
      <c r="L8" s="296"/>
      <c r="M8" s="296"/>
      <c r="N8" s="296"/>
      <c r="O8" s="296"/>
      <c r="P8" s="296"/>
      <c r="Q8" s="296"/>
      <c r="R8" s="296"/>
      <c r="S8" s="296"/>
      <c r="T8" s="296"/>
      <c r="U8" s="296"/>
      <c r="V8" s="296"/>
      <c r="W8" s="296"/>
      <c r="X8" s="296"/>
      <c r="Y8" s="296"/>
      <c r="Z8" s="296"/>
      <c r="AA8" s="296"/>
      <c r="AB8" s="297"/>
      <c r="AC8" s="292"/>
      <c r="AD8" s="292"/>
      <c r="AE8" s="292"/>
      <c r="AF8" s="292"/>
      <c r="AG8" s="292"/>
      <c r="AH8" s="292"/>
    </row>
    <row r="9" spans="2:34" ht="15" customHeight="1" x14ac:dyDescent="0.25">
      <c r="B9" s="30"/>
      <c r="C9" s="931"/>
      <c r="D9" s="930"/>
      <c r="E9" s="930"/>
      <c r="F9" s="930"/>
      <c r="G9" s="299"/>
      <c r="H9" s="292"/>
      <c r="I9" s="292"/>
      <c r="J9" s="292"/>
      <c r="K9" s="292"/>
      <c r="L9" s="292"/>
      <c r="M9" s="292"/>
      <c r="N9" s="292"/>
      <c r="O9" s="292"/>
      <c r="P9" s="292"/>
      <c r="Q9" s="292"/>
      <c r="R9" s="292"/>
      <c r="S9" s="292"/>
      <c r="T9" s="292"/>
      <c r="U9" s="292"/>
      <c r="V9" s="292"/>
      <c r="W9" s="292"/>
      <c r="X9" s="292"/>
      <c r="Y9" s="292"/>
      <c r="Z9" s="292"/>
      <c r="AA9" s="292"/>
      <c r="AB9" s="300"/>
      <c r="AC9" s="292"/>
      <c r="AD9" s="292"/>
      <c r="AE9" s="292"/>
      <c r="AF9" s="292"/>
      <c r="AG9" s="292"/>
      <c r="AH9" s="292"/>
    </row>
    <row r="10" spans="2:34" ht="30" customHeight="1" x14ac:dyDescent="0.25">
      <c r="B10" s="30"/>
      <c r="C10" s="931" t="s">
        <v>123</v>
      </c>
      <c r="D10" s="930"/>
      <c r="E10" s="932" t="s">
        <v>1165</v>
      </c>
      <c r="F10" s="934"/>
      <c r="G10" s="934"/>
      <c r="H10" s="934"/>
      <c r="I10" s="934"/>
      <c r="J10" s="934"/>
      <c r="K10" s="934"/>
      <c r="L10" s="934"/>
      <c r="M10" s="934"/>
      <c r="N10" s="934"/>
      <c r="O10" s="934"/>
      <c r="P10" s="934"/>
      <c r="Q10" s="934"/>
      <c r="R10" s="934"/>
      <c r="S10" s="934"/>
      <c r="T10" s="934"/>
      <c r="U10" s="934"/>
      <c r="V10" s="934"/>
      <c r="W10" s="934"/>
      <c r="X10" s="934"/>
      <c r="Y10" s="934"/>
      <c r="Z10" s="934"/>
      <c r="AA10" s="922"/>
      <c r="AB10" s="301"/>
      <c r="AC10" s="292"/>
      <c r="AD10" s="292"/>
      <c r="AE10" s="292"/>
      <c r="AF10" s="292"/>
      <c r="AG10" s="1484" t="s">
        <v>1094</v>
      </c>
      <c r="AH10" s="930"/>
    </row>
    <row r="11" spans="2:34" ht="15" customHeight="1" x14ac:dyDescent="0.25">
      <c r="B11" s="30"/>
      <c r="C11" s="931"/>
      <c r="D11" s="930"/>
      <c r="E11" s="930"/>
      <c r="F11" s="930"/>
      <c r="G11" s="292"/>
      <c r="H11" s="292"/>
      <c r="I11" s="292"/>
      <c r="J11" s="292"/>
      <c r="K11" s="292"/>
      <c r="L11" s="292"/>
      <c r="M11" s="292"/>
      <c r="N11" s="292"/>
      <c r="O11" s="292"/>
      <c r="P11" s="292"/>
      <c r="Q11" s="292"/>
      <c r="R11" s="292"/>
      <c r="S11" s="292"/>
      <c r="T11" s="292"/>
      <c r="U11" s="292"/>
      <c r="V11" s="292"/>
      <c r="W11" s="292"/>
      <c r="X11" s="292"/>
      <c r="Y11" s="292"/>
      <c r="Z11" s="292"/>
      <c r="AA11" s="929"/>
      <c r="AB11" s="942"/>
      <c r="AC11" s="292"/>
      <c r="AD11" s="292"/>
      <c r="AE11" s="292"/>
      <c r="AF11" s="292"/>
      <c r="AG11" s="292"/>
      <c r="AH11" s="292"/>
    </row>
    <row r="12" spans="2:34" ht="29.25" customHeight="1" x14ac:dyDescent="0.25">
      <c r="B12" s="30"/>
      <c r="C12" s="945" t="s">
        <v>125</v>
      </c>
      <c r="D12" s="946"/>
      <c r="E12" s="943" t="s">
        <v>1166</v>
      </c>
      <c r="F12" s="944"/>
      <c r="G12" s="944"/>
      <c r="H12" s="944"/>
      <c r="I12" s="944"/>
      <c r="J12" s="944"/>
      <c r="K12" s="944"/>
      <c r="L12" s="944"/>
      <c r="M12" s="944"/>
      <c r="N12" s="944"/>
      <c r="O12" s="944"/>
      <c r="P12" s="944"/>
      <c r="Q12" s="944"/>
      <c r="R12" s="944"/>
      <c r="S12" s="944"/>
      <c r="T12" s="944"/>
      <c r="U12" s="944"/>
      <c r="V12" s="944"/>
      <c r="W12" s="944"/>
      <c r="X12" s="944"/>
      <c r="Y12" s="944"/>
      <c r="Z12" s="944"/>
      <c r="AA12" s="944"/>
      <c r="AB12" s="35"/>
      <c r="AC12" s="292"/>
      <c r="AD12" s="292"/>
      <c r="AE12" s="292"/>
      <c r="AF12" s="292"/>
      <c r="AG12" s="292"/>
      <c r="AH12" s="292"/>
    </row>
    <row r="13" spans="2:34" ht="15" customHeight="1" x14ac:dyDescent="0.25">
      <c r="B13" s="30"/>
      <c r="C13" s="929"/>
      <c r="D13" s="930"/>
      <c r="E13" s="302"/>
      <c r="F13" s="292"/>
      <c r="G13" s="292"/>
      <c r="H13" s="292"/>
      <c r="I13" s="292"/>
      <c r="J13" s="292"/>
      <c r="K13" s="292"/>
      <c r="L13" s="292"/>
      <c r="M13" s="292"/>
      <c r="N13" s="292"/>
      <c r="O13" s="292"/>
      <c r="P13" s="292"/>
      <c r="Q13" s="292"/>
      <c r="R13" s="292"/>
      <c r="S13" s="292"/>
      <c r="T13" s="292"/>
      <c r="U13" s="292"/>
      <c r="V13" s="292"/>
      <c r="W13" s="292"/>
      <c r="X13" s="292"/>
      <c r="Y13" s="292"/>
      <c r="Z13" s="292"/>
      <c r="AA13" s="292"/>
      <c r="AB13" s="300"/>
      <c r="AC13" s="292"/>
      <c r="AD13" s="292"/>
      <c r="AE13" s="292"/>
      <c r="AF13" s="292"/>
      <c r="AG13" s="50" t="s">
        <v>1095</v>
      </c>
      <c r="AH13" s="50" t="s">
        <v>1096</v>
      </c>
    </row>
    <row r="14" spans="2:34" ht="15" customHeight="1" x14ac:dyDescent="0.25">
      <c r="B14" s="30"/>
      <c r="C14" s="931" t="s">
        <v>1117</v>
      </c>
      <c r="D14" s="930"/>
      <c r="E14" s="947"/>
      <c r="F14" s="948"/>
      <c r="G14" s="948"/>
      <c r="H14" s="948"/>
      <c r="I14" s="948"/>
      <c r="J14" s="948"/>
      <c r="K14" s="948"/>
      <c r="L14" s="948"/>
      <c r="M14" s="948"/>
      <c r="N14" s="948"/>
      <c r="O14" s="948"/>
      <c r="P14" s="948"/>
      <c r="Q14" s="948"/>
      <c r="R14" s="948"/>
      <c r="S14" s="948"/>
      <c r="T14" s="948"/>
      <c r="U14" s="948"/>
      <c r="V14" s="948"/>
      <c r="W14" s="948"/>
      <c r="X14" s="948"/>
      <c r="Y14" s="948"/>
      <c r="Z14" s="948"/>
      <c r="AA14" s="949"/>
      <c r="AB14" s="300"/>
      <c r="AC14" s="292"/>
      <c r="AD14" s="292"/>
      <c r="AE14" s="292"/>
      <c r="AF14" s="292"/>
      <c r="AG14" s="36" t="s">
        <v>1126</v>
      </c>
      <c r="AH14" s="36">
        <v>25</v>
      </c>
    </row>
    <row r="15" spans="2:34" ht="15.75" customHeight="1" x14ac:dyDescent="0.25">
      <c r="B15" s="30"/>
      <c r="C15" s="302"/>
      <c r="D15" s="302"/>
      <c r="E15" s="951"/>
      <c r="F15" s="952"/>
      <c r="G15" s="952"/>
      <c r="H15" s="952"/>
      <c r="I15" s="952"/>
      <c r="J15" s="952"/>
      <c r="K15" s="952"/>
      <c r="L15" s="952"/>
      <c r="M15" s="952"/>
      <c r="N15" s="952"/>
      <c r="O15" s="952"/>
      <c r="P15" s="952"/>
      <c r="Q15" s="952"/>
      <c r="R15" s="952"/>
      <c r="S15" s="952"/>
      <c r="T15" s="952"/>
      <c r="U15" s="952"/>
      <c r="V15" s="952"/>
      <c r="W15" s="952"/>
      <c r="X15" s="952"/>
      <c r="Y15" s="952"/>
      <c r="Z15" s="952"/>
      <c r="AA15" s="953"/>
      <c r="AB15" s="300"/>
      <c r="AC15" s="292"/>
      <c r="AD15" s="292"/>
      <c r="AE15" s="292"/>
      <c r="AF15" s="292"/>
      <c r="AG15" s="36" t="s">
        <v>1128</v>
      </c>
      <c r="AH15" s="36">
        <v>12</v>
      </c>
    </row>
    <row r="16" spans="2:34" ht="15" customHeight="1" x14ac:dyDescent="0.25">
      <c r="B16" s="30"/>
      <c r="C16" s="302"/>
      <c r="D16" s="302"/>
      <c r="E16" s="302"/>
      <c r="F16" s="292"/>
      <c r="G16" s="292"/>
      <c r="H16" s="292"/>
      <c r="I16" s="292"/>
      <c r="J16" s="292"/>
      <c r="K16" s="292"/>
      <c r="L16" s="292"/>
      <c r="M16" s="292"/>
      <c r="N16" s="292"/>
      <c r="O16" s="292"/>
      <c r="P16" s="292"/>
      <c r="Q16" s="292"/>
      <c r="R16" s="292"/>
      <c r="S16" s="292"/>
      <c r="T16" s="292"/>
      <c r="U16" s="292"/>
      <c r="V16" s="292"/>
      <c r="W16" s="292"/>
      <c r="X16" s="292"/>
      <c r="Y16" s="292"/>
      <c r="Z16" s="292"/>
      <c r="AA16" s="292"/>
      <c r="AB16" s="300"/>
      <c r="AC16" s="292"/>
      <c r="AD16" s="292"/>
      <c r="AE16" s="292"/>
      <c r="AF16" s="292"/>
      <c r="AG16" s="36" t="s">
        <v>1129</v>
      </c>
      <c r="AH16" s="36">
        <v>12</v>
      </c>
    </row>
    <row r="17" spans="3:34" ht="15" customHeight="1" x14ac:dyDescent="0.25">
      <c r="C17" s="931" t="s">
        <v>1119</v>
      </c>
      <c r="D17" s="930"/>
      <c r="E17" s="947"/>
      <c r="F17" s="948"/>
      <c r="G17" s="948"/>
      <c r="H17" s="948"/>
      <c r="I17" s="948"/>
      <c r="J17" s="948"/>
      <c r="K17" s="948"/>
      <c r="L17" s="948"/>
      <c r="M17" s="948"/>
      <c r="N17" s="948"/>
      <c r="O17" s="948"/>
      <c r="P17" s="948"/>
      <c r="Q17" s="948"/>
      <c r="R17" s="948"/>
      <c r="S17" s="948"/>
      <c r="T17" s="948"/>
      <c r="U17" s="948"/>
      <c r="V17" s="948"/>
      <c r="W17" s="948"/>
      <c r="X17" s="948"/>
      <c r="Y17" s="948"/>
      <c r="Z17" s="948"/>
      <c r="AA17" s="949"/>
      <c r="AB17" s="300"/>
      <c r="AC17" s="292"/>
      <c r="AD17" s="292"/>
      <c r="AE17" s="292"/>
      <c r="AF17" s="292"/>
      <c r="AG17" s="36" t="s">
        <v>1131</v>
      </c>
      <c r="AH17" s="36">
        <v>25</v>
      </c>
    </row>
    <row r="18" spans="3:34" ht="15" customHeight="1" x14ac:dyDescent="0.25">
      <c r="C18" s="302"/>
      <c r="D18" s="302"/>
      <c r="E18" s="951"/>
      <c r="F18" s="952"/>
      <c r="G18" s="952"/>
      <c r="H18" s="952"/>
      <c r="I18" s="952"/>
      <c r="J18" s="952"/>
      <c r="K18" s="952"/>
      <c r="L18" s="952"/>
      <c r="M18" s="952"/>
      <c r="N18" s="952"/>
      <c r="O18" s="952"/>
      <c r="P18" s="952"/>
      <c r="Q18" s="952"/>
      <c r="R18" s="952"/>
      <c r="S18" s="952"/>
      <c r="T18" s="952"/>
      <c r="U18" s="952"/>
      <c r="V18" s="952"/>
      <c r="W18" s="952"/>
      <c r="X18" s="952"/>
      <c r="Y18" s="952"/>
      <c r="Z18" s="952"/>
      <c r="AA18" s="953"/>
      <c r="AB18" s="300"/>
      <c r="AC18" s="292"/>
      <c r="AD18" s="292"/>
      <c r="AE18" s="292"/>
      <c r="AF18" s="292"/>
      <c r="AG18" s="36" t="s">
        <v>1132</v>
      </c>
      <c r="AH18" s="36">
        <v>12</v>
      </c>
    </row>
    <row r="19" spans="3:34" ht="15" customHeight="1" x14ac:dyDescent="0.25">
      <c r="C19" s="302"/>
      <c r="D19" s="302"/>
      <c r="E19" s="302"/>
      <c r="F19" s="292"/>
      <c r="G19" s="292"/>
      <c r="H19" s="292"/>
      <c r="I19" s="292"/>
      <c r="J19" s="292"/>
      <c r="K19" s="292"/>
      <c r="L19" s="292"/>
      <c r="M19" s="292"/>
      <c r="N19" s="292"/>
      <c r="O19" s="292"/>
      <c r="P19" s="292"/>
      <c r="Q19" s="292"/>
      <c r="R19" s="292"/>
      <c r="S19" s="292"/>
      <c r="T19" s="292"/>
      <c r="U19" s="292"/>
      <c r="V19" s="292"/>
      <c r="W19" s="292"/>
      <c r="X19" s="292"/>
      <c r="Y19" s="292"/>
      <c r="Z19" s="292"/>
      <c r="AA19" s="292"/>
      <c r="AB19" s="300"/>
      <c r="AC19" s="292"/>
      <c r="AD19" s="292"/>
      <c r="AE19" s="292"/>
      <c r="AF19" s="292"/>
      <c r="AG19" s="36" t="s">
        <v>1129</v>
      </c>
      <c r="AH19" s="36">
        <v>12</v>
      </c>
    </row>
    <row r="20" spans="3:34" ht="15" customHeight="1" x14ac:dyDescent="0.25">
      <c r="C20" s="302"/>
      <c r="D20" s="302"/>
      <c r="E20" s="302"/>
      <c r="F20" s="292"/>
      <c r="G20" s="292"/>
      <c r="H20" s="292"/>
      <c r="I20" s="292"/>
      <c r="J20" s="292"/>
      <c r="K20" s="292"/>
      <c r="L20" s="292"/>
      <c r="M20" s="292"/>
      <c r="N20" s="292"/>
      <c r="O20" s="292"/>
      <c r="P20" s="292"/>
      <c r="Q20" s="292"/>
      <c r="R20" s="292"/>
      <c r="S20" s="292"/>
      <c r="T20" s="292"/>
      <c r="U20" s="292"/>
      <c r="V20" s="292"/>
      <c r="W20" s="292"/>
      <c r="X20" s="292"/>
      <c r="Y20" s="292"/>
      <c r="Z20" s="292"/>
      <c r="AA20" s="292"/>
      <c r="AB20" s="300"/>
      <c r="AC20" s="292"/>
      <c r="AD20" s="292"/>
      <c r="AE20" s="292"/>
      <c r="AF20" s="292"/>
      <c r="AG20" s="36" t="s">
        <v>1167</v>
      </c>
      <c r="AH20" s="36">
        <v>25</v>
      </c>
    </row>
    <row r="21" spans="3:34" ht="15" customHeight="1" x14ac:dyDescent="0.25">
      <c r="C21" s="931" t="s">
        <v>127</v>
      </c>
      <c r="D21" s="930"/>
      <c r="E21" s="303"/>
      <c r="F21" s="929"/>
      <c r="G21" s="930"/>
      <c r="H21" s="930"/>
      <c r="I21" s="930"/>
      <c r="J21" s="930"/>
      <c r="K21" s="930"/>
      <c r="L21" s="930"/>
      <c r="M21" s="930"/>
      <c r="N21" s="930"/>
      <c r="O21" s="930"/>
      <c r="P21" s="930"/>
      <c r="Q21" s="930"/>
      <c r="R21" s="930"/>
      <c r="S21" s="930"/>
      <c r="T21" s="930"/>
      <c r="U21" s="930"/>
      <c r="V21" s="930"/>
      <c r="W21" s="930"/>
      <c r="X21" s="930"/>
      <c r="Y21" s="930"/>
      <c r="Z21" s="930"/>
      <c r="AA21" s="930"/>
      <c r="AB21" s="942"/>
      <c r="AC21" s="292"/>
      <c r="AD21" s="292"/>
      <c r="AE21" s="292"/>
      <c r="AF21" s="292"/>
      <c r="AG21" s="36" t="s">
        <v>1168</v>
      </c>
      <c r="AH21" s="36">
        <v>12</v>
      </c>
    </row>
    <row r="22" spans="3:34" ht="29.25" customHeight="1" x14ac:dyDescent="0.25">
      <c r="C22" s="932" t="s">
        <v>1169</v>
      </c>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22"/>
      <c r="AB22" s="304"/>
      <c r="AC22" s="292"/>
      <c r="AD22" s="292"/>
      <c r="AE22" s="292"/>
      <c r="AF22" s="292"/>
      <c r="AG22" s="36" t="s">
        <v>1129</v>
      </c>
      <c r="AH22" s="36">
        <v>12</v>
      </c>
    </row>
    <row r="23" spans="3:34" ht="15" customHeight="1" x14ac:dyDescent="0.2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4"/>
      <c r="AC23" s="292"/>
      <c r="AD23" s="292"/>
      <c r="AE23" s="292"/>
      <c r="AF23" s="292"/>
      <c r="AG23" s="36" t="s">
        <v>1170</v>
      </c>
      <c r="AH23" s="36">
        <v>25</v>
      </c>
    </row>
    <row r="24" spans="3:34" ht="15" customHeight="1" x14ac:dyDescent="0.25">
      <c r="C24" s="306" t="s">
        <v>128</v>
      </c>
      <c r="D24" s="306"/>
      <c r="E24" s="292"/>
      <c r="F24" s="292"/>
      <c r="G24" s="292"/>
      <c r="H24" s="292"/>
      <c r="I24" s="292"/>
      <c r="J24" s="305"/>
      <c r="K24" s="305"/>
      <c r="L24" s="305"/>
      <c r="M24" s="305"/>
      <c r="N24" s="305"/>
      <c r="O24" s="305"/>
      <c r="P24" s="305"/>
      <c r="Q24" s="305"/>
      <c r="R24" s="305" t="s">
        <v>129</v>
      </c>
      <c r="S24" s="305"/>
      <c r="T24" s="305"/>
      <c r="U24" s="305"/>
      <c r="V24" s="305"/>
      <c r="W24" s="305"/>
      <c r="X24" s="305"/>
      <c r="Y24" s="305"/>
      <c r="Z24" s="305"/>
      <c r="AA24" s="305"/>
      <c r="AB24" s="304"/>
      <c r="AC24" s="292"/>
      <c r="AD24" s="292"/>
      <c r="AE24" s="292"/>
      <c r="AF24" s="292"/>
      <c r="AG24" s="36" t="s">
        <v>1171</v>
      </c>
      <c r="AH24" s="36">
        <v>12</v>
      </c>
    </row>
    <row r="25" spans="3:34" ht="15" customHeight="1" x14ac:dyDescent="0.25">
      <c r="C25" s="1486" t="s">
        <v>1172</v>
      </c>
      <c r="D25" s="948"/>
      <c r="E25" s="948"/>
      <c r="F25" s="948"/>
      <c r="G25" s="948"/>
      <c r="H25" s="948"/>
      <c r="I25" s="948"/>
      <c r="J25" s="948"/>
      <c r="K25" s="948"/>
      <c r="L25" s="948"/>
      <c r="M25" s="948"/>
      <c r="N25" s="948"/>
      <c r="O25" s="948"/>
      <c r="P25" s="949"/>
      <c r="Q25" s="292"/>
      <c r="R25" s="933"/>
      <c r="S25" s="934"/>
      <c r="T25" s="934"/>
      <c r="U25" s="934"/>
      <c r="V25" s="934"/>
      <c r="W25" s="934"/>
      <c r="X25" s="934"/>
      <c r="Y25" s="934"/>
      <c r="Z25" s="934"/>
      <c r="AA25" s="922"/>
      <c r="AB25" s="300"/>
      <c r="AC25" s="292"/>
      <c r="AD25" s="292"/>
      <c r="AE25" s="292"/>
      <c r="AF25" s="292"/>
      <c r="AG25" s="36" t="s">
        <v>1129</v>
      </c>
      <c r="AH25" s="36">
        <v>12</v>
      </c>
    </row>
    <row r="26" spans="3:34" ht="15" customHeight="1" x14ac:dyDescent="0.25">
      <c r="C26" s="950"/>
      <c r="D26" s="904"/>
      <c r="E26" s="904"/>
      <c r="F26" s="904"/>
      <c r="G26" s="904"/>
      <c r="H26" s="904"/>
      <c r="I26" s="904"/>
      <c r="J26" s="904"/>
      <c r="K26" s="904"/>
      <c r="L26" s="904"/>
      <c r="M26" s="904"/>
      <c r="N26" s="904"/>
      <c r="O26" s="904"/>
      <c r="P26" s="942"/>
      <c r="Q26" s="292"/>
      <c r="R26" s="292"/>
      <c r="S26" s="292"/>
      <c r="T26" s="292"/>
      <c r="U26" s="292"/>
      <c r="V26" s="292"/>
      <c r="W26" s="292"/>
      <c r="X26" s="292"/>
      <c r="Y26" s="292"/>
      <c r="Z26" s="292"/>
      <c r="AA26" s="292"/>
      <c r="AB26" s="300"/>
      <c r="AC26" s="292"/>
      <c r="AD26" s="292"/>
      <c r="AE26" s="292"/>
      <c r="AF26" s="292"/>
      <c r="AG26" s="292"/>
      <c r="AH26" s="292"/>
    </row>
    <row r="27" spans="3:34" ht="15" customHeight="1" x14ac:dyDescent="0.25">
      <c r="C27" s="950"/>
      <c r="D27" s="904"/>
      <c r="E27" s="904"/>
      <c r="F27" s="904"/>
      <c r="G27" s="904"/>
      <c r="H27" s="904"/>
      <c r="I27" s="904"/>
      <c r="J27" s="904"/>
      <c r="K27" s="904"/>
      <c r="L27" s="904"/>
      <c r="M27" s="904"/>
      <c r="N27" s="904"/>
      <c r="O27" s="904"/>
      <c r="P27" s="942"/>
      <c r="Q27" s="302"/>
      <c r="R27" s="305" t="s">
        <v>130</v>
      </c>
      <c r="S27" s="305"/>
      <c r="T27" s="305"/>
      <c r="U27" s="305"/>
      <c r="V27" s="305"/>
      <c r="W27" s="302"/>
      <c r="X27" s="302"/>
      <c r="Y27" s="302"/>
      <c r="Z27" s="292"/>
      <c r="AA27" s="302"/>
      <c r="AB27" s="300"/>
      <c r="AC27" s="292"/>
      <c r="AD27" s="292"/>
      <c r="AE27" s="292"/>
      <c r="AF27" s="292"/>
      <c r="AG27" s="292"/>
      <c r="AH27" s="292"/>
    </row>
    <row r="28" spans="3:34" ht="15" customHeight="1" x14ac:dyDescent="0.25">
      <c r="C28" s="950"/>
      <c r="D28" s="904"/>
      <c r="E28" s="904"/>
      <c r="F28" s="904"/>
      <c r="G28" s="904"/>
      <c r="H28" s="904"/>
      <c r="I28" s="904"/>
      <c r="J28" s="904"/>
      <c r="K28" s="904"/>
      <c r="L28" s="904"/>
      <c r="M28" s="904"/>
      <c r="N28" s="904"/>
      <c r="O28" s="904"/>
      <c r="P28" s="942"/>
      <c r="Q28" s="292"/>
      <c r="R28" s="36"/>
      <c r="S28" s="292" t="s">
        <v>15</v>
      </c>
      <c r="T28" s="292"/>
      <c r="U28" s="36"/>
      <c r="V28" s="292" t="s">
        <v>27</v>
      </c>
      <c r="W28" s="292"/>
      <c r="X28" s="36"/>
      <c r="Y28" s="307" t="s">
        <v>46</v>
      </c>
      <c r="Z28" s="292"/>
      <c r="AA28" s="292"/>
      <c r="AB28" s="300"/>
      <c r="AC28" s="292"/>
      <c r="AD28" s="292"/>
      <c r="AE28" s="292"/>
      <c r="AF28" s="292"/>
      <c r="AG28" s="324">
        <f>+(((AH14/AH15)*AH16)+((AH17/AH18)*AH19)+((AH20/AH21)*AH22)+((AH23/AH24)*AH25))*4/100</f>
        <v>4</v>
      </c>
      <c r="AH28" s="292"/>
    </row>
    <row r="29" spans="3:34" ht="15" customHeight="1" x14ac:dyDescent="0.25">
      <c r="C29" s="950"/>
      <c r="D29" s="904"/>
      <c r="E29" s="904"/>
      <c r="F29" s="904"/>
      <c r="G29" s="904"/>
      <c r="H29" s="904"/>
      <c r="I29" s="904"/>
      <c r="J29" s="904"/>
      <c r="K29" s="904"/>
      <c r="L29" s="904"/>
      <c r="M29" s="904"/>
      <c r="N29" s="904"/>
      <c r="O29" s="904"/>
      <c r="P29" s="942"/>
      <c r="Q29" s="292"/>
      <c r="R29" s="292"/>
      <c r="S29" s="292"/>
      <c r="T29" s="292"/>
      <c r="U29" s="292"/>
      <c r="V29" s="292"/>
      <c r="W29" s="292"/>
      <c r="X29" s="292"/>
      <c r="Y29" s="292"/>
      <c r="Z29" s="292"/>
      <c r="AA29" s="292"/>
      <c r="AB29" s="300"/>
      <c r="AC29" s="292"/>
      <c r="AD29" s="292"/>
      <c r="AE29" s="292"/>
      <c r="AF29" s="292"/>
      <c r="AG29" s="292"/>
      <c r="AH29" s="292"/>
    </row>
    <row r="30" spans="3:34" ht="15" customHeight="1" x14ac:dyDescent="0.25">
      <c r="C30" s="951"/>
      <c r="D30" s="952"/>
      <c r="E30" s="952"/>
      <c r="F30" s="952"/>
      <c r="G30" s="952"/>
      <c r="H30" s="952"/>
      <c r="I30" s="952"/>
      <c r="J30" s="952"/>
      <c r="K30" s="952"/>
      <c r="L30" s="952"/>
      <c r="M30" s="952"/>
      <c r="N30" s="952"/>
      <c r="O30" s="952"/>
      <c r="P30" s="953"/>
      <c r="Q30" s="292"/>
      <c r="R30" s="305" t="s">
        <v>131</v>
      </c>
      <c r="S30" s="292"/>
      <c r="T30" s="292"/>
      <c r="U30" s="292"/>
      <c r="V30" s="292"/>
      <c r="W30" s="940" t="s">
        <v>23</v>
      </c>
      <c r="X30" s="934"/>
      <c r="Y30" s="934"/>
      <c r="Z30" s="934"/>
      <c r="AA30" s="922"/>
      <c r="AB30" s="300"/>
      <c r="AC30" s="292"/>
      <c r="AD30" s="292"/>
      <c r="AE30" s="292"/>
      <c r="AF30" s="292"/>
      <c r="AG30" s="292"/>
      <c r="AH30" s="292"/>
    </row>
    <row r="31" spans="3:34" ht="15" customHeight="1" x14ac:dyDescent="0.25">
      <c r="C31" s="302"/>
      <c r="D31" s="302"/>
      <c r="E31" s="302"/>
      <c r="F31" s="302"/>
      <c r="G31" s="302"/>
      <c r="H31" s="292"/>
      <c r="I31" s="292"/>
      <c r="J31" s="292"/>
      <c r="K31" s="292"/>
      <c r="L31" s="292"/>
      <c r="M31" s="292"/>
      <c r="N31" s="292"/>
      <c r="O31" s="292"/>
      <c r="P31" s="292"/>
      <c r="Q31" s="292"/>
      <c r="R31" s="305"/>
      <c r="S31" s="292"/>
      <c r="T31" s="292"/>
      <c r="U31" s="292"/>
      <c r="V31" s="292"/>
      <c r="W31" s="292"/>
      <c r="X31" s="292"/>
      <c r="Y31" s="292"/>
      <c r="Z31" s="292"/>
      <c r="AA31" s="292"/>
      <c r="AB31" s="300"/>
      <c r="AC31" s="292"/>
      <c r="AD31" s="292"/>
      <c r="AE31" s="292"/>
      <c r="AF31" s="292"/>
      <c r="AG31" s="292"/>
      <c r="AH31" s="292"/>
    </row>
    <row r="32" spans="3:34" ht="15" customHeight="1" x14ac:dyDescent="0.25">
      <c r="C32" s="305" t="s">
        <v>132</v>
      </c>
      <c r="D32" s="302"/>
      <c r="E32" s="302"/>
      <c r="F32" s="302"/>
      <c r="G32" s="302"/>
      <c r="H32" s="302"/>
      <c r="I32" s="292"/>
      <c r="J32" s="292"/>
      <c r="K32" s="292"/>
      <c r="L32" s="292"/>
      <c r="M32" s="292"/>
      <c r="N32" s="292"/>
      <c r="O32" s="292"/>
      <c r="P32" s="292"/>
      <c r="Q32" s="292"/>
      <c r="R32" s="292"/>
      <c r="S32" s="292"/>
      <c r="T32" s="292"/>
      <c r="U32" s="292"/>
      <c r="V32" s="292"/>
      <c r="W32" s="292"/>
      <c r="X32" s="292"/>
      <c r="Y32" s="292"/>
      <c r="Z32" s="292"/>
      <c r="AA32" s="292"/>
      <c r="AB32" s="300"/>
      <c r="AC32" s="292"/>
      <c r="AD32" s="292"/>
      <c r="AE32" s="292"/>
      <c r="AF32" s="292"/>
      <c r="AG32" s="292"/>
      <c r="AH32" s="292"/>
    </row>
    <row r="33" spans="3:27" ht="39.75" customHeight="1" x14ac:dyDescent="0.25">
      <c r="C33" s="1483" t="s">
        <v>1173</v>
      </c>
      <c r="D33" s="934"/>
      <c r="E33" s="934"/>
      <c r="F33" s="934"/>
      <c r="G33" s="934"/>
      <c r="H33" s="934"/>
      <c r="I33" s="934"/>
      <c r="J33" s="934"/>
      <c r="K33" s="934"/>
      <c r="L33" s="934"/>
      <c r="M33" s="934"/>
      <c r="N33" s="934"/>
      <c r="O33" s="934"/>
      <c r="P33" s="934"/>
      <c r="Q33" s="934"/>
      <c r="R33" s="934"/>
      <c r="S33" s="934"/>
      <c r="T33" s="934"/>
      <c r="U33" s="934"/>
      <c r="V33" s="934"/>
      <c r="W33" s="934"/>
      <c r="X33" s="934"/>
      <c r="Y33" s="934"/>
      <c r="Z33" s="934"/>
      <c r="AA33" s="922"/>
    </row>
    <row r="34" spans="3:27" ht="15" customHeight="1" x14ac:dyDescent="0.25">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row>
    <row r="35" spans="3:27" ht="15" customHeight="1" x14ac:dyDescent="0.25">
      <c r="C35" s="296" t="s">
        <v>134</v>
      </c>
      <c r="D35" s="302"/>
      <c r="E35" s="302"/>
      <c r="F35" s="302"/>
      <c r="G35" s="302"/>
      <c r="H35" s="302"/>
      <c r="I35" s="302"/>
      <c r="J35" s="302"/>
      <c r="K35" s="302"/>
      <c r="L35" s="302"/>
      <c r="M35" s="296" t="s">
        <v>134</v>
      </c>
      <c r="N35" s="302"/>
      <c r="O35" s="302"/>
      <c r="P35" s="302"/>
      <c r="Q35" s="302"/>
      <c r="R35" s="302"/>
      <c r="S35" s="302"/>
      <c r="T35" s="302"/>
      <c r="U35" s="302"/>
      <c r="V35" s="302"/>
      <c r="W35" s="302"/>
      <c r="X35" s="302"/>
      <c r="Y35" s="302"/>
      <c r="Z35" s="302"/>
      <c r="AA35" s="302"/>
    </row>
    <row r="36" spans="3:27" ht="29.25" customHeight="1" x14ac:dyDescent="0.25">
      <c r="C36" s="940"/>
      <c r="D36" s="934"/>
      <c r="E36" s="934"/>
      <c r="F36" s="934"/>
      <c r="G36" s="934"/>
      <c r="H36" s="934"/>
      <c r="I36" s="934"/>
      <c r="J36" s="934"/>
      <c r="K36" s="922"/>
      <c r="L36" s="302"/>
      <c r="M36" s="940"/>
      <c r="N36" s="934"/>
      <c r="O36" s="934"/>
      <c r="P36" s="934"/>
      <c r="Q36" s="934"/>
      <c r="R36" s="934"/>
      <c r="S36" s="934"/>
      <c r="T36" s="934"/>
      <c r="U36" s="934"/>
      <c r="V36" s="934"/>
      <c r="W36" s="934"/>
      <c r="X36" s="934"/>
      <c r="Y36" s="934"/>
      <c r="Z36" s="934"/>
      <c r="AA36" s="922"/>
    </row>
    <row r="37" spans="3:27" ht="15" customHeight="1" x14ac:dyDescent="0.25">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row>
    <row r="38" spans="3:27" ht="15" customHeight="1" x14ac:dyDescent="0.25">
      <c r="C38" s="309" t="s">
        <v>137</v>
      </c>
      <c r="D38" s="309"/>
      <c r="E38" s="309"/>
      <c r="F38" s="309"/>
      <c r="G38" s="310"/>
      <c r="H38" s="311"/>
      <c r="I38" s="311"/>
      <c r="J38" s="311"/>
      <c r="K38" s="311"/>
      <c r="L38" s="311"/>
      <c r="M38" s="311"/>
      <c r="N38" s="311"/>
      <c r="O38" s="311"/>
      <c r="P38" s="311"/>
      <c r="Q38" s="311"/>
      <c r="R38" s="311"/>
      <c r="S38" s="311"/>
      <c r="T38" s="311"/>
      <c r="U38" s="311"/>
      <c r="V38" s="311"/>
      <c r="W38" s="311"/>
      <c r="X38" s="311"/>
      <c r="Y38" s="311"/>
      <c r="Z38" s="311"/>
      <c r="AA38" s="311"/>
    </row>
    <row r="39" spans="3:27" ht="90" customHeight="1" x14ac:dyDescent="0.25">
      <c r="C39" s="939" t="s">
        <v>1091</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22"/>
    </row>
    <row r="40" spans="3:27" ht="15" customHeight="1" x14ac:dyDescent="0.25">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row>
    <row r="41" spans="3:27" ht="15.75" customHeight="1" x14ac:dyDescent="0.25">
      <c r="C41" s="938" t="s">
        <v>139</v>
      </c>
      <c r="D41" s="930"/>
      <c r="E41" s="305"/>
      <c r="F41" s="932" t="s">
        <v>34</v>
      </c>
      <c r="G41" s="922"/>
      <c r="H41" s="305"/>
      <c r="I41" s="292"/>
      <c r="J41" s="312" t="s">
        <v>140</v>
      </c>
      <c r="K41" s="932">
        <v>2</v>
      </c>
      <c r="L41" s="934"/>
      <c r="M41" s="934"/>
      <c r="N41" s="922"/>
      <c r="O41" s="305"/>
      <c r="P41" s="305"/>
      <c r="Q41" s="296" t="s">
        <v>141</v>
      </c>
      <c r="R41" s="292"/>
      <c r="S41" s="305"/>
      <c r="T41" s="305"/>
      <c r="U41" s="305"/>
      <c r="V41" s="305"/>
      <c r="W41" s="932" t="s">
        <v>20</v>
      </c>
      <c r="X41" s="934"/>
      <c r="Y41" s="934"/>
      <c r="Z41" s="934"/>
      <c r="AA41" s="922"/>
    </row>
    <row r="42" spans="3:27" ht="15.75" customHeight="1" x14ac:dyDescent="0.25">
      <c r="C42" s="292"/>
      <c r="D42" s="292"/>
      <c r="E42" s="292"/>
      <c r="F42" s="307"/>
      <c r="G42" s="307"/>
      <c r="H42" s="307"/>
      <c r="I42" s="307"/>
      <c r="J42" s="307"/>
      <c r="K42" s="307"/>
      <c r="L42" s="307"/>
      <c r="M42" s="292"/>
      <c r="N42" s="292"/>
      <c r="O42" s="292"/>
      <c r="P42" s="292"/>
      <c r="Q42" s="292"/>
      <c r="R42" s="292"/>
      <c r="S42" s="292"/>
      <c r="T42" s="292"/>
      <c r="U42" s="292"/>
      <c r="V42" s="292"/>
      <c r="W42" s="292"/>
      <c r="X42" s="292"/>
      <c r="Y42" s="292"/>
      <c r="Z42" s="292"/>
      <c r="AA42" s="292"/>
    </row>
    <row r="43" spans="3:27" ht="32.25" customHeight="1" x14ac:dyDescent="0.25">
      <c r="C43" s="292"/>
      <c r="D43" s="312" t="s">
        <v>142</v>
      </c>
      <c r="E43" s="305"/>
      <c r="F43" s="939" t="s">
        <v>1123</v>
      </c>
      <c r="G43" s="934"/>
      <c r="H43" s="934"/>
      <c r="I43" s="934"/>
      <c r="J43" s="934"/>
      <c r="K43" s="934"/>
      <c r="L43" s="934"/>
      <c r="M43" s="922"/>
      <c r="N43" s="292"/>
      <c r="O43" s="312" t="s">
        <v>144</v>
      </c>
      <c r="P43" s="940">
        <v>0</v>
      </c>
      <c r="Q43" s="934"/>
      <c r="R43" s="934"/>
      <c r="S43" s="934"/>
      <c r="T43" s="934"/>
      <c r="U43" s="934"/>
      <c r="V43" s="934"/>
      <c r="W43" s="934"/>
      <c r="X43" s="934"/>
      <c r="Y43" s="934"/>
      <c r="Z43" s="934"/>
      <c r="AA43" s="922"/>
    </row>
    <row r="44" spans="3:27" ht="15.75" customHeight="1" x14ac:dyDescent="0.25">
      <c r="C44" s="305"/>
      <c r="D44" s="305"/>
      <c r="E44" s="305"/>
      <c r="F44" s="307"/>
      <c r="G44" s="307"/>
      <c r="H44" s="307"/>
      <c r="I44" s="307"/>
      <c r="J44" s="307"/>
      <c r="K44" s="307"/>
      <c r="L44" s="307"/>
      <c r="M44" s="305"/>
      <c r="N44" s="305"/>
      <c r="O44" s="305"/>
      <c r="P44" s="305"/>
      <c r="Q44" s="305"/>
      <c r="R44" s="305"/>
      <c r="S44" s="305"/>
      <c r="T44" s="305"/>
      <c r="U44" s="305"/>
      <c r="V44" s="305"/>
      <c r="W44" s="305"/>
      <c r="X44" s="305"/>
      <c r="Y44" s="305"/>
      <c r="Z44" s="305"/>
      <c r="AA44" s="305"/>
    </row>
    <row r="45" spans="3:27" ht="15.75" customHeight="1" x14ac:dyDescent="0.25">
      <c r="C45" s="292"/>
      <c r="D45" s="312" t="s">
        <v>145</v>
      </c>
      <c r="E45" s="292"/>
      <c r="F45" s="933" t="s">
        <v>146</v>
      </c>
      <c r="G45" s="922"/>
      <c r="H45" s="292"/>
      <c r="I45" s="292"/>
      <c r="J45" s="305" t="s">
        <v>147</v>
      </c>
      <c r="K45" s="292"/>
      <c r="L45" s="933" t="s">
        <v>148</v>
      </c>
      <c r="M45" s="934"/>
      <c r="N45" s="922"/>
      <c r="O45" s="305"/>
      <c r="P45" s="305"/>
      <c r="Q45" s="292"/>
      <c r="R45" s="305" t="s">
        <v>149</v>
      </c>
      <c r="S45" s="305"/>
      <c r="T45" s="305"/>
      <c r="U45" s="305"/>
      <c r="V45" s="305"/>
      <c r="W45" s="941"/>
      <c r="X45" s="934"/>
      <c r="Y45" s="934"/>
      <c r="Z45" s="934"/>
      <c r="AA45" s="922"/>
    </row>
    <row r="46" spans="3:27" ht="15.75" customHeight="1" x14ac:dyDescent="0.25">
      <c r="C46" s="292"/>
      <c r="D46" s="292"/>
      <c r="E46" s="292"/>
      <c r="F46" s="28"/>
      <c r="G46" s="292"/>
      <c r="H46" s="292"/>
      <c r="I46" s="296"/>
      <c r="J46" s="296"/>
      <c r="K46" s="296"/>
      <c r="L46" s="296"/>
      <c r="M46" s="296"/>
      <c r="N46" s="296"/>
      <c r="O46" s="296"/>
      <c r="P46" s="296"/>
      <c r="Q46" s="296"/>
      <c r="R46" s="296"/>
      <c r="S46" s="296"/>
      <c r="T46" s="296"/>
      <c r="U46" s="296"/>
      <c r="V46" s="296"/>
      <c r="W46" s="296"/>
      <c r="X46" s="296"/>
      <c r="Y46" s="296"/>
      <c r="Z46" s="296"/>
      <c r="AA46" s="296"/>
    </row>
    <row r="47" spans="3:27" ht="15.75" customHeight="1" x14ac:dyDescent="0.25">
      <c r="C47" s="313" t="s">
        <v>150</v>
      </c>
      <c r="D47" s="935">
        <v>2024</v>
      </c>
      <c r="E47" s="936"/>
      <c r="F47" s="937"/>
      <c r="G47" s="34"/>
      <c r="H47" s="296"/>
      <c r="I47" s="296"/>
      <c r="J47" s="296"/>
      <c r="K47" s="296"/>
      <c r="L47" s="296"/>
      <c r="M47" s="296"/>
      <c r="N47" s="296"/>
      <c r="O47" s="296"/>
      <c r="P47" s="296"/>
      <c r="Q47" s="929"/>
      <c r="R47" s="930"/>
      <c r="S47" s="930"/>
      <c r="T47" s="930"/>
      <c r="U47" s="930"/>
      <c r="V47" s="296"/>
      <c r="W47" s="296"/>
      <c r="X47" s="931"/>
      <c r="Y47" s="930"/>
      <c r="Z47" s="930"/>
      <c r="AA47" s="930"/>
    </row>
    <row r="49" spans="3:27" ht="15.75" customHeight="1" x14ac:dyDescent="0.25">
      <c r="C49" s="305" t="s">
        <v>140</v>
      </c>
      <c r="D49" s="940">
        <v>1.2</v>
      </c>
      <c r="E49" s="934"/>
      <c r="F49" s="922"/>
      <c r="G49" s="292"/>
      <c r="H49" s="296"/>
      <c r="I49" s="296"/>
      <c r="J49" s="296"/>
      <c r="K49" s="296"/>
      <c r="L49" s="296"/>
      <c r="M49" s="296"/>
      <c r="N49" s="296"/>
      <c r="O49" s="296"/>
      <c r="P49" s="296"/>
      <c r="Q49" s="929"/>
      <c r="R49" s="930"/>
      <c r="S49" s="930"/>
      <c r="T49" s="930"/>
      <c r="U49" s="930"/>
      <c r="V49" s="296"/>
      <c r="W49" s="296"/>
      <c r="X49" s="931"/>
      <c r="Y49" s="930"/>
      <c r="Z49" s="930"/>
      <c r="AA49" s="930"/>
    </row>
    <row r="50" spans="3:27" ht="15.75" customHeight="1" x14ac:dyDescent="0.25">
      <c r="C50" s="292"/>
      <c r="D50" s="292"/>
      <c r="E50" s="292"/>
      <c r="F50" s="292"/>
      <c r="G50" s="292"/>
      <c r="H50" s="292"/>
      <c r="I50" s="296"/>
      <c r="J50" s="296"/>
      <c r="K50" s="305"/>
      <c r="L50" s="305"/>
      <c r="M50" s="305"/>
      <c r="N50" s="305"/>
      <c r="O50" s="305"/>
      <c r="P50" s="305"/>
      <c r="Q50" s="305"/>
      <c r="R50" s="305"/>
      <c r="S50" s="305"/>
      <c r="T50" s="305"/>
      <c r="U50" s="305"/>
      <c r="V50" s="305"/>
      <c r="W50" s="305"/>
      <c r="X50" s="305"/>
      <c r="Y50" s="305"/>
      <c r="Z50" s="305"/>
      <c r="AA50" s="305"/>
    </row>
    <row r="51" spans="3:27" ht="15.75" customHeight="1" x14ac:dyDescent="0.25">
      <c r="C51" s="305"/>
      <c r="D51" s="932" t="s">
        <v>151</v>
      </c>
      <c r="E51" s="934"/>
      <c r="F51" s="934"/>
      <c r="G51" s="934"/>
      <c r="H51" s="934"/>
      <c r="I51" s="934"/>
      <c r="J51" s="934"/>
      <c r="K51" s="934"/>
      <c r="L51" s="934"/>
      <c r="M51" s="934"/>
      <c r="N51" s="934"/>
      <c r="O51" s="934"/>
      <c r="P51" s="934"/>
      <c r="Q51" s="934"/>
      <c r="R51" s="934"/>
      <c r="S51" s="934"/>
      <c r="T51" s="934"/>
      <c r="U51" s="934"/>
      <c r="V51" s="934"/>
      <c r="W51" s="934"/>
      <c r="X51" s="934"/>
      <c r="Y51" s="922"/>
      <c r="Z51" s="306"/>
      <c r="AA51" s="306"/>
    </row>
    <row r="52" spans="3:27" ht="15.75" customHeight="1" x14ac:dyDescent="0.25">
      <c r="C52" s="292"/>
      <c r="D52" s="971" t="s">
        <v>152</v>
      </c>
      <c r="E52" s="934"/>
      <c r="F52" s="934"/>
      <c r="G52" s="934"/>
      <c r="H52" s="922"/>
      <c r="I52" s="967" t="s">
        <v>153</v>
      </c>
      <c r="J52" s="934"/>
      <c r="K52" s="934"/>
      <c r="L52" s="934"/>
      <c r="M52" s="934"/>
      <c r="N52" s="934"/>
      <c r="O52" s="934"/>
      <c r="P52" s="922"/>
      <c r="Q52" s="968" t="s">
        <v>154</v>
      </c>
      <c r="R52" s="934"/>
      <c r="S52" s="934"/>
      <c r="T52" s="934"/>
      <c r="U52" s="934"/>
      <c r="V52" s="934"/>
      <c r="W52" s="934"/>
      <c r="X52" s="934"/>
      <c r="Y52" s="922"/>
      <c r="Z52" s="306"/>
      <c r="AA52" s="306"/>
    </row>
    <row r="53" spans="3:27" ht="15.75" customHeight="1" x14ac:dyDescent="0.25">
      <c r="C53" s="38"/>
      <c r="D53" s="972" t="s">
        <v>155</v>
      </c>
      <c r="E53" s="934"/>
      <c r="F53" s="934"/>
      <c r="G53" s="934"/>
      <c r="H53" s="922"/>
      <c r="I53" s="969" t="s">
        <v>156</v>
      </c>
      <c r="J53" s="934"/>
      <c r="K53" s="934"/>
      <c r="L53" s="934"/>
      <c r="M53" s="934"/>
      <c r="N53" s="934"/>
      <c r="O53" s="934"/>
      <c r="P53" s="922"/>
      <c r="Q53" s="970" t="s">
        <v>157</v>
      </c>
      <c r="R53" s="934"/>
      <c r="S53" s="934"/>
      <c r="T53" s="934"/>
      <c r="U53" s="934"/>
      <c r="V53" s="934"/>
      <c r="W53" s="934"/>
      <c r="X53" s="934"/>
      <c r="Y53" s="922"/>
      <c r="Z53" s="315"/>
      <c r="AA53" s="315"/>
    </row>
    <row r="54" spans="3:27" ht="15.75" customHeight="1" x14ac:dyDescent="0.25">
      <c r="C54" s="316"/>
      <c r="D54" s="316"/>
      <c r="E54" s="316"/>
      <c r="F54" s="316"/>
      <c r="G54" s="317"/>
      <c r="H54" s="317"/>
      <c r="I54" s="317"/>
      <c r="J54" s="317"/>
      <c r="K54" s="317"/>
      <c r="L54" s="317"/>
      <c r="M54" s="317"/>
      <c r="N54" s="317"/>
      <c r="O54" s="317"/>
      <c r="P54" s="317"/>
      <c r="Q54" s="317"/>
      <c r="R54" s="317"/>
      <c r="S54" s="317"/>
      <c r="T54" s="317"/>
      <c r="U54" s="317"/>
      <c r="V54" s="317"/>
      <c r="W54" s="317"/>
      <c r="X54" s="317"/>
      <c r="Y54" s="317"/>
      <c r="Z54" s="316"/>
      <c r="AA54" s="316"/>
    </row>
    <row r="55" spans="3:27" ht="15.75" customHeight="1" x14ac:dyDescent="0.25">
      <c r="C55" s="960" t="s">
        <v>158</v>
      </c>
      <c r="D55" s="934"/>
      <c r="E55" s="934"/>
      <c r="F55" s="922"/>
      <c r="G55" s="965" t="s">
        <v>159</v>
      </c>
      <c r="H55" s="966" t="s">
        <v>160</v>
      </c>
      <c r="I55" s="948"/>
      <c r="J55" s="948"/>
      <c r="K55" s="948"/>
      <c r="L55" s="948"/>
      <c r="M55" s="948"/>
      <c r="N55" s="948"/>
      <c r="O55" s="948"/>
      <c r="P55" s="948"/>
      <c r="Q55" s="948"/>
      <c r="R55" s="948"/>
      <c r="S55" s="948"/>
      <c r="T55" s="948"/>
      <c r="U55" s="948"/>
      <c r="V55" s="948"/>
      <c r="W55" s="948"/>
      <c r="X55" s="948"/>
      <c r="Y55" s="948"/>
      <c r="Z55" s="948"/>
      <c r="AA55" s="949"/>
    </row>
    <row r="56" spans="3:27" ht="15.75" customHeight="1" x14ac:dyDescent="0.25">
      <c r="C56" s="40" t="s">
        <v>161</v>
      </c>
      <c r="D56" s="41" t="s">
        <v>1124</v>
      </c>
      <c r="E56" s="960" t="s">
        <v>162</v>
      </c>
      <c r="F56" s="922"/>
      <c r="G56" s="906"/>
      <c r="H56" s="951"/>
      <c r="I56" s="952"/>
      <c r="J56" s="952"/>
      <c r="K56" s="952"/>
      <c r="L56" s="952"/>
      <c r="M56" s="952"/>
      <c r="N56" s="952"/>
      <c r="O56" s="952"/>
      <c r="P56" s="952"/>
      <c r="Q56" s="952"/>
      <c r="R56" s="952"/>
      <c r="S56" s="952"/>
      <c r="T56" s="952"/>
      <c r="U56" s="952"/>
      <c r="V56" s="952"/>
      <c r="W56" s="952"/>
      <c r="X56" s="952"/>
      <c r="Y56" s="952"/>
      <c r="Z56" s="952"/>
      <c r="AA56" s="953"/>
    </row>
    <row r="57" spans="3:27" ht="15.75" customHeight="1" x14ac:dyDescent="0.25">
      <c r="C57" s="42">
        <v>2024</v>
      </c>
      <c r="D57" s="43">
        <v>45474</v>
      </c>
      <c r="E57" s="959">
        <v>45656</v>
      </c>
      <c r="F57" s="922"/>
      <c r="G57" s="44">
        <v>0.5</v>
      </c>
      <c r="H57" s="964"/>
      <c r="I57" s="934"/>
      <c r="J57" s="934"/>
      <c r="K57" s="934"/>
      <c r="L57" s="934"/>
      <c r="M57" s="934"/>
      <c r="N57" s="934"/>
      <c r="O57" s="934"/>
      <c r="P57" s="934"/>
      <c r="Q57" s="934"/>
      <c r="R57" s="934"/>
      <c r="S57" s="934"/>
      <c r="T57" s="934"/>
      <c r="U57" s="934"/>
      <c r="V57" s="934"/>
      <c r="W57" s="934"/>
      <c r="X57" s="934"/>
      <c r="Y57" s="934"/>
      <c r="Z57" s="934"/>
      <c r="AA57" s="922"/>
    </row>
    <row r="58" spans="3:27" ht="15.75" customHeight="1" x14ac:dyDescent="0.25">
      <c r="C58" s="42">
        <v>2025</v>
      </c>
      <c r="D58" s="43">
        <v>45658</v>
      </c>
      <c r="E58" s="959">
        <v>46021</v>
      </c>
      <c r="F58" s="922"/>
      <c r="G58" s="44">
        <v>0.8</v>
      </c>
      <c r="H58" s="964"/>
      <c r="I58" s="934"/>
      <c r="J58" s="934"/>
      <c r="K58" s="934"/>
      <c r="L58" s="934"/>
      <c r="M58" s="934"/>
      <c r="N58" s="934"/>
      <c r="O58" s="934"/>
      <c r="P58" s="934"/>
      <c r="Q58" s="934"/>
      <c r="R58" s="934"/>
      <c r="S58" s="934"/>
      <c r="T58" s="934"/>
      <c r="U58" s="934"/>
      <c r="V58" s="934"/>
      <c r="W58" s="934"/>
      <c r="X58" s="934"/>
      <c r="Y58" s="934"/>
      <c r="Z58" s="934"/>
      <c r="AA58" s="922"/>
    </row>
    <row r="59" spans="3:27" ht="15.75" customHeight="1" x14ac:dyDescent="0.25">
      <c r="C59" s="42">
        <v>2026</v>
      </c>
      <c r="D59" s="43">
        <v>46023</v>
      </c>
      <c r="E59" s="959">
        <v>46386</v>
      </c>
      <c r="F59" s="922"/>
      <c r="G59" s="44">
        <v>0.4</v>
      </c>
      <c r="H59" s="964"/>
      <c r="I59" s="934"/>
      <c r="J59" s="934"/>
      <c r="K59" s="934"/>
      <c r="L59" s="934"/>
      <c r="M59" s="934"/>
      <c r="N59" s="934"/>
      <c r="O59" s="934"/>
      <c r="P59" s="934"/>
      <c r="Q59" s="934"/>
      <c r="R59" s="934"/>
      <c r="S59" s="934"/>
      <c r="T59" s="934"/>
      <c r="U59" s="934"/>
      <c r="V59" s="934"/>
      <c r="W59" s="934"/>
      <c r="X59" s="934"/>
      <c r="Y59" s="934"/>
      <c r="Z59" s="934"/>
      <c r="AA59" s="922"/>
    </row>
    <row r="60" spans="3:27" ht="15.75" customHeight="1" x14ac:dyDescent="0.25">
      <c r="C60" s="42">
        <v>2027</v>
      </c>
      <c r="D60" s="43">
        <v>46388</v>
      </c>
      <c r="E60" s="959">
        <v>46751</v>
      </c>
      <c r="F60" s="922"/>
      <c r="G60" s="44">
        <v>0.3</v>
      </c>
      <c r="H60" s="964"/>
      <c r="I60" s="934"/>
      <c r="J60" s="934"/>
      <c r="K60" s="934"/>
      <c r="L60" s="934"/>
      <c r="M60" s="934"/>
      <c r="N60" s="934"/>
      <c r="O60" s="934"/>
      <c r="P60" s="934"/>
      <c r="Q60" s="934"/>
      <c r="R60" s="934"/>
      <c r="S60" s="934"/>
      <c r="T60" s="934"/>
      <c r="U60" s="934"/>
      <c r="V60" s="934"/>
      <c r="W60" s="934"/>
      <c r="X60" s="934"/>
      <c r="Y60" s="934"/>
      <c r="Z60" s="934"/>
      <c r="AA60" s="922"/>
    </row>
    <row r="61" spans="3:27" ht="15.75" customHeight="1" x14ac:dyDescent="0.25">
      <c r="C61" s="42"/>
      <c r="D61" s="42"/>
      <c r="E61" s="960"/>
      <c r="F61" s="922"/>
      <c r="G61" s="41"/>
      <c r="H61" s="960"/>
      <c r="I61" s="934"/>
      <c r="J61" s="934"/>
      <c r="K61" s="934"/>
      <c r="L61" s="934"/>
      <c r="M61" s="934"/>
      <c r="N61" s="934"/>
      <c r="O61" s="934"/>
      <c r="P61" s="934"/>
      <c r="Q61" s="934"/>
      <c r="R61" s="934"/>
      <c r="S61" s="934"/>
      <c r="T61" s="934"/>
      <c r="U61" s="934"/>
      <c r="V61" s="934"/>
      <c r="W61" s="934"/>
      <c r="X61" s="934"/>
      <c r="Y61" s="934"/>
      <c r="Z61" s="934"/>
      <c r="AA61" s="922"/>
    </row>
    <row r="62" spans="3:27" ht="15.75" customHeight="1" x14ac:dyDescent="0.25">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row>
    <row r="63" spans="3:27" ht="15.75" customHeight="1" x14ac:dyDescent="0.25">
      <c r="C63" s="938" t="s">
        <v>163</v>
      </c>
      <c r="D63" s="930"/>
      <c r="E63" s="305"/>
      <c r="F63" s="296" t="s">
        <v>164</v>
      </c>
      <c r="G63" s="45"/>
      <c r="H63" s="307"/>
      <c r="I63" s="296" t="s">
        <v>165</v>
      </c>
      <c r="J63" s="292"/>
      <c r="K63" s="933"/>
      <c r="L63" s="922"/>
      <c r="M63" s="305"/>
      <c r="N63" s="292"/>
      <c r="O63" s="292"/>
      <c r="P63" s="292"/>
      <c r="Q63" s="292"/>
      <c r="R63" s="292"/>
      <c r="S63" s="292"/>
      <c r="T63" s="292"/>
      <c r="U63" s="292"/>
      <c r="V63" s="292"/>
      <c r="W63" s="292"/>
      <c r="X63" s="292"/>
      <c r="Y63" s="292"/>
      <c r="Z63" s="292"/>
      <c r="AA63" s="292"/>
    </row>
    <row r="65" spans="2:28" ht="15.75" customHeight="1" x14ac:dyDescent="0.25">
      <c r="B65" s="958" t="s">
        <v>166</v>
      </c>
      <c r="C65" s="934"/>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22"/>
    </row>
    <row r="66" spans="2:28" ht="15.75" customHeight="1" x14ac:dyDescent="0.25">
      <c r="B66" s="46"/>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7"/>
    </row>
    <row r="67" spans="2:28" ht="29.25" customHeight="1" x14ac:dyDescent="0.25">
      <c r="B67" s="960" t="s">
        <v>161</v>
      </c>
      <c r="C67" s="922"/>
      <c r="D67" s="41"/>
      <c r="E67" s="960" t="s">
        <v>167</v>
      </c>
      <c r="F67" s="922"/>
      <c r="G67" s="41"/>
      <c r="H67" s="932" t="s">
        <v>168</v>
      </c>
      <c r="I67" s="922"/>
      <c r="J67" s="960"/>
      <c r="K67" s="922"/>
      <c r="L67" s="963"/>
      <c r="M67" s="930"/>
      <c r="N67" s="41" t="s">
        <v>169</v>
      </c>
      <c r="O67" s="960"/>
      <c r="P67" s="934"/>
      <c r="Q67" s="922"/>
      <c r="R67" s="960" t="s">
        <v>170</v>
      </c>
      <c r="S67" s="934"/>
      <c r="T67" s="922"/>
      <c r="U67" s="960"/>
      <c r="V67" s="934"/>
      <c r="W67" s="922"/>
      <c r="X67" s="960" t="s">
        <v>171</v>
      </c>
      <c r="Y67" s="922"/>
      <c r="Z67" s="960"/>
      <c r="AA67" s="934"/>
      <c r="AB67" s="922"/>
    </row>
    <row r="68" spans="2:28" ht="15.75" customHeight="1" x14ac:dyDescent="0.25">
      <c r="B68" s="46"/>
      <c r="C68" s="320"/>
      <c r="D68" s="320"/>
      <c r="E68" s="320"/>
      <c r="F68" s="315"/>
      <c r="G68" s="321"/>
      <c r="H68" s="322"/>
      <c r="I68" s="322"/>
      <c r="J68" s="315"/>
      <c r="K68" s="315"/>
      <c r="L68" s="315"/>
      <c r="M68" s="315"/>
      <c r="N68" s="322"/>
      <c r="O68" s="315"/>
      <c r="P68" s="315"/>
      <c r="Q68" s="315"/>
      <c r="R68" s="315"/>
      <c r="S68" s="322"/>
      <c r="T68" s="302"/>
      <c r="U68" s="302"/>
      <c r="V68" s="292"/>
      <c r="W68" s="322"/>
      <c r="X68" s="312"/>
      <c r="Y68" s="312"/>
      <c r="Z68" s="48"/>
      <c r="AA68" s="27"/>
      <c r="AB68" s="49"/>
    </row>
    <row r="69" spans="2:28" ht="15.75" customHeight="1" x14ac:dyDescent="0.25">
      <c r="B69" s="958" t="s">
        <v>172</v>
      </c>
      <c r="C69" s="922"/>
      <c r="D69" s="961"/>
      <c r="E69" s="952"/>
      <c r="F69" s="952"/>
      <c r="G69" s="952"/>
      <c r="H69" s="952"/>
      <c r="I69" s="952"/>
      <c r="J69" s="952"/>
      <c r="K69" s="952"/>
      <c r="L69" s="952"/>
      <c r="M69" s="952"/>
      <c r="N69" s="952"/>
      <c r="O69" s="952"/>
      <c r="P69" s="952"/>
      <c r="Q69" s="952"/>
      <c r="R69" s="952"/>
      <c r="S69" s="952"/>
      <c r="T69" s="952"/>
      <c r="U69" s="952"/>
      <c r="V69" s="952"/>
      <c r="W69" s="952"/>
      <c r="X69" s="952"/>
      <c r="Y69" s="952"/>
      <c r="Z69" s="952"/>
      <c r="AA69" s="952"/>
      <c r="AB69" s="953"/>
    </row>
    <row r="70" spans="2:28" ht="15.75" customHeight="1" x14ac:dyDescent="0.25">
      <c r="B70" s="46"/>
      <c r="C70" s="320"/>
      <c r="D70" s="320"/>
      <c r="E70" s="320"/>
      <c r="F70" s="315"/>
      <c r="G70" s="321"/>
      <c r="H70" s="322"/>
      <c r="I70" s="322"/>
      <c r="J70" s="315"/>
      <c r="K70" s="315"/>
      <c r="L70" s="315"/>
      <c r="M70" s="315"/>
      <c r="N70" s="322"/>
      <c r="O70" s="315"/>
      <c r="P70" s="315"/>
      <c r="Q70" s="315"/>
      <c r="R70" s="315"/>
      <c r="S70" s="322"/>
      <c r="T70" s="302"/>
      <c r="U70" s="302"/>
      <c r="V70" s="292"/>
      <c r="W70" s="322"/>
      <c r="X70" s="312"/>
      <c r="Y70" s="312"/>
      <c r="Z70" s="48"/>
      <c r="AA70" s="27"/>
      <c r="AB70" s="49"/>
    </row>
    <row r="71" spans="2:28" ht="15.75" customHeight="1" x14ac:dyDescent="0.25">
      <c r="B71" s="958" t="s">
        <v>173</v>
      </c>
      <c r="C71" s="922"/>
      <c r="D71" s="96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3"/>
    </row>
    <row r="72" spans="2:28" ht="15.75" customHeight="1" x14ac:dyDescent="0.25">
      <c r="B72" s="46"/>
      <c r="C72" s="320"/>
      <c r="D72" s="320"/>
      <c r="E72" s="320"/>
      <c r="F72" s="315"/>
      <c r="G72" s="321"/>
      <c r="H72" s="322"/>
      <c r="I72" s="322"/>
      <c r="J72" s="315"/>
      <c r="K72" s="315"/>
      <c r="L72" s="315"/>
      <c r="M72" s="315"/>
      <c r="N72" s="322"/>
      <c r="O72" s="315"/>
      <c r="P72" s="315"/>
      <c r="Q72" s="315"/>
      <c r="R72" s="315"/>
      <c r="S72" s="322"/>
      <c r="T72" s="302"/>
      <c r="U72" s="302"/>
      <c r="V72" s="292"/>
      <c r="W72" s="322"/>
      <c r="X72" s="312"/>
      <c r="Y72" s="312"/>
      <c r="Z72" s="312"/>
      <c r="AA72" s="302"/>
      <c r="AB72" s="308"/>
    </row>
    <row r="73" spans="2:28" ht="15.75" customHeight="1" x14ac:dyDescent="0.25">
      <c r="B73" s="958" t="s">
        <v>174</v>
      </c>
      <c r="C73" s="922"/>
      <c r="D73" s="96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3"/>
    </row>
    <row r="74" spans="2:28" ht="15.75" customHeight="1" x14ac:dyDescent="0.25">
      <c r="B74" s="46"/>
      <c r="C74" s="320"/>
      <c r="D74" s="320"/>
      <c r="E74" s="320"/>
      <c r="F74" s="315"/>
      <c r="G74" s="321"/>
      <c r="H74" s="322"/>
      <c r="I74" s="322"/>
      <c r="J74" s="315"/>
      <c r="K74" s="315"/>
      <c r="L74" s="315"/>
      <c r="M74" s="315"/>
      <c r="N74" s="322"/>
      <c r="O74" s="315"/>
      <c r="P74" s="315"/>
      <c r="Q74" s="315"/>
      <c r="R74" s="315"/>
      <c r="S74" s="322"/>
      <c r="T74" s="302"/>
      <c r="U74" s="302"/>
      <c r="V74" s="292"/>
      <c r="W74" s="322"/>
      <c r="X74" s="312"/>
      <c r="Y74" s="312"/>
      <c r="Z74" s="48"/>
      <c r="AA74" s="27"/>
      <c r="AB74" s="49"/>
    </row>
    <row r="75" spans="2:28" ht="15.75" customHeight="1" x14ac:dyDescent="0.25">
      <c r="B75" s="958" t="s">
        <v>175</v>
      </c>
      <c r="C75" s="922"/>
      <c r="D75" s="96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3"/>
    </row>
    <row r="76" spans="2:28" ht="15.75" customHeight="1" x14ac:dyDescent="0.25">
      <c r="B76" s="46"/>
      <c r="C76" s="320"/>
      <c r="D76" s="320"/>
      <c r="E76" s="320"/>
      <c r="F76" s="315"/>
      <c r="G76" s="321"/>
      <c r="H76" s="322"/>
      <c r="I76" s="322"/>
      <c r="J76" s="315"/>
      <c r="K76" s="315"/>
      <c r="L76" s="315"/>
      <c r="M76" s="315"/>
      <c r="N76" s="322"/>
      <c r="O76" s="315"/>
      <c r="P76" s="315"/>
      <c r="Q76" s="315"/>
      <c r="R76" s="315"/>
      <c r="S76" s="322"/>
      <c r="T76" s="302"/>
      <c r="U76" s="302"/>
      <c r="V76" s="292"/>
      <c r="W76" s="322"/>
      <c r="X76" s="312"/>
      <c r="Y76" s="312"/>
      <c r="Z76" s="48"/>
      <c r="AA76" s="27"/>
      <c r="AB76" s="49"/>
    </row>
    <row r="77" spans="2:28" ht="15.75" customHeight="1" x14ac:dyDescent="0.25">
      <c r="B77" s="958" t="s">
        <v>176</v>
      </c>
      <c r="C77" s="922"/>
      <c r="D77" s="96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3"/>
    </row>
    <row r="78" spans="2:28" ht="15.75" customHeight="1" x14ac:dyDescent="0.25">
      <c r="B78" s="46"/>
      <c r="C78" s="320"/>
      <c r="D78" s="320"/>
      <c r="E78" s="320"/>
      <c r="F78" s="315"/>
      <c r="G78" s="321"/>
      <c r="H78" s="322"/>
      <c r="I78" s="322"/>
      <c r="J78" s="315"/>
      <c r="K78" s="315"/>
      <c r="L78" s="315"/>
      <c r="M78" s="315"/>
      <c r="N78" s="322"/>
      <c r="O78" s="315"/>
      <c r="P78" s="315"/>
      <c r="Q78" s="315"/>
      <c r="R78" s="315"/>
      <c r="S78" s="322"/>
      <c r="T78" s="302"/>
      <c r="U78" s="302"/>
      <c r="V78" s="292"/>
      <c r="W78" s="322"/>
      <c r="X78" s="312"/>
      <c r="Y78" s="312"/>
      <c r="Z78" s="48"/>
      <c r="AA78" s="27"/>
      <c r="AB78" s="49"/>
    </row>
    <row r="79" spans="2:28" ht="15.75" customHeight="1" x14ac:dyDescent="0.25">
      <c r="B79" s="958" t="s">
        <v>177</v>
      </c>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22"/>
    </row>
    <row r="80" spans="2:28" ht="15.75" customHeight="1" x14ac:dyDescent="0.25">
      <c r="B80" s="932" t="s">
        <v>122</v>
      </c>
      <c r="C80" s="922"/>
      <c r="D80" s="50" t="s">
        <v>178</v>
      </c>
      <c r="E80" s="932" t="s">
        <v>179</v>
      </c>
      <c r="F80" s="922"/>
      <c r="G80" s="932" t="s">
        <v>177</v>
      </c>
      <c r="H80" s="934"/>
      <c r="I80" s="934"/>
      <c r="J80" s="934"/>
      <c r="K80" s="934"/>
      <c r="L80" s="934"/>
      <c r="M80" s="934"/>
      <c r="N80" s="934"/>
      <c r="O80" s="922"/>
      <c r="P80" s="932" t="s">
        <v>180</v>
      </c>
      <c r="Q80" s="934"/>
      <c r="R80" s="934"/>
      <c r="S80" s="934"/>
      <c r="T80" s="934"/>
      <c r="U80" s="934"/>
      <c r="V80" s="934"/>
      <c r="W80" s="934"/>
      <c r="X80" s="934"/>
      <c r="Y80" s="934"/>
      <c r="Z80" s="934"/>
      <c r="AA80" s="934"/>
      <c r="AB80" s="922"/>
    </row>
    <row r="81" spans="2:28" ht="15.75" customHeight="1" x14ac:dyDescent="0.25">
      <c r="B81" s="932"/>
      <c r="C81" s="922"/>
      <c r="D81" s="36"/>
      <c r="E81" s="932"/>
      <c r="F81" s="922"/>
      <c r="G81" s="957"/>
      <c r="H81" s="934"/>
      <c r="I81" s="934"/>
      <c r="J81" s="934"/>
      <c r="K81" s="934"/>
      <c r="L81" s="934"/>
      <c r="M81" s="934"/>
      <c r="N81" s="934"/>
      <c r="O81" s="922"/>
      <c r="P81" s="957"/>
      <c r="Q81" s="934"/>
      <c r="R81" s="934"/>
      <c r="S81" s="934"/>
      <c r="T81" s="934"/>
      <c r="U81" s="934"/>
      <c r="V81" s="934"/>
      <c r="W81" s="934"/>
      <c r="X81" s="934"/>
      <c r="Y81" s="934"/>
      <c r="Z81" s="934"/>
      <c r="AA81" s="934"/>
      <c r="AB81" s="922"/>
    </row>
    <row r="82" spans="2:28" ht="15.75" customHeight="1" x14ac:dyDescent="0.25">
      <c r="B82" s="932"/>
      <c r="C82" s="922"/>
      <c r="D82" s="36"/>
      <c r="E82" s="932"/>
      <c r="F82" s="922"/>
      <c r="G82" s="957"/>
      <c r="H82" s="934"/>
      <c r="I82" s="934"/>
      <c r="J82" s="934"/>
      <c r="K82" s="934"/>
      <c r="L82" s="934"/>
      <c r="M82" s="934"/>
      <c r="N82" s="934"/>
      <c r="O82" s="922"/>
      <c r="P82" s="957"/>
      <c r="Q82" s="934"/>
      <c r="R82" s="934"/>
      <c r="S82" s="934"/>
      <c r="T82" s="934"/>
      <c r="U82" s="934"/>
      <c r="V82" s="934"/>
      <c r="W82" s="934"/>
      <c r="X82" s="934"/>
      <c r="Y82" s="934"/>
      <c r="Z82" s="934"/>
      <c r="AA82" s="934"/>
      <c r="AB82" s="922"/>
    </row>
    <row r="83" spans="2:28" ht="26.25" customHeight="1" x14ac:dyDescent="0.25">
      <c r="B83" s="956" t="s">
        <v>181</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22"/>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1174</v>
      </c>
    </row>
    <row r="3" spans="1:15" x14ac:dyDescent="0.25">
      <c r="A3" s="152" t="s">
        <v>1175</v>
      </c>
      <c r="C3" s="152" t="s">
        <v>1176</v>
      </c>
      <c r="E3" s="152" t="s">
        <v>1177</v>
      </c>
      <c r="G3" s="152" t="s">
        <v>1178</v>
      </c>
      <c r="I3" s="152" t="s">
        <v>1179</v>
      </c>
      <c r="K3" s="152" t="s">
        <v>1180</v>
      </c>
      <c r="M3" s="152" t="s">
        <v>1181</v>
      </c>
      <c r="O3" s="152" t="s">
        <v>1182</v>
      </c>
    </row>
    <row r="5" spans="1:15" x14ac:dyDescent="0.25">
      <c r="A5" s="152" t="s">
        <v>21</v>
      </c>
      <c r="C5" s="152" t="s">
        <v>1183</v>
      </c>
      <c r="D5" s="152">
        <v>1</v>
      </c>
      <c r="E5" s="152" t="s">
        <v>1184</v>
      </c>
      <c r="G5" s="152" t="s">
        <v>15</v>
      </c>
      <c r="I5" s="152" t="s">
        <v>1185</v>
      </c>
      <c r="K5" s="152" t="s">
        <v>987</v>
      </c>
      <c r="M5" s="152" t="s">
        <v>126</v>
      </c>
      <c r="O5" s="152" t="s">
        <v>1186</v>
      </c>
    </row>
    <row r="6" spans="1:15" x14ac:dyDescent="0.25">
      <c r="A6" s="152" t="s">
        <v>33</v>
      </c>
      <c r="C6" s="152" t="s">
        <v>1187</v>
      </c>
      <c r="D6" s="152">
        <v>2</v>
      </c>
      <c r="E6" s="152" t="s">
        <v>1188</v>
      </c>
      <c r="G6" s="152" t="s">
        <v>27</v>
      </c>
      <c r="I6" s="152" t="s">
        <v>1189</v>
      </c>
      <c r="M6" s="152" t="s">
        <v>1097</v>
      </c>
      <c r="O6" s="152" t="s">
        <v>1190</v>
      </c>
    </row>
    <row r="7" spans="1:15" x14ac:dyDescent="0.25">
      <c r="A7" s="152" t="s">
        <v>23</v>
      </c>
      <c r="D7" s="152">
        <v>3</v>
      </c>
      <c r="E7" s="152" t="s">
        <v>1191</v>
      </c>
      <c r="G7" s="152" t="s">
        <v>46</v>
      </c>
      <c r="I7" s="152" t="s">
        <v>20</v>
      </c>
      <c r="M7" s="152" t="s">
        <v>1127</v>
      </c>
      <c r="O7" s="152" t="s">
        <v>1192</v>
      </c>
    </row>
    <row r="8" spans="1:15" x14ac:dyDescent="0.25">
      <c r="D8" s="152">
        <v>4</v>
      </c>
      <c r="E8" s="152" t="s">
        <v>1193</v>
      </c>
      <c r="G8" s="152" t="s">
        <v>26</v>
      </c>
      <c r="I8" s="152" t="s">
        <v>42</v>
      </c>
      <c r="M8" s="152" t="s">
        <v>1154</v>
      </c>
      <c r="O8" s="152" t="s">
        <v>1194</v>
      </c>
    </row>
    <row r="9" spans="1:15" x14ac:dyDescent="0.25">
      <c r="D9" s="152">
        <v>5</v>
      </c>
      <c r="E9" s="152" t="s">
        <v>1195</v>
      </c>
      <c r="G9" s="152" t="s">
        <v>1196</v>
      </c>
      <c r="I9" s="152" t="s">
        <v>57</v>
      </c>
      <c r="O9" s="152" t="s">
        <v>1197</v>
      </c>
    </row>
    <row r="10" spans="1:15" x14ac:dyDescent="0.25">
      <c r="D10" s="152">
        <v>6</v>
      </c>
      <c r="E10" s="152" t="s">
        <v>1198</v>
      </c>
      <c r="G10" s="152" t="s">
        <v>1199</v>
      </c>
      <c r="I10" s="152" t="s">
        <v>62</v>
      </c>
      <c r="O10" s="152" t="s">
        <v>1200</v>
      </c>
    </row>
    <row r="11" spans="1:15" x14ac:dyDescent="0.25">
      <c r="D11" s="152">
        <v>7</v>
      </c>
      <c r="E11" s="152" t="s">
        <v>1201</v>
      </c>
      <c r="I11" s="152" t="s">
        <v>1199</v>
      </c>
    </row>
    <row r="12" spans="1:15" x14ac:dyDescent="0.25">
      <c r="D12" s="152">
        <v>8</v>
      </c>
      <c r="E12" s="152" t="s">
        <v>1202</v>
      </c>
    </row>
    <row r="13" spans="1:15" x14ac:dyDescent="0.25">
      <c r="D13" s="152">
        <v>9</v>
      </c>
      <c r="E13" s="152" t="s">
        <v>1203</v>
      </c>
    </row>
    <row r="14" spans="1:15" x14ac:dyDescent="0.25">
      <c r="D14" s="152">
        <v>10</v>
      </c>
      <c r="E14" s="152" t="s">
        <v>1204</v>
      </c>
    </row>
    <row r="15" spans="1:15" x14ac:dyDescent="0.25">
      <c r="D15" s="152">
        <v>11</v>
      </c>
      <c r="E15" s="152" t="s">
        <v>1205</v>
      </c>
    </row>
    <row r="16" spans="1:15" x14ac:dyDescent="0.25">
      <c r="D16" s="152">
        <v>12</v>
      </c>
      <c r="E16" s="152" t="s">
        <v>1206</v>
      </c>
    </row>
    <row r="17" spans="4:14" x14ac:dyDescent="0.25">
      <c r="D17" s="152">
        <v>13</v>
      </c>
      <c r="E17" s="152" t="s">
        <v>1207</v>
      </c>
    </row>
    <row r="18" spans="4:14" x14ac:dyDescent="0.25">
      <c r="D18" s="152">
        <v>14</v>
      </c>
      <c r="E18" s="152" t="s">
        <v>1208</v>
      </c>
    </row>
    <row r="19" spans="4:14" x14ac:dyDescent="0.25">
      <c r="D19" s="152">
        <v>15</v>
      </c>
      <c r="E19" s="152" t="s">
        <v>1209</v>
      </c>
    </row>
    <row r="20" spans="4:14" x14ac:dyDescent="0.25">
      <c r="D20" s="152">
        <v>16</v>
      </c>
      <c r="E20" s="152" t="s">
        <v>1210</v>
      </c>
    </row>
    <row r="21" spans="4:14" ht="15.75" customHeight="1" x14ac:dyDescent="0.25">
      <c r="D21" s="152">
        <v>17</v>
      </c>
      <c r="E21" s="152" t="s">
        <v>1211</v>
      </c>
      <c r="I21" s="152" t="s">
        <v>1212</v>
      </c>
      <c r="N21" s="152" t="s">
        <v>1213</v>
      </c>
    </row>
    <row r="22" spans="4:14" ht="15.75" customHeight="1" x14ac:dyDescent="0.25">
      <c r="D22" s="152">
        <v>18</v>
      </c>
      <c r="E22" s="152" t="s">
        <v>1214</v>
      </c>
    </row>
    <row r="23" spans="4:14" ht="15.75" customHeight="1" x14ac:dyDescent="0.25">
      <c r="D23" s="152">
        <v>19</v>
      </c>
      <c r="E23" s="152" t="s">
        <v>1215</v>
      </c>
      <c r="I23" s="152" t="s">
        <v>1216</v>
      </c>
      <c r="N23" s="152" t="s">
        <v>1217</v>
      </c>
    </row>
    <row r="24" spans="4:14" ht="15.75" customHeight="1" x14ac:dyDescent="0.25">
      <c r="D24" s="152">
        <v>20</v>
      </c>
      <c r="E24" s="152" t="s">
        <v>1218</v>
      </c>
      <c r="I24" s="152" t="s">
        <v>1219</v>
      </c>
      <c r="N24" s="152" t="s">
        <v>1220</v>
      </c>
    </row>
    <row r="25" spans="4:14" ht="15.75" customHeight="1" x14ac:dyDescent="0.25">
      <c r="I25" s="152" t="s">
        <v>1221</v>
      </c>
      <c r="N25" s="152" t="s">
        <v>1222</v>
      </c>
    </row>
    <row r="26" spans="4:14" ht="15.75" customHeight="1" x14ac:dyDescent="0.25">
      <c r="I26" s="152" t="s">
        <v>1223</v>
      </c>
      <c r="N26" s="152" t="s">
        <v>1224</v>
      </c>
    </row>
    <row r="27" spans="4:14" ht="15.75" customHeight="1" x14ac:dyDescent="0.25">
      <c r="I27" s="152" t="s">
        <v>1225</v>
      </c>
      <c r="N27" s="152" t="s">
        <v>1226</v>
      </c>
    </row>
    <row r="28" spans="4:14" ht="15.75" customHeight="1" x14ac:dyDescent="0.25">
      <c r="N28" s="152" t="s">
        <v>1227</v>
      </c>
    </row>
    <row r="29" spans="4:14" ht="15.75" customHeight="1" x14ac:dyDescent="0.25">
      <c r="N29" s="152" t="s">
        <v>1228</v>
      </c>
    </row>
    <row r="30" spans="4:14" ht="15.75" customHeight="1" x14ac:dyDescent="0.25">
      <c r="I30" s="152" t="s">
        <v>1229</v>
      </c>
      <c r="N30" s="152" t="s">
        <v>1230</v>
      </c>
    </row>
    <row r="31" spans="4:14" ht="15.75" customHeight="1" x14ac:dyDescent="0.25">
      <c r="N31" s="152" t="s">
        <v>1231</v>
      </c>
    </row>
    <row r="32" spans="4:14" ht="15.75" customHeight="1" x14ac:dyDescent="0.25">
      <c r="I32" s="152" t="s">
        <v>1232</v>
      </c>
      <c r="N32" s="152" t="s">
        <v>1233</v>
      </c>
    </row>
    <row r="33" spans="8:14" ht="15.75" customHeight="1" x14ac:dyDescent="0.25">
      <c r="I33" s="152" t="s">
        <v>1234</v>
      </c>
      <c r="N33" s="152" t="s">
        <v>1235</v>
      </c>
    </row>
    <row r="34" spans="8:14" ht="15.75" customHeight="1" x14ac:dyDescent="0.25">
      <c r="I34" s="152" t="s">
        <v>1236</v>
      </c>
    </row>
    <row r="35" spans="8:14" ht="15.75" customHeight="1" x14ac:dyDescent="0.25">
      <c r="I35" s="152" t="s">
        <v>1237</v>
      </c>
    </row>
    <row r="36" spans="8:14" ht="15.75" customHeight="1" x14ac:dyDescent="0.25"/>
    <row r="37" spans="8:14" ht="15.75" customHeight="1" x14ac:dyDescent="0.25"/>
    <row r="38" spans="8:14" ht="15.75" customHeight="1" x14ac:dyDescent="0.25">
      <c r="I38" s="152" t="s">
        <v>1238</v>
      </c>
      <c r="L38" s="152" t="s">
        <v>1239</v>
      </c>
      <c r="M38" s="152" t="s">
        <v>1240</v>
      </c>
      <c r="N38" s="152" t="s">
        <v>1241</v>
      </c>
    </row>
    <row r="39" spans="8:14" ht="15.75" customHeight="1" x14ac:dyDescent="0.25"/>
    <row r="40" spans="8:14" ht="15.75" customHeight="1" x14ac:dyDescent="0.25">
      <c r="H40" s="152" t="s">
        <v>1242</v>
      </c>
      <c r="I40" s="152" t="s">
        <v>1243</v>
      </c>
      <c r="L40" s="51" t="s">
        <v>1244</v>
      </c>
      <c r="M40" s="152" t="s">
        <v>1245</v>
      </c>
      <c r="N40" s="152" t="s">
        <v>1246</v>
      </c>
    </row>
    <row r="41" spans="8:14" ht="15.75" customHeight="1" x14ac:dyDescent="0.25">
      <c r="I41" s="152" t="s">
        <v>1247</v>
      </c>
      <c r="L41" s="51" t="s">
        <v>1248</v>
      </c>
      <c r="M41" s="152" t="s">
        <v>1249</v>
      </c>
      <c r="N41" s="152" t="s">
        <v>1250</v>
      </c>
    </row>
    <row r="42" spans="8:14" ht="15.75" customHeight="1" x14ac:dyDescent="0.25">
      <c r="I42" s="152" t="s">
        <v>1251</v>
      </c>
      <c r="L42" s="51" t="s">
        <v>1252</v>
      </c>
      <c r="N42" s="152" t="s">
        <v>1253</v>
      </c>
    </row>
    <row r="43" spans="8:14" ht="15.75" customHeight="1" x14ac:dyDescent="0.25">
      <c r="I43" s="152" t="s">
        <v>1254</v>
      </c>
      <c r="L43" s="51" t="s">
        <v>1255</v>
      </c>
      <c r="N43" s="152" t="s">
        <v>1256</v>
      </c>
    </row>
    <row r="44" spans="8:14" ht="15.75" customHeight="1" x14ac:dyDescent="0.25">
      <c r="I44" s="152" t="s">
        <v>1257</v>
      </c>
      <c r="N44" s="152" t="s">
        <v>1258</v>
      </c>
    </row>
    <row r="45" spans="8:14" ht="15.75" customHeight="1" x14ac:dyDescent="0.25">
      <c r="I45" s="152" t="s">
        <v>1259</v>
      </c>
      <c r="N45" s="152" t="s">
        <v>1260</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4.14062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015"/>
      <c r="B1" s="1016"/>
      <c r="C1" s="1016"/>
      <c r="D1" s="1016"/>
      <c r="E1" s="1017"/>
      <c r="F1" s="1052" t="s">
        <v>314</v>
      </c>
      <c r="G1" s="1053"/>
      <c r="H1" s="1053"/>
      <c r="I1" s="1053"/>
      <c r="J1" s="1053"/>
      <c r="K1" s="1053"/>
      <c r="L1" s="261"/>
    </row>
    <row r="2" spans="1:12" ht="18.75" customHeight="1" x14ac:dyDescent="0.25">
      <c r="A2" s="1048"/>
      <c r="B2" s="1049"/>
      <c r="C2" s="1049"/>
      <c r="D2" s="1049"/>
      <c r="E2" s="1050"/>
      <c r="F2" s="1054"/>
      <c r="G2" s="1055"/>
      <c r="H2" s="1055"/>
      <c r="I2" s="1055"/>
      <c r="J2" s="1055"/>
      <c r="K2" s="1055"/>
      <c r="L2" s="261"/>
    </row>
    <row r="3" spans="1:12" ht="18.75" customHeight="1" x14ac:dyDescent="0.25">
      <c r="A3" s="1048"/>
      <c r="B3" s="1049"/>
      <c r="C3" s="1049"/>
      <c r="D3" s="1049"/>
      <c r="E3" s="1050"/>
      <c r="F3" s="1052" t="s">
        <v>315</v>
      </c>
      <c r="G3" s="1053"/>
      <c r="H3" s="1053"/>
      <c r="I3" s="1053"/>
      <c r="J3" s="1053"/>
      <c r="K3" s="1053"/>
      <c r="L3" s="261"/>
    </row>
    <row r="4" spans="1:12" ht="18.75" customHeight="1" x14ac:dyDescent="0.25">
      <c r="A4" s="1051"/>
      <c r="B4" s="1020"/>
      <c r="C4" s="1020"/>
      <c r="D4" s="1020"/>
      <c r="E4" s="1037"/>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74</v>
      </c>
      <c r="E8" s="1027"/>
      <c r="F8" s="1027"/>
      <c r="G8" s="1027"/>
      <c r="H8" s="1028"/>
      <c r="I8" s="1023" t="s">
        <v>321</v>
      </c>
      <c r="J8" s="1025"/>
      <c r="K8" s="1026" t="s">
        <v>75</v>
      </c>
      <c r="L8" s="1028"/>
    </row>
    <row r="9" spans="1:12" ht="15.75" customHeight="1" x14ac:dyDescent="0.25">
      <c r="A9" s="1043" t="s">
        <v>322</v>
      </c>
      <c r="B9" s="1044"/>
      <c r="C9" s="1044"/>
      <c r="D9" s="1044"/>
      <c r="E9" s="1024"/>
      <c r="F9" s="1024"/>
      <c r="G9" s="1024"/>
      <c r="H9" s="1024"/>
      <c r="I9" s="1024"/>
      <c r="J9" s="1024"/>
      <c r="K9" s="1024"/>
      <c r="L9" s="1036"/>
    </row>
    <row r="10" spans="1:12" ht="35.25" customHeight="1" x14ac:dyDescent="0.25">
      <c r="A10" s="1021" t="s">
        <v>323</v>
      </c>
      <c r="B10" s="1021"/>
      <c r="C10" s="1021"/>
      <c r="D10" s="1021"/>
      <c r="E10" s="1022" t="str">
        <f>+ACTIVIDAD_1!B14</f>
        <v>Brindar el 100% de los tres servicios priorizados para la atención a través del modelo CIOM: primera atención profesional (trabajo social), orientación y seguimiento psicosocial y orientación, asesoría y seguimiento sociojurídico</v>
      </c>
      <c r="F10" s="1022"/>
      <c r="G10" s="1022"/>
      <c r="H10" s="1022"/>
      <c r="I10" s="1022"/>
      <c r="J10" s="1022"/>
      <c r="K10" s="1022"/>
      <c r="L10" s="1022"/>
    </row>
    <row r="11" spans="1:12" ht="34.5" customHeight="1" x14ac:dyDescent="0.25">
      <c r="A11" s="1034" t="s">
        <v>324</v>
      </c>
      <c r="B11" s="1035"/>
      <c r="C11" s="1035"/>
      <c r="D11" s="1036"/>
      <c r="E11" s="1029" t="str">
        <f>+ACTIVIDAD_1!I18</f>
        <v>Porcentaje de los tres servicios priorizados para la atención a través del modelo CIOM: primera atención profesional (trabajo social), orientación y seguimiento psicosocial y orientación, asesoría y seguimiento sociojurídico brindados</v>
      </c>
      <c r="F11" s="1022"/>
      <c r="G11" s="1022"/>
      <c r="H11" s="1022"/>
      <c r="I11" s="1022"/>
      <c r="J11" s="1022"/>
      <c r="K11" s="1022"/>
      <c r="L11" s="1030"/>
    </row>
    <row r="12" spans="1:12" ht="47.25" customHeight="1" x14ac:dyDescent="0.25">
      <c r="A12" s="1023" t="s">
        <v>325</v>
      </c>
      <c r="B12" s="1024"/>
      <c r="C12" s="1024"/>
      <c r="D12" s="1025"/>
      <c r="E12" s="1045" t="s">
        <v>326</v>
      </c>
      <c r="F12" s="1046"/>
      <c r="G12" s="1046"/>
      <c r="H12" s="1046"/>
      <c r="I12" s="1046"/>
      <c r="J12" s="1046"/>
      <c r="K12" s="1046"/>
      <c r="L12" s="1047"/>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040">
        <f>+ACTIVIDAD_1!C39</f>
        <v>1</v>
      </c>
      <c r="E16" s="1041"/>
      <c r="F16" s="1041"/>
      <c r="G16" s="1041"/>
      <c r="H16" s="1042"/>
      <c r="I16" s="1023" t="s">
        <v>237</v>
      </c>
      <c r="J16" s="1025"/>
      <c r="K16" s="1026" t="s">
        <v>23</v>
      </c>
      <c r="L16" s="1028"/>
    </row>
    <row r="17" spans="1:12" ht="27.6" customHeight="1" x14ac:dyDescent="0.25">
      <c r="A17" s="1023" t="s">
        <v>333</v>
      </c>
      <c r="B17" s="1024"/>
      <c r="C17" s="1025"/>
      <c r="D17" s="1026"/>
      <c r="E17" s="1027"/>
      <c r="F17" s="1027"/>
      <c r="G17" s="1027"/>
      <c r="H17" s="1028"/>
      <c r="I17" s="1026"/>
      <c r="J17" s="1027"/>
      <c r="K17" s="1027"/>
      <c r="L17" s="1028"/>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80.099999999999994" customHeight="1" x14ac:dyDescent="0.25">
      <c r="A19" s="385">
        <v>1</v>
      </c>
      <c r="B19" s="264" t="s">
        <v>280</v>
      </c>
      <c r="C19" s="1026" t="s">
        <v>340</v>
      </c>
      <c r="D19" s="1027"/>
      <c r="E19" s="1027"/>
      <c r="F19" s="1027"/>
      <c r="G19" s="1028"/>
      <c r="H19" s="1029" t="s">
        <v>341</v>
      </c>
      <c r="I19" s="1030"/>
      <c r="J19" s="1026" t="s">
        <v>22</v>
      </c>
      <c r="K19" s="1028"/>
      <c r="L19" s="264" t="s">
        <v>342</v>
      </c>
    </row>
    <row r="20" spans="1:12" ht="86.1" customHeight="1" x14ac:dyDescent="0.25">
      <c r="A20" s="385">
        <v>2</v>
      </c>
      <c r="B20" s="264" t="s">
        <v>280</v>
      </c>
      <c r="C20" s="1026" t="s">
        <v>343</v>
      </c>
      <c r="D20" s="1027"/>
      <c r="E20" s="1027"/>
      <c r="F20" s="1027"/>
      <c r="G20" s="1028"/>
      <c r="H20" s="1029" t="s">
        <v>344</v>
      </c>
      <c r="I20" s="1030"/>
      <c r="J20" s="1026" t="s">
        <v>22</v>
      </c>
      <c r="K20" s="1028"/>
      <c r="L20" s="264" t="s">
        <v>342</v>
      </c>
    </row>
    <row r="21" spans="1:12" ht="75.599999999999994" customHeight="1" x14ac:dyDescent="0.25">
      <c r="A21" s="385">
        <v>3</v>
      </c>
      <c r="B21" s="264" t="s">
        <v>280</v>
      </c>
      <c r="C21" s="1026" t="s">
        <v>345</v>
      </c>
      <c r="D21" s="1027"/>
      <c r="E21" s="1027"/>
      <c r="F21" s="1027"/>
      <c r="G21" s="1028"/>
      <c r="H21" s="1029" t="s">
        <v>346</v>
      </c>
      <c r="I21" s="1030"/>
      <c r="J21" s="1026" t="s">
        <v>22</v>
      </c>
      <c r="K21" s="1028"/>
      <c r="L21" s="264" t="s">
        <v>342</v>
      </c>
    </row>
    <row r="22" spans="1:12" ht="25.5" customHeight="1" x14ac:dyDescent="0.25">
      <c r="A22" s="268" t="s">
        <v>334</v>
      </c>
      <c r="B22" s="1023" t="s">
        <v>347</v>
      </c>
      <c r="C22" s="1024"/>
      <c r="D22" s="1024"/>
      <c r="E22" s="1024"/>
      <c r="F22" s="1024"/>
      <c r="G22" s="1024"/>
      <c r="H22" s="1024"/>
      <c r="I22" s="1024"/>
      <c r="J22" s="1024"/>
      <c r="K22" s="1025"/>
      <c r="L22" s="268" t="s">
        <v>348</v>
      </c>
    </row>
    <row r="23" spans="1:12" ht="28.35" customHeight="1" x14ac:dyDescent="0.25">
      <c r="A23" s="370">
        <v>1</v>
      </c>
      <c r="B23" s="1015" t="s">
        <v>349</v>
      </c>
      <c r="C23" s="1016"/>
      <c r="D23" s="1016"/>
      <c r="E23" s="1016"/>
      <c r="F23" s="1016"/>
      <c r="G23" s="1016"/>
      <c r="H23" s="1016"/>
      <c r="I23" s="1016"/>
      <c r="J23" s="1016"/>
      <c r="K23" s="1017"/>
      <c r="L23" s="371" t="s">
        <v>34</v>
      </c>
    </row>
    <row r="24" spans="1:12" ht="15.75" customHeight="1" x14ac:dyDescent="0.25">
      <c r="A24" s="1021" t="s">
        <v>350</v>
      </c>
      <c r="B24" s="1021"/>
      <c r="C24" s="1021"/>
      <c r="D24" s="1021"/>
      <c r="E24" s="1021"/>
      <c r="F24" s="1021"/>
      <c r="G24" s="1021"/>
      <c r="H24" s="1021"/>
      <c r="I24" s="1021"/>
      <c r="J24" s="1021"/>
      <c r="K24" s="1021"/>
      <c r="L24" s="1021"/>
    </row>
    <row r="25" spans="1:12" ht="26.25" customHeight="1" x14ac:dyDescent="0.25">
      <c r="A25" s="1034" t="s">
        <v>351</v>
      </c>
      <c r="B25" s="1035"/>
      <c r="C25" s="1036"/>
      <c r="D25" s="1019">
        <v>1</v>
      </c>
      <c r="E25" s="1020"/>
      <c r="F25" s="1018" t="s">
        <v>352</v>
      </c>
      <c r="G25" s="1018"/>
      <c r="H25" s="372">
        <v>2024</v>
      </c>
      <c r="I25" s="1018" t="s">
        <v>353</v>
      </c>
      <c r="J25" s="1018"/>
      <c r="K25" s="1038" t="s">
        <v>354</v>
      </c>
      <c r="L25" s="1039"/>
    </row>
    <row r="26" spans="1:12" ht="26.25" customHeight="1" x14ac:dyDescent="0.25">
      <c r="A26" s="1023" t="s">
        <v>355</v>
      </c>
      <c r="B26" s="1024"/>
      <c r="C26" s="1025"/>
      <c r="D26" s="1026" t="s">
        <v>356</v>
      </c>
      <c r="E26" s="1027"/>
      <c r="F26" s="1020"/>
      <c r="G26" s="1020"/>
      <c r="H26" s="1027"/>
      <c r="I26" s="1020"/>
      <c r="J26" s="1020"/>
      <c r="K26" s="1027"/>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A93" zoomScale="70" zoomScaleNormal="70" workbookViewId="0">
      <selection activeCell="D96" sqref="D96:E96"/>
    </sheetView>
  </sheetViews>
  <sheetFormatPr baseColWidth="10" defaultColWidth="10.85546875" defaultRowHeight="14.25" x14ac:dyDescent="0.25"/>
  <cols>
    <col min="1" max="1" width="49.7109375" style="66" customWidth="1"/>
    <col min="2" max="6" width="35.7109375" style="66" customWidth="1"/>
    <col min="7" max="7" width="51"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359</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69" t="s">
        <v>360</v>
      </c>
      <c r="C17" s="869"/>
      <c r="D17" s="869"/>
      <c r="E17" s="869"/>
      <c r="F17" s="869"/>
      <c r="G17" s="870" t="s">
        <v>215</v>
      </c>
      <c r="H17" s="870"/>
      <c r="I17" s="871" t="s">
        <v>361</v>
      </c>
      <c r="J17" s="871"/>
      <c r="K17" s="871"/>
      <c r="L17" s="871"/>
      <c r="M17" s="871"/>
      <c r="N17" s="871"/>
      <c r="O17" s="871"/>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0" t="s">
        <v>217</v>
      </c>
      <c r="B19" s="993" t="s">
        <v>218</v>
      </c>
      <c r="C19" s="994"/>
      <c r="D19" s="994"/>
      <c r="E19" s="995"/>
      <c r="F19" s="291" t="s">
        <v>219</v>
      </c>
      <c r="G19" s="873" t="s">
        <v>362</v>
      </c>
      <c r="H19" s="873"/>
      <c r="I19" s="873"/>
      <c r="J19" s="116" t="s">
        <v>221</v>
      </c>
      <c r="K19" s="869" t="s">
        <v>363</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v>4000000</v>
      </c>
      <c r="I26" s="86"/>
      <c r="J26" s="86"/>
      <c r="K26" s="83"/>
      <c r="L26" s="83"/>
      <c r="M26" s="83"/>
      <c r="N26" s="435">
        <f>SUM(B26:M26)</f>
        <v>513445000</v>
      </c>
      <c r="O26" s="84"/>
    </row>
    <row r="27" spans="1:15" ht="32.1" customHeight="1" x14ac:dyDescent="0.25">
      <c r="A27" s="85" t="s">
        <v>228</v>
      </c>
      <c r="B27" s="86">
        <v>509445000</v>
      </c>
      <c r="C27" s="86"/>
      <c r="D27" s="86"/>
      <c r="E27" s="86"/>
      <c r="F27" s="435">
        <v>0</v>
      </c>
      <c r="G27" s="86"/>
      <c r="H27" s="86"/>
      <c r="I27" s="86"/>
      <c r="J27" s="86"/>
      <c r="K27" s="86"/>
      <c r="L27" s="86"/>
      <c r="M27" s="86"/>
      <c r="N27" s="86">
        <f>SUM(B27:M27)</f>
        <v>509445000</v>
      </c>
      <c r="O27" s="115">
        <f>+(B27+C27+D27+E27+F27+G27+H27+I27+J27+K27+L27+M27)/N26</f>
        <v>0.99220948689733079</v>
      </c>
    </row>
    <row r="28" spans="1:15" ht="32.1" customHeight="1" x14ac:dyDescent="0.25">
      <c r="A28" s="85" t="s">
        <v>229</v>
      </c>
      <c r="B28" s="86"/>
      <c r="C28" s="86">
        <v>18088000</v>
      </c>
      <c r="D28" s="86">
        <v>50160000</v>
      </c>
      <c r="E28" s="86">
        <v>50160000</v>
      </c>
      <c r="F28" s="435">
        <v>50160000</v>
      </c>
      <c r="G28" s="86">
        <v>50160000</v>
      </c>
      <c r="H28" s="86">
        <v>50160000</v>
      </c>
      <c r="I28" s="86"/>
      <c r="J28" s="86"/>
      <c r="K28" s="86"/>
      <c r="L28" s="86"/>
      <c r="M28" s="86"/>
      <c r="N28" s="86">
        <f t="shared" ref="N28:N31" si="0">SUM(B28:M28)</f>
        <v>268888000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v>1</v>
      </c>
      <c r="H30" s="435"/>
      <c r="I30" s="86"/>
      <c r="J30" s="86"/>
      <c r="K30" s="86"/>
      <c r="L30" s="86"/>
      <c r="M30" s="86"/>
      <c r="N30" s="86">
        <f t="shared" si="0"/>
        <v>1</v>
      </c>
      <c r="O30" s="87"/>
    </row>
    <row r="31" spans="1:15" ht="32.1" customHeight="1" thickBot="1" x14ac:dyDescent="0.3">
      <c r="A31" s="88" t="s">
        <v>232</v>
      </c>
      <c r="B31" s="89">
        <v>1639091</v>
      </c>
      <c r="C31" s="89"/>
      <c r="D31" s="89"/>
      <c r="E31" s="89"/>
      <c r="F31" s="89"/>
      <c r="G31" s="89"/>
      <c r="H31" s="89"/>
      <c r="I31" s="89"/>
      <c r="J31" s="89"/>
      <c r="K31" s="89"/>
      <c r="L31" s="89"/>
      <c r="M31" s="89"/>
      <c r="N31" s="89">
        <f t="shared" si="0"/>
        <v>1639091</v>
      </c>
      <c r="O31" s="489">
        <f>+N31/(N29-N30)</f>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61" t="s">
        <v>233</v>
      </c>
      <c r="B35" s="862"/>
      <c r="C35" s="862"/>
      <c r="D35" s="862"/>
      <c r="E35" s="862"/>
      <c r="F35" s="862"/>
      <c r="G35" s="862"/>
      <c r="H35" s="862"/>
      <c r="I35" s="863"/>
      <c r="J35" s="95"/>
    </row>
    <row r="36" spans="1:10" ht="50.25" customHeight="1" thickBot="1" x14ac:dyDescent="0.3">
      <c r="A36" s="101" t="s">
        <v>234</v>
      </c>
      <c r="B36" s="864" t="str">
        <f>+B13</f>
        <v>Desarrollar 40 procesos formativos para fortalecer las capacidades y brindar herramientas a las mujeres en el ejercicio pleno del derecho a la participación y representación</v>
      </c>
      <c r="C36" s="865"/>
      <c r="D36" s="865"/>
      <c r="E36" s="865"/>
      <c r="F36" s="865"/>
      <c r="G36" s="865"/>
      <c r="H36" s="865"/>
      <c r="I36" s="866"/>
      <c r="J36" s="93"/>
    </row>
    <row r="37" spans="1:10" ht="18.75" customHeight="1" thickBot="1" x14ac:dyDescent="0.3">
      <c r="A37" s="812" t="s">
        <v>235</v>
      </c>
      <c r="B37" s="145">
        <v>2024</v>
      </c>
      <c r="C37" s="145">
        <v>2025</v>
      </c>
      <c r="D37" s="145">
        <v>2026</v>
      </c>
      <c r="E37" s="145">
        <v>2027</v>
      </c>
      <c r="F37" s="145" t="s">
        <v>236</v>
      </c>
      <c r="G37" s="867" t="s">
        <v>237</v>
      </c>
      <c r="H37" s="867" t="s">
        <v>21</v>
      </c>
      <c r="I37" s="867"/>
      <c r="J37" s="93"/>
    </row>
    <row r="38" spans="1:10" ht="50.25" customHeight="1" thickBot="1" x14ac:dyDescent="0.3">
      <c r="A38" s="813"/>
      <c r="B38" s="377">
        <v>6</v>
      </c>
      <c r="C38" s="377">
        <v>12</v>
      </c>
      <c r="D38" s="377">
        <v>9</v>
      </c>
      <c r="E38" s="377">
        <v>13</v>
      </c>
      <c r="F38" s="374">
        <v>40</v>
      </c>
      <c r="G38" s="867"/>
      <c r="H38" s="867"/>
      <c r="I38" s="867"/>
      <c r="J38" s="93"/>
    </row>
    <row r="39" spans="1:10" ht="52.5" customHeight="1" thickBot="1" x14ac:dyDescent="0.3">
      <c r="A39" s="102" t="s">
        <v>238</v>
      </c>
      <c r="B39" s="850">
        <v>0.1</v>
      </c>
      <c r="C39" s="851"/>
      <c r="D39" s="852" t="s">
        <v>239</v>
      </c>
      <c r="E39" s="853"/>
      <c r="F39" s="853"/>
      <c r="G39" s="853"/>
      <c r="H39" s="853"/>
      <c r="I39" s="854"/>
    </row>
    <row r="40" spans="1:10" s="94" customFormat="1" ht="48" customHeight="1" thickBot="1" x14ac:dyDescent="0.3">
      <c r="A40" s="812" t="s">
        <v>240</v>
      </c>
      <c r="B40" s="102" t="s">
        <v>241</v>
      </c>
      <c r="C40" s="101" t="s">
        <v>242</v>
      </c>
      <c r="D40" s="814" t="s">
        <v>243</v>
      </c>
      <c r="E40" s="815"/>
      <c r="F40" s="814" t="s">
        <v>244</v>
      </c>
      <c r="G40" s="815"/>
      <c r="H40" s="103" t="s">
        <v>245</v>
      </c>
      <c r="I40" s="105" t="s">
        <v>246</v>
      </c>
    </row>
    <row r="41" spans="1:10" ht="160.5" customHeight="1" thickBot="1" x14ac:dyDescent="0.3">
      <c r="A41" s="813"/>
      <c r="B41" s="97">
        <v>0.3</v>
      </c>
      <c r="C41" s="97">
        <v>0.3</v>
      </c>
      <c r="D41" s="1002" t="s">
        <v>364</v>
      </c>
      <c r="E41" s="1003"/>
      <c r="F41" s="1002" t="s">
        <v>365</v>
      </c>
      <c r="G41" s="1003"/>
      <c r="H41" s="495"/>
      <c r="I41" s="238" t="s">
        <v>366</v>
      </c>
    </row>
    <row r="42" spans="1:10" s="94" customFormat="1" ht="54" customHeight="1" thickBot="1" x14ac:dyDescent="0.3">
      <c r="A42" s="812" t="s">
        <v>251</v>
      </c>
      <c r="B42" s="104" t="s">
        <v>241</v>
      </c>
      <c r="C42" s="103" t="s">
        <v>242</v>
      </c>
      <c r="D42" s="814" t="s">
        <v>243</v>
      </c>
      <c r="E42" s="815"/>
      <c r="F42" s="814" t="s">
        <v>244</v>
      </c>
      <c r="G42" s="815"/>
      <c r="H42" s="103" t="s">
        <v>245</v>
      </c>
      <c r="I42" s="105" t="s">
        <v>246</v>
      </c>
    </row>
    <row r="43" spans="1:10" ht="210" customHeight="1" thickBot="1" x14ac:dyDescent="0.3">
      <c r="A43" s="813"/>
      <c r="B43" s="97">
        <v>0.7</v>
      </c>
      <c r="C43" s="97">
        <v>0.5</v>
      </c>
      <c r="D43" s="1102" t="s">
        <v>367</v>
      </c>
      <c r="E43" s="1103"/>
      <c r="F43" s="1102" t="s">
        <v>368</v>
      </c>
      <c r="G43" s="1103"/>
      <c r="H43" s="659" t="s">
        <v>369</v>
      </c>
      <c r="I43" s="647" t="s">
        <v>370</v>
      </c>
    </row>
    <row r="44" spans="1:10" s="94" customFormat="1" ht="35.1" customHeight="1" x14ac:dyDescent="0.25">
      <c r="A44" s="812" t="s">
        <v>255</v>
      </c>
      <c r="B44" s="104" t="s">
        <v>241</v>
      </c>
      <c r="C44" s="103" t="s">
        <v>242</v>
      </c>
      <c r="D44" s="814" t="s">
        <v>243</v>
      </c>
      <c r="E44" s="815"/>
      <c r="F44" s="814" t="s">
        <v>244</v>
      </c>
      <c r="G44" s="815"/>
      <c r="H44" s="103" t="s">
        <v>245</v>
      </c>
      <c r="I44" s="105" t="s">
        <v>246</v>
      </c>
    </row>
    <row r="45" spans="1:10" ht="195" customHeight="1" x14ac:dyDescent="0.25">
      <c r="A45" s="813"/>
      <c r="B45" s="97">
        <v>1</v>
      </c>
      <c r="C45" s="98">
        <v>1</v>
      </c>
      <c r="D45" s="1104" t="s">
        <v>371</v>
      </c>
      <c r="E45" s="1105"/>
      <c r="F45" s="1098" t="s">
        <v>372</v>
      </c>
      <c r="G45" s="1099"/>
      <c r="H45" s="651" t="s">
        <v>249</v>
      </c>
      <c r="I45" s="497" t="s">
        <v>373</v>
      </c>
    </row>
    <row r="46" spans="1:10" s="94" customFormat="1" ht="38.25" customHeight="1" x14ac:dyDescent="0.25">
      <c r="A46" s="812" t="s">
        <v>258</v>
      </c>
      <c r="B46" s="104" t="s">
        <v>241</v>
      </c>
      <c r="C46" s="104" t="s">
        <v>242</v>
      </c>
      <c r="D46" s="814" t="s">
        <v>243</v>
      </c>
      <c r="E46" s="815"/>
      <c r="F46" s="814" t="s">
        <v>244</v>
      </c>
      <c r="G46" s="815"/>
      <c r="H46" s="103" t="s">
        <v>245</v>
      </c>
      <c r="I46" s="103" t="s">
        <v>246</v>
      </c>
    </row>
    <row r="47" spans="1:10" ht="223.5" customHeight="1" x14ac:dyDescent="0.25">
      <c r="A47" s="813"/>
      <c r="B47" s="97">
        <v>1</v>
      </c>
      <c r="C47" s="98">
        <v>1</v>
      </c>
      <c r="D47" s="1096" t="s">
        <v>374</v>
      </c>
      <c r="E47" s="1097"/>
      <c r="F47" s="1098" t="s">
        <v>375</v>
      </c>
      <c r="G47" s="1099"/>
      <c r="H47" s="651" t="s">
        <v>249</v>
      </c>
      <c r="I47" s="497" t="s">
        <v>376</v>
      </c>
    </row>
    <row r="48" spans="1:10" s="94" customFormat="1" ht="35.1" customHeight="1" x14ac:dyDescent="0.25">
      <c r="A48" s="812" t="s">
        <v>261</v>
      </c>
      <c r="B48" s="104" t="s">
        <v>241</v>
      </c>
      <c r="C48" s="103" t="s">
        <v>242</v>
      </c>
      <c r="D48" s="814" t="s">
        <v>243</v>
      </c>
      <c r="E48" s="815"/>
      <c r="F48" s="814" t="s">
        <v>244</v>
      </c>
      <c r="G48" s="815"/>
      <c r="H48" s="103" t="s">
        <v>245</v>
      </c>
      <c r="I48" s="105" t="s">
        <v>246</v>
      </c>
    </row>
    <row r="49" spans="1:9" ht="311.25" customHeight="1" x14ac:dyDescent="0.25">
      <c r="A49" s="813"/>
      <c r="B49" s="97">
        <v>0.5</v>
      </c>
      <c r="C49" s="98">
        <v>0.5</v>
      </c>
      <c r="D49" s="1100" t="s">
        <v>377</v>
      </c>
      <c r="E49" s="1101"/>
      <c r="F49" s="1092" t="s">
        <v>378</v>
      </c>
      <c r="G49" s="1093"/>
      <c r="H49" s="651" t="s">
        <v>249</v>
      </c>
      <c r="I49" s="497" t="s">
        <v>379</v>
      </c>
    </row>
    <row r="50" spans="1:9" s="94" customFormat="1" ht="35.1" customHeight="1" x14ac:dyDescent="0.25">
      <c r="A50" s="812" t="s">
        <v>264</v>
      </c>
      <c r="B50" s="104" t="s">
        <v>241</v>
      </c>
      <c r="C50" s="103" t="s">
        <v>242</v>
      </c>
      <c r="D50" s="814" t="s">
        <v>243</v>
      </c>
      <c r="E50" s="815"/>
      <c r="F50" s="814" t="s">
        <v>244</v>
      </c>
      <c r="G50" s="815"/>
      <c r="H50" s="103" t="s">
        <v>245</v>
      </c>
      <c r="I50" s="105" t="s">
        <v>246</v>
      </c>
    </row>
    <row r="51" spans="1:9" ht="288.75" customHeight="1" x14ac:dyDescent="0.25">
      <c r="A51" s="813"/>
      <c r="B51" s="99">
        <v>0.5</v>
      </c>
      <c r="C51" s="705">
        <v>1.5</v>
      </c>
      <c r="D51" s="1090" t="s">
        <v>380</v>
      </c>
      <c r="E51" s="1091"/>
      <c r="F51" s="1092" t="s">
        <v>381</v>
      </c>
      <c r="G51" s="1093"/>
      <c r="H51" s="651" t="s">
        <v>249</v>
      </c>
      <c r="I51" s="497" t="s">
        <v>379</v>
      </c>
    </row>
    <row r="52" spans="1:9" ht="35.1" customHeight="1" x14ac:dyDescent="0.25">
      <c r="A52" s="812" t="s">
        <v>267</v>
      </c>
      <c r="B52" s="102" t="s">
        <v>241</v>
      </c>
      <c r="C52" s="101" t="s">
        <v>242</v>
      </c>
      <c r="D52" s="814" t="s">
        <v>243</v>
      </c>
      <c r="E52" s="815"/>
      <c r="F52" s="814" t="s">
        <v>244</v>
      </c>
      <c r="G52" s="815"/>
      <c r="H52" s="103" t="s">
        <v>245</v>
      </c>
      <c r="I52" s="105" t="s">
        <v>246</v>
      </c>
    </row>
    <row r="53" spans="1:9" s="485" customFormat="1" ht="218.25" customHeight="1" x14ac:dyDescent="0.25">
      <c r="A53" s="813"/>
      <c r="B53" s="484">
        <v>1</v>
      </c>
      <c r="C53" s="733">
        <v>0.2</v>
      </c>
      <c r="D53" s="1094" t="s">
        <v>382</v>
      </c>
      <c r="E53" s="1095"/>
      <c r="F53" s="1092" t="s">
        <v>383</v>
      </c>
      <c r="G53" s="1093"/>
      <c r="H53" s="734"/>
      <c r="I53" s="735" t="s">
        <v>384</v>
      </c>
    </row>
    <row r="54" spans="1:9" ht="57" customHeight="1" x14ac:dyDescent="0.25">
      <c r="A54" s="812" t="s">
        <v>270</v>
      </c>
      <c r="B54" s="102" t="s">
        <v>241</v>
      </c>
      <c r="C54" s="101" t="s">
        <v>242</v>
      </c>
      <c r="D54" s="814" t="s">
        <v>243</v>
      </c>
      <c r="E54" s="815"/>
      <c r="F54" s="814" t="s">
        <v>244</v>
      </c>
      <c r="G54" s="815"/>
      <c r="H54" s="472" t="s">
        <v>245</v>
      </c>
      <c r="I54" s="105" t="s">
        <v>246</v>
      </c>
    </row>
    <row r="55" spans="1:9" ht="168" customHeight="1" thickBot="1" x14ac:dyDescent="0.3">
      <c r="A55" s="813"/>
      <c r="B55" s="499">
        <v>1</v>
      </c>
      <c r="C55" s="500"/>
      <c r="D55" s="1084"/>
      <c r="E55" s="1085"/>
      <c r="F55" s="1084"/>
      <c r="G55" s="1085"/>
      <c r="H55" s="498"/>
      <c r="I55" s="494"/>
    </row>
    <row r="56" spans="1:9" ht="35.1" customHeight="1" x14ac:dyDescent="0.25">
      <c r="A56" s="812" t="s">
        <v>271</v>
      </c>
      <c r="B56" s="102" t="s">
        <v>241</v>
      </c>
      <c r="C56" s="101" t="s">
        <v>242</v>
      </c>
      <c r="D56" s="814" t="s">
        <v>243</v>
      </c>
      <c r="E56" s="815"/>
      <c r="F56" s="814" t="s">
        <v>244</v>
      </c>
      <c r="G56" s="815"/>
      <c r="H56" s="101" t="s">
        <v>245</v>
      </c>
      <c r="I56" s="105" t="s">
        <v>246</v>
      </c>
    </row>
    <row r="57" spans="1:9" ht="154.5" customHeight="1" x14ac:dyDescent="0.25">
      <c r="A57" s="813"/>
      <c r="B57" s="99">
        <v>1</v>
      </c>
      <c r="C57" s="100"/>
      <c r="D57" s="1086"/>
      <c r="E57" s="1087"/>
      <c r="F57" s="1088"/>
      <c r="G57" s="1089"/>
      <c r="H57" s="96"/>
      <c r="I57" s="398"/>
    </row>
    <row r="58" spans="1:9" ht="35.1" customHeight="1" x14ac:dyDescent="0.25">
      <c r="A58" s="812" t="s">
        <v>272</v>
      </c>
      <c r="B58" s="102" t="s">
        <v>241</v>
      </c>
      <c r="C58" s="101" t="s">
        <v>242</v>
      </c>
      <c r="D58" s="814" t="s">
        <v>243</v>
      </c>
      <c r="E58" s="815"/>
      <c r="F58" s="814" t="s">
        <v>244</v>
      </c>
      <c r="G58" s="815"/>
      <c r="H58" s="103" t="s">
        <v>245</v>
      </c>
      <c r="I58" s="105" t="s">
        <v>246</v>
      </c>
    </row>
    <row r="59" spans="1:9" ht="145.5" customHeight="1" x14ac:dyDescent="0.25">
      <c r="A59" s="813"/>
      <c r="B59" s="99">
        <v>1</v>
      </c>
      <c r="C59" s="100"/>
      <c r="D59" s="1002"/>
      <c r="E59" s="1003"/>
      <c r="F59" s="1002"/>
      <c r="G59" s="1081"/>
      <c r="H59" s="149"/>
      <c r="I59" s="465"/>
    </row>
    <row r="60" spans="1:9" ht="104.25" customHeight="1" thickBot="1" x14ac:dyDescent="0.3">
      <c r="A60" s="812" t="s">
        <v>273</v>
      </c>
      <c r="B60" s="102" t="s">
        <v>241</v>
      </c>
      <c r="C60" s="101" t="s">
        <v>242</v>
      </c>
      <c r="D60" s="814" t="s">
        <v>243</v>
      </c>
      <c r="E60" s="815"/>
      <c r="F60" s="814" t="s">
        <v>244</v>
      </c>
      <c r="G60" s="815"/>
      <c r="H60" s="103" t="s">
        <v>245</v>
      </c>
      <c r="I60" s="105" t="s">
        <v>246</v>
      </c>
    </row>
    <row r="61" spans="1:9" ht="167.25" customHeight="1" thickBot="1" x14ac:dyDescent="0.3">
      <c r="A61" s="813"/>
      <c r="B61" s="99">
        <v>0.5</v>
      </c>
      <c r="C61" s="100"/>
      <c r="D61" s="1002"/>
      <c r="E61" s="1081"/>
      <c r="F61" s="1082"/>
      <c r="G61" s="1083"/>
      <c r="H61" s="96"/>
      <c r="I61" s="397"/>
    </row>
    <row r="62" spans="1:9" ht="35.1" customHeight="1" thickBot="1" x14ac:dyDescent="0.3">
      <c r="A62" s="812" t="s">
        <v>274</v>
      </c>
      <c r="B62" s="102" t="s">
        <v>241</v>
      </c>
      <c r="C62" s="101" t="s">
        <v>242</v>
      </c>
      <c r="D62" s="814" t="s">
        <v>243</v>
      </c>
      <c r="E62" s="815"/>
      <c r="F62" s="814" t="s">
        <v>244</v>
      </c>
      <c r="G62" s="815"/>
      <c r="H62" s="103" t="s">
        <v>245</v>
      </c>
      <c r="I62" s="105" t="s">
        <v>246</v>
      </c>
    </row>
    <row r="63" spans="1:9" ht="120.75" customHeight="1" thickBot="1" x14ac:dyDescent="0.3">
      <c r="A63" s="813"/>
      <c r="B63" s="99">
        <v>0.5</v>
      </c>
      <c r="C63" s="100"/>
      <c r="D63" s="816"/>
      <c r="E63" s="817"/>
      <c r="F63" s="816"/>
      <c r="G63" s="817"/>
      <c r="H63" s="96"/>
      <c r="I63" s="96"/>
    </row>
    <row r="64" spans="1:9" ht="33" customHeight="1" x14ac:dyDescent="0.25">
      <c r="B64" s="66">
        <f>SUM(B63+B61+B59+B57+B55+B53+B51+B49+B47+B45+B43+B41)</f>
        <v>9</v>
      </c>
      <c r="C64" s="66">
        <f>SUM(C63+C61+C59+C57+C55+C53+C51+C49+C47+C45+C43+C41)</f>
        <v>5</v>
      </c>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41.25" customHeight="1" x14ac:dyDescent="0.25">
      <c r="A68" s="106" t="s">
        <v>276</v>
      </c>
      <c r="B68" s="1077" t="s">
        <v>385</v>
      </c>
      <c r="C68" s="1078"/>
      <c r="D68" s="1077" t="s">
        <v>386</v>
      </c>
      <c r="E68" s="1078"/>
      <c r="F68" s="805" t="s">
        <v>387</v>
      </c>
      <c r="G68" s="806"/>
      <c r="H68" s="805" t="s">
        <v>388</v>
      </c>
      <c r="I68" s="806"/>
    </row>
    <row r="69" spans="1:9" ht="40.5" customHeight="1" x14ac:dyDescent="0.25">
      <c r="A69" s="106" t="s">
        <v>281</v>
      </c>
      <c r="B69" s="1079">
        <v>0.05</v>
      </c>
      <c r="C69" s="1080"/>
      <c r="D69" s="1079">
        <v>0.05</v>
      </c>
      <c r="E69" s="1080"/>
      <c r="F69" s="811"/>
      <c r="G69" s="810"/>
      <c r="H69" s="811"/>
      <c r="I69" s="810"/>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108">
        <v>0.05</v>
      </c>
      <c r="C71" s="108">
        <v>0.05</v>
      </c>
      <c r="D71" s="108">
        <v>0.05</v>
      </c>
      <c r="E71" s="108">
        <v>0.05</v>
      </c>
      <c r="F71" s="114"/>
      <c r="G71" s="109"/>
      <c r="H71" s="114"/>
      <c r="I71" s="109"/>
    </row>
    <row r="72" spans="1:9" ht="106.5" customHeight="1" x14ac:dyDescent="0.25">
      <c r="A72" s="106" t="s">
        <v>282</v>
      </c>
      <c r="B72" s="1075" t="s">
        <v>389</v>
      </c>
      <c r="C72" s="1076"/>
      <c r="D72" s="1075" t="s">
        <v>390</v>
      </c>
      <c r="E72" s="1076"/>
      <c r="F72" s="784"/>
      <c r="G72" s="775"/>
      <c r="H72" s="784"/>
      <c r="I72" s="801"/>
    </row>
    <row r="73" spans="1:9" ht="80.25" customHeight="1" x14ac:dyDescent="0.25">
      <c r="A73" s="106" t="s">
        <v>286</v>
      </c>
      <c r="B73" s="802" t="s">
        <v>391</v>
      </c>
      <c r="C73" s="750"/>
      <c r="D73" s="749" t="s">
        <v>391</v>
      </c>
      <c r="E73" s="750"/>
      <c r="F73" s="776"/>
      <c r="G73" s="777"/>
      <c r="H73" s="776"/>
      <c r="I73" s="777"/>
    </row>
    <row r="74" spans="1:9" ht="30.75" customHeight="1" x14ac:dyDescent="0.25">
      <c r="A74" s="741" t="s">
        <v>195</v>
      </c>
      <c r="B74" s="153" t="s">
        <v>99</v>
      </c>
      <c r="C74" s="153" t="s">
        <v>242</v>
      </c>
      <c r="D74" s="153" t="s">
        <v>99</v>
      </c>
      <c r="E74" s="153" t="s">
        <v>242</v>
      </c>
      <c r="F74" s="153" t="s">
        <v>99</v>
      </c>
      <c r="G74" s="153" t="s">
        <v>242</v>
      </c>
      <c r="H74" s="153" t="s">
        <v>99</v>
      </c>
      <c r="I74" s="153" t="s">
        <v>242</v>
      </c>
    </row>
    <row r="75" spans="1:9" ht="30.75" customHeight="1" x14ac:dyDescent="0.25">
      <c r="A75" s="742"/>
      <c r="B75" s="108">
        <v>0.05</v>
      </c>
      <c r="C75" s="109">
        <v>0.02</v>
      </c>
      <c r="D75" s="108">
        <v>0.05</v>
      </c>
      <c r="E75" s="109">
        <v>0.05</v>
      </c>
      <c r="F75" s="114"/>
      <c r="G75" s="110"/>
      <c r="H75" s="114"/>
      <c r="I75" s="110"/>
    </row>
    <row r="76" spans="1:9" ht="118.5" customHeight="1" x14ac:dyDescent="0.25">
      <c r="A76" s="106" t="s">
        <v>282</v>
      </c>
      <c r="B76" s="1012" t="s">
        <v>392</v>
      </c>
      <c r="C76" s="1013"/>
      <c r="D76" s="1073" t="s">
        <v>393</v>
      </c>
      <c r="E76" s="1074"/>
      <c r="F76" s="784"/>
      <c r="G76" s="775"/>
      <c r="H76" s="998"/>
      <c r="I76" s="999"/>
    </row>
    <row r="77" spans="1:9" ht="80.25" customHeight="1" x14ac:dyDescent="0.25">
      <c r="A77" s="106" t="s">
        <v>286</v>
      </c>
      <c r="B77" s="749" t="s">
        <v>394</v>
      </c>
      <c r="C77" s="750"/>
      <c r="D77" s="749" t="s">
        <v>394</v>
      </c>
      <c r="E77" s="750"/>
      <c r="F77" s="749"/>
      <c r="G77" s="777"/>
      <c r="H77" s="776"/>
      <c r="I77" s="777"/>
    </row>
    <row r="78" spans="1:9" ht="30.75"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108">
        <v>0.1</v>
      </c>
      <c r="C79" s="108">
        <v>0.1</v>
      </c>
      <c r="D79" s="108">
        <v>0.1</v>
      </c>
      <c r="E79" s="108">
        <v>0.1</v>
      </c>
      <c r="F79" s="114"/>
      <c r="G79" s="110"/>
      <c r="H79" s="114"/>
      <c r="I79" s="110"/>
    </row>
    <row r="80" spans="1:9" ht="240" customHeight="1" x14ac:dyDescent="0.25">
      <c r="A80" s="106" t="s">
        <v>282</v>
      </c>
      <c r="B80" s="1069" t="s">
        <v>395</v>
      </c>
      <c r="C80" s="1070"/>
      <c r="D80" s="1071" t="s">
        <v>396</v>
      </c>
      <c r="E80" s="1072"/>
      <c r="F80" s="784"/>
      <c r="G80" s="775"/>
      <c r="H80" s="776"/>
      <c r="I80" s="777"/>
    </row>
    <row r="81" spans="1:9" ht="80.25" customHeight="1" x14ac:dyDescent="0.25">
      <c r="A81" s="106" t="s">
        <v>286</v>
      </c>
      <c r="B81" s="749" t="s">
        <v>397</v>
      </c>
      <c r="C81" s="750"/>
      <c r="D81" s="749" t="s">
        <v>397</v>
      </c>
      <c r="E81" s="750"/>
      <c r="F81" s="776"/>
      <c r="G81" s="777"/>
      <c r="H81" s="776"/>
      <c r="I81" s="777"/>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108">
        <v>0.1</v>
      </c>
      <c r="C83" s="108">
        <v>0.1</v>
      </c>
      <c r="D83" s="108">
        <v>0.1</v>
      </c>
      <c r="E83" s="109">
        <v>0.1</v>
      </c>
      <c r="F83" s="114"/>
      <c r="G83" s="110"/>
      <c r="H83" s="114"/>
      <c r="I83" s="110"/>
    </row>
    <row r="84" spans="1:9" ht="240.75" customHeight="1" x14ac:dyDescent="0.25">
      <c r="A84" s="106" t="s">
        <v>282</v>
      </c>
      <c r="B84" s="797" t="s">
        <v>398</v>
      </c>
      <c r="C84" s="798"/>
      <c r="D84" s="797" t="s">
        <v>399</v>
      </c>
      <c r="E84" s="798"/>
      <c r="F84" s="784"/>
      <c r="G84" s="775"/>
      <c r="H84" s="776"/>
      <c r="I84" s="777"/>
    </row>
    <row r="85" spans="1:9" ht="80.25" customHeight="1" x14ac:dyDescent="0.25">
      <c r="A85" s="106" t="s">
        <v>286</v>
      </c>
      <c r="B85" s="749" t="s">
        <v>400</v>
      </c>
      <c r="C85" s="750"/>
      <c r="D85" s="749" t="s">
        <v>400</v>
      </c>
      <c r="E85" s="750"/>
      <c r="F85" s="776"/>
      <c r="G85" s="777"/>
      <c r="H85" s="776"/>
      <c r="I85" s="777"/>
    </row>
    <row r="86" spans="1:9" ht="30"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108">
        <v>0.1</v>
      </c>
      <c r="C87" s="108">
        <v>0.1</v>
      </c>
      <c r="D87" s="108">
        <v>0.1</v>
      </c>
      <c r="E87" s="108">
        <v>0.1</v>
      </c>
      <c r="F87" s="114"/>
      <c r="G87" s="110"/>
      <c r="H87" s="114"/>
      <c r="I87" s="110"/>
    </row>
    <row r="88" spans="1:9" ht="139.5" customHeight="1" x14ac:dyDescent="0.25">
      <c r="A88" s="106" t="s">
        <v>282</v>
      </c>
      <c r="B88" s="1065" t="s">
        <v>401</v>
      </c>
      <c r="C88" s="1066"/>
      <c r="D88" s="1067" t="s">
        <v>402</v>
      </c>
      <c r="E88" s="1068"/>
      <c r="F88" s="769"/>
      <c r="G88" s="769"/>
      <c r="H88" s="769"/>
      <c r="I88" s="769"/>
    </row>
    <row r="89" spans="1:9" ht="80.25" customHeight="1" x14ac:dyDescent="0.25">
      <c r="A89" s="106" t="s">
        <v>286</v>
      </c>
      <c r="B89" s="749" t="s">
        <v>403</v>
      </c>
      <c r="C89" s="750"/>
      <c r="D89" s="749" t="s">
        <v>403</v>
      </c>
      <c r="E89" s="750"/>
      <c r="F89" s="744"/>
      <c r="G89" s="745"/>
      <c r="H89" s="744"/>
      <c r="I89" s="745"/>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108">
        <v>0.1</v>
      </c>
      <c r="C91" s="111">
        <v>0.1</v>
      </c>
      <c r="D91" s="108">
        <v>0.1</v>
      </c>
      <c r="E91" s="109">
        <v>0.1</v>
      </c>
      <c r="F91" s="114"/>
      <c r="G91" s="110"/>
      <c r="H91" s="114"/>
      <c r="I91" s="110"/>
    </row>
    <row r="92" spans="1:9" ht="155.25" customHeight="1" x14ac:dyDescent="0.25">
      <c r="A92" s="106" t="s">
        <v>282</v>
      </c>
      <c r="B92" s="1061" t="s">
        <v>404</v>
      </c>
      <c r="C92" s="1062"/>
      <c r="D92" s="1063" t="s">
        <v>405</v>
      </c>
      <c r="E92" s="1064"/>
      <c r="F92" s="748"/>
      <c r="G92" s="748"/>
      <c r="H92" s="748"/>
      <c r="I92" s="748"/>
    </row>
    <row r="93" spans="1:9" ht="80.25" customHeight="1" x14ac:dyDescent="0.25">
      <c r="A93" s="106" t="s">
        <v>286</v>
      </c>
      <c r="B93" s="749" t="s">
        <v>406</v>
      </c>
      <c r="C93" s="750"/>
      <c r="D93" s="749" t="s">
        <v>406</v>
      </c>
      <c r="E93" s="750"/>
      <c r="F93" s="744"/>
      <c r="G93" s="745"/>
      <c r="H93" s="744"/>
      <c r="I93" s="745"/>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108">
        <v>0.1</v>
      </c>
      <c r="C95" s="111">
        <v>0.1</v>
      </c>
      <c r="D95" s="108">
        <v>0.1</v>
      </c>
      <c r="E95" s="109">
        <v>0.1</v>
      </c>
      <c r="F95" s="114"/>
      <c r="G95" s="110"/>
      <c r="H95" s="114"/>
      <c r="I95" s="110"/>
    </row>
    <row r="96" spans="1:9" s="485" customFormat="1" ht="142.5" customHeight="1" x14ac:dyDescent="0.25">
      <c r="A96" s="401" t="s">
        <v>282</v>
      </c>
      <c r="B96" s="1059" t="s">
        <v>407</v>
      </c>
      <c r="C96" s="1059"/>
      <c r="D96" s="1060" t="s">
        <v>408</v>
      </c>
      <c r="E96" s="1060"/>
      <c r="F96" s="1014"/>
      <c r="G96" s="1014"/>
      <c r="H96" s="1014"/>
      <c r="I96" s="1014"/>
    </row>
    <row r="97" spans="1:9" ht="80.25" customHeight="1" x14ac:dyDescent="0.25">
      <c r="A97" s="106" t="s">
        <v>286</v>
      </c>
      <c r="B97" s="749" t="s">
        <v>409</v>
      </c>
      <c r="C97" s="750"/>
      <c r="D97" s="749" t="s">
        <v>409</v>
      </c>
      <c r="E97" s="750"/>
      <c r="F97" s="744"/>
      <c r="G97" s="745"/>
      <c r="H97" s="744"/>
      <c r="I97" s="745"/>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108">
        <v>0.1</v>
      </c>
      <c r="C99" s="111"/>
      <c r="D99" s="108">
        <v>0.1</v>
      </c>
      <c r="E99" s="109"/>
      <c r="F99" s="114"/>
      <c r="G99" s="110"/>
      <c r="H99" s="114"/>
      <c r="I99" s="110"/>
    </row>
    <row r="100" spans="1:9" ht="105" customHeight="1" x14ac:dyDescent="0.25">
      <c r="A100" s="106" t="s">
        <v>282</v>
      </c>
      <c r="B100" s="1058"/>
      <c r="C100" s="1058"/>
      <c r="D100" s="1058"/>
      <c r="E100" s="1058"/>
      <c r="F100" s="748"/>
      <c r="G100" s="748"/>
      <c r="H100" s="748"/>
      <c r="I100" s="748"/>
    </row>
    <row r="101" spans="1:9" ht="80.25" customHeight="1" x14ac:dyDescent="0.25">
      <c r="A101" s="106" t="s">
        <v>286</v>
      </c>
      <c r="B101" s="749"/>
      <c r="C101" s="750"/>
      <c r="D101" s="749"/>
      <c r="E101" s="750"/>
      <c r="F101" s="744"/>
      <c r="G101" s="745"/>
      <c r="H101" s="744"/>
      <c r="I101" s="745"/>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108">
        <v>0.1</v>
      </c>
      <c r="C103" s="108"/>
      <c r="D103" s="108">
        <v>0.1</v>
      </c>
      <c r="E103" s="108"/>
      <c r="F103" s="114"/>
      <c r="G103" s="110"/>
      <c r="H103" s="114"/>
      <c r="I103" s="110"/>
    </row>
    <row r="104" spans="1:9" ht="147" customHeight="1" x14ac:dyDescent="0.25">
      <c r="A104" s="106" t="s">
        <v>282</v>
      </c>
      <c r="B104" s="1056"/>
      <c r="C104" s="1056"/>
      <c r="D104" s="1057"/>
      <c r="E104" s="1057"/>
      <c r="F104" s="748"/>
      <c r="G104" s="748"/>
      <c r="H104" s="748"/>
      <c r="I104" s="748"/>
    </row>
    <row r="105" spans="1:9" ht="80.25" customHeight="1" x14ac:dyDescent="0.25">
      <c r="A105" s="106" t="s">
        <v>286</v>
      </c>
      <c r="B105" s="749"/>
      <c r="C105" s="750"/>
      <c r="D105" s="749"/>
      <c r="E105" s="750"/>
      <c r="F105" s="744"/>
      <c r="G105" s="745"/>
      <c r="H105" s="744"/>
      <c r="I105" s="745"/>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108">
        <v>0.1</v>
      </c>
      <c r="C107" s="108"/>
      <c r="D107" s="108">
        <v>0.1</v>
      </c>
      <c r="E107" s="108"/>
      <c r="F107" s="114"/>
      <c r="G107" s="110"/>
      <c r="H107" s="114"/>
      <c r="I107" s="110"/>
    </row>
    <row r="108" spans="1:9" ht="80.25" customHeight="1" x14ac:dyDescent="0.25">
      <c r="A108" s="106" t="s">
        <v>282</v>
      </c>
      <c r="B108" s="746"/>
      <c r="C108" s="746"/>
      <c r="D108" s="746"/>
      <c r="E108" s="746"/>
      <c r="F108" s="748"/>
      <c r="G108" s="748"/>
      <c r="H108" s="748"/>
      <c r="I108" s="748"/>
    </row>
    <row r="109" spans="1:9" ht="80.25" customHeight="1" x14ac:dyDescent="0.25">
      <c r="A109" s="106" t="s">
        <v>286</v>
      </c>
      <c r="B109" s="749"/>
      <c r="C109" s="750"/>
      <c r="D109" s="749"/>
      <c r="E109" s="750"/>
      <c r="F109" s="744"/>
      <c r="G109" s="745"/>
      <c r="H109" s="744"/>
      <c r="I109" s="745"/>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108">
        <v>0.05</v>
      </c>
      <c r="C111" s="589"/>
      <c r="D111" s="108">
        <v>0.05</v>
      </c>
      <c r="E111" s="108"/>
      <c r="F111" s="114"/>
      <c r="G111" s="110"/>
      <c r="H111" s="114"/>
      <c r="I111" s="110"/>
    </row>
    <row r="112" spans="1:9" ht="80.25" customHeight="1" x14ac:dyDescent="0.25">
      <c r="A112" s="106" t="s">
        <v>282</v>
      </c>
      <c r="B112" s="746"/>
      <c r="C112" s="746"/>
      <c r="D112" s="746"/>
      <c r="E112" s="746"/>
      <c r="F112" s="748"/>
      <c r="G112" s="748"/>
      <c r="H112" s="748"/>
      <c r="I112" s="748"/>
    </row>
    <row r="113" spans="1:9" ht="80.25" customHeight="1" x14ac:dyDescent="0.25">
      <c r="A113" s="106" t="s">
        <v>286</v>
      </c>
      <c r="B113" s="749"/>
      <c r="C113" s="750"/>
      <c r="D113" s="749"/>
      <c r="E113" s="750"/>
      <c r="F113" s="744"/>
      <c r="G113" s="745"/>
      <c r="H113" s="744"/>
      <c r="I113" s="745"/>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353">
        <v>0.05</v>
      </c>
      <c r="C115" s="272"/>
      <c r="D115" s="108">
        <v>0.05</v>
      </c>
      <c r="E115" s="272"/>
      <c r="F115" s="272"/>
      <c r="G115" s="273"/>
      <c r="H115" s="272"/>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376">
        <f t="shared" ref="B118:I118" si="1">(B71+B75+B79+B83+B87+B91+B95+B99+B103+B107+B111+B115)</f>
        <v>1</v>
      </c>
      <c r="C118" s="376">
        <f t="shared" si="1"/>
        <v>0.56999999999999995</v>
      </c>
      <c r="D118" s="376">
        <f t="shared" si="1"/>
        <v>1</v>
      </c>
      <c r="E118" s="376">
        <f t="shared" si="1"/>
        <v>0.6</v>
      </c>
      <c r="F118" s="376">
        <f t="shared" si="1"/>
        <v>0</v>
      </c>
      <c r="G118" s="376">
        <f t="shared" si="1"/>
        <v>0</v>
      </c>
      <c r="H118" s="112">
        <f t="shared" si="1"/>
        <v>0</v>
      </c>
      <c r="I118" s="112">
        <f t="shared" si="1"/>
        <v>0</v>
      </c>
    </row>
    <row r="122" spans="1:9" ht="28.5" x14ac:dyDescent="0.25">
      <c r="A122" s="352" t="s">
        <v>313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 ref="B77" r:id="rId4" xr:uid="{E0728D61-F6D4-4157-B864-E949DB8AF0E3}"/>
    <hyperlink ref="D77" r:id="rId5" xr:uid="{3EFEBE43-EE6E-4A0D-A524-C9191E97477B}"/>
    <hyperlink ref="B81:C81" r:id="rId6" display="https://secretariadistritald-my.sharepoint.com/:w:/g/personal/territorializacion2021_sdmujer_gov_co/IQCcHBke5k5dSb8spY_4PgpRAUT4yHywtV9GDkLKRO_ovyw?e=QP2n0o" xr:uid="{64067F7D-F91D-4C4B-A0ED-34D8E1D002CB}"/>
    <hyperlink ref="D81:E81" r:id="rId7" display="https://secretariadistritald-my.sharepoint.com/:w:/g/personal/territorializacion2021_sdmujer_gov_co/IQCcHBke5k5dSb8spY_4PgpRAUT4yHywtV9GDkLKRO_ovyw?e=QP2n0o" xr:uid="{0AA99F56-E7EF-4BD0-901B-DC84492F7AEB}"/>
    <hyperlink ref="B85:C85" r:id="rId8" display="https://secretariadistritald-my.sharepoint.com/:w:/g/personal/territorializacion2021_sdmujer_gov_co/IQAv1UMFjHcWT56ObumYgTWoARF7t3cwGfV2TNPRZkY05B0?e=I06zIP" xr:uid="{C43DA46C-434F-4325-A988-C72CF64B60A4}"/>
    <hyperlink ref="D85:E85" r:id="rId9" display="https://secretariadistritald-my.sharepoint.com/:w:/g/personal/territorializacion2021_sdmujer_gov_co/IQAv1UMFjHcWT56ObumYgTWoARF7t3cwGfV2TNPRZkY05B0?e=I06zIP" xr:uid="{1E210404-7CBB-4218-B024-5089340CBB16}"/>
    <hyperlink ref="B89:C89" r:id="rId10" display="https://secretariadistritald-my.sharepoint.com/:w:/g/personal/territorializacion2021_sdmujer_gov_co/IQB-l9PaGGMiTZs67QprrgIcAbVLsrjWUNO40T1aV7l1-Q0?e=Qw1g90" xr:uid="{F4D1C8EC-C364-447E-817F-4592F802A632}"/>
    <hyperlink ref="D89:E89" r:id="rId11" display="https://secretariadistritald-my.sharepoint.com/:w:/g/personal/territorializacion2021_sdmujer_gov_co/IQB-l9PaGGMiTZs67QprrgIcAbVLsrjWUNO40T1aV7l1-Q0?e=Qw1g90" xr:uid="{C4464EA8-ABFB-4B60-A698-5D475EA42CA8}"/>
    <hyperlink ref="D93:E93" r:id="rId12" display="https://secretariadistritald-my.sharepoint.com/:w:/g/personal/territorializacion2021_sdmujer_gov_co/IQDFKO5G4LBXQqTTi4edmfByAbufkSB7m3pSl65kxKuJFW0?e=ehZriT" xr:uid="{CB637CB2-1CBD-4223-A175-D2AFB86FEC5A}"/>
    <hyperlink ref="B93:C93" r:id="rId13" display="https://secretariadistritald-my.sharepoint.com/:w:/g/personal/territorializacion2021_sdmujer_gov_co/IQDFKO5G4LBXQqTTi4edmfByAbufkSB7m3pSl65kxKuJFW0?e=ehZriT" xr:uid="{1ED9197B-5A0B-4E0F-B02E-39D8C21833C5}"/>
    <hyperlink ref="B97:C97" r:id="rId14" display="https://secretariadistritald-my.sharepoint.com/:w:/g/personal/territorializacion2021_sdmujer_gov_co/IQBoB-rqn-4ZTo9X_M2KV3rBARzfE9IC6YgmOE3sSUqyCgI?e=EJywoY" xr:uid="{2ABC5FAE-32D1-4D7D-AA5C-D089FAA0EFCA}"/>
    <hyperlink ref="D97:E97" r:id="rId15" display="https://secretariadistritald-my.sharepoint.com/:w:/g/personal/territorializacion2021_sdmujer_gov_co/IQBoB-rqn-4ZTo9X_M2KV3rBARzfE9IC6YgmOE3sSUqyCgI?e=EJywoY" xr:uid="{C1005E3A-61BC-4C78-B9D6-A1B60513F90F}"/>
  </hyperlinks>
  <pageMargins left="0.25" right="0.25" top="0.75" bottom="0.75" header="0.3" footer="0.3"/>
  <pageSetup scale="10" orientation="landscape" r:id="rId16"/>
  <drawing r:id="rId1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106"/>
      <c r="B1" s="1107"/>
      <c r="C1" s="1107"/>
      <c r="D1" s="1107"/>
      <c r="E1" s="1108"/>
      <c r="F1" s="1052" t="s">
        <v>314</v>
      </c>
      <c r="G1" s="1053"/>
      <c r="H1" s="1053"/>
      <c r="I1" s="1053"/>
      <c r="J1" s="1053"/>
      <c r="K1" s="1053"/>
      <c r="L1" s="261"/>
    </row>
    <row r="2" spans="1:12" ht="18.75" customHeight="1" x14ac:dyDescent="0.25">
      <c r="A2" s="1109"/>
      <c r="B2" s="1110"/>
      <c r="C2" s="1110"/>
      <c r="D2" s="1110"/>
      <c r="E2" s="1111"/>
      <c r="F2" s="1054"/>
      <c r="G2" s="1055"/>
      <c r="H2" s="1055"/>
      <c r="I2" s="1055"/>
      <c r="J2" s="1055"/>
      <c r="K2" s="1055"/>
      <c r="L2" s="261"/>
    </row>
    <row r="3" spans="1:12" ht="18.75" customHeight="1" x14ac:dyDescent="0.25">
      <c r="A3" s="1109"/>
      <c r="B3" s="1110"/>
      <c r="C3" s="1110"/>
      <c r="D3" s="1110"/>
      <c r="E3" s="1111"/>
      <c r="F3" s="1052" t="s">
        <v>315</v>
      </c>
      <c r="G3" s="1053"/>
      <c r="H3" s="1053"/>
      <c r="I3" s="1053"/>
      <c r="J3" s="1053"/>
      <c r="K3" s="1053"/>
      <c r="L3" s="261"/>
    </row>
    <row r="4" spans="1:12" ht="18.75" customHeight="1" x14ac:dyDescent="0.25">
      <c r="A4" s="1112"/>
      <c r="B4" s="1113"/>
      <c r="C4" s="1113"/>
      <c r="D4" s="1113"/>
      <c r="E4" s="1114"/>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66</v>
      </c>
      <c r="E8" s="1027"/>
      <c r="F8" s="1027"/>
      <c r="G8" s="1027"/>
      <c r="H8" s="1028"/>
      <c r="I8" s="1023" t="s">
        <v>321</v>
      </c>
      <c r="J8" s="1025"/>
      <c r="K8" s="1026" t="s">
        <v>75</v>
      </c>
      <c r="L8" s="1028"/>
    </row>
    <row r="9" spans="1:12" ht="15.75" customHeight="1" x14ac:dyDescent="0.25">
      <c r="A9" s="1043" t="s">
        <v>322</v>
      </c>
      <c r="B9" s="1044"/>
      <c r="C9" s="1044"/>
      <c r="D9" s="1044"/>
      <c r="E9" s="1024"/>
      <c r="F9" s="1024"/>
      <c r="G9" s="1024"/>
      <c r="H9" s="1024"/>
      <c r="I9" s="1024"/>
      <c r="J9" s="1024"/>
      <c r="K9" s="1024"/>
      <c r="L9" s="1036"/>
    </row>
    <row r="10" spans="1:12" ht="35.25" customHeight="1" x14ac:dyDescent="0.25">
      <c r="A10" s="1021" t="s">
        <v>323</v>
      </c>
      <c r="B10" s="1021"/>
      <c r="C10" s="1021"/>
      <c r="D10" s="1021"/>
      <c r="E10" s="1022" t="str">
        <f>+ACTIVIDAD_2!B36</f>
        <v>Desarrollar 40 procesos formativos para fortalecer las capacidades y brindar herramientas a las mujeres en el ejercicio pleno del derecho a la participación y representación</v>
      </c>
      <c r="F10" s="1022"/>
      <c r="G10" s="1022"/>
      <c r="H10" s="1022"/>
      <c r="I10" s="1022"/>
      <c r="J10" s="1022"/>
      <c r="K10" s="1022"/>
      <c r="L10" s="1022"/>
    </row>
    <row r="11" spans="1:12" ht="34.5" customHeight="1" x14ac:dyDescent="0.25">
      <c r="A11" s="1034" t="s">
        <v>324</v>
      </c>
      <c r="B11" s="1035"/>
      <c r="C11" s="1035"/>
      <c r="D11" s="1036"/>
      <c r="E11" s="1029" t="str">
        <f>+ACTIVIDAD_2!I17</f>
        <v>Número de procesos formativos para fortalecer las capacidades y brindar herramientas a las mujeres en el ejercicio pleno del derecho a la participación y representación desarrollados</v>
      </c>
      <c r="F11" s="1022"/>
      <c r="G11" s="1022"/>
      <c r="H11" s="1022"/>
      <c r="I11" s="1022"/>
      <c r="J11" s="1022"/>
      <c r="K11" s="1022"/>
      <c r="L11" s="1030"/>
    </row>
    <row r="12" spans="1:12" ht="47.25" customHeight="1" x14ac:dyDescent="0.25">
      <c r="A12" s="1023" t="s">
        <v>325</v>
      </c>
      <c r="B12" s="1024"/>
      <c r="C12" s="1024"/>
      <c r="D12" s="1025"/>
      <c r="E12" s="1045" t="s">
        <v>410</v>
      </c>
      <c r="F12" s="1046"/>
      <c r="G12" s="1046"/>
      <c r="H12" s="1046"/>
      <c r="I12" s="1046"/>
      <c r="J12" s="1046"/>
      <c r="K12" s="1046"/>
      <c r="L12" s="1047"/>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115">
        <f>+ACTIVIDAD_1!C39</f>
        <v>1</v>
      </c>
      <c r="E16" s="1116"/>
      <c r="F16" s="1116"/>
      <c r="G16" s="1116"/>
      <c r="H16" s="1117"/>
      <c r="I16" s="1023" t="s">
        <v>237</v>
      </c>
      <c r="J16" s="1025"/>
      <c r="K16" s="1026" t="s">
        <v>23</v>
      </c>
      <c r="L16" s="1028"/>
    </row>
    <row r="17" spans="1:12" ht="27.6" customHeight="1" x14ac:dyDescent="0.25">
      <c r="A17" s="1023" t="s">
        <v>333</v>
      </c>
      <c r="B17" s="1024"/>
      <c r="C17" s="1025"/>
      <c r="D17" s="1026"/>
      <c r="E17" s="1027"/>
      <c r="F17" s="1027"/>
      <c r="G17" s="1027"/>
      <c r="H17" s="1028"/>
      <c r="I17" s="1031"/>
      <c r="J17" s="1032"/>
      <c r="K17" s="1032"/>
      <c r="L17" s="1033"/>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89.25" customHeight="1" x14ac:dyDescent="0.25">
      <c r="A19" s="263">
        <v>1</v>
      </c>
      <c r="B19" s="264" t="s">
        <v>280</v>
      </c>
      <c r="C19" s="1026" t="s">
        <v>411</v>
      </c>
      <c r="D19" s="1027"/>
      <c r="E19" s="1027"/>
      <c r="F19" s="1027"/>
      <c r="G19" s="1028"/>
      <c r="H19" s="1118" t="s">
        <v>412</v>
      </c>
      <c r="I19" s="1119"/>
      <c r="J19" s="1031" t="s">
        <v>22</v>
      </c>
      <c r="K19" s="1033"/>
      <c r="L19" s="264" t="s">
        <v>413</v>
      </c>
    </row>
    <row r="20" spans="1:12" ht="54.75" customHeight="1" x14ac:dyDescent="0.25">
      <c r="A20" s="263">
        <v>2</v>
      </c>
      <c r="B20" s="264" t="s">
        <v>280</v>
      </c>
      <c r="C20" s="1026"/>
      <c r="D20" s="1027"/>
      <c r="E20" s="1027"/>
      <c r="F20" s="1027"/>
      <c r="G20" s="1028"/>
      <c r="H20" s="1118"/>
      <c r="I20" s="1119"/>
      <c r="J20" s="1031"/>
      <c r="K20" s="1033"/>
      <c r="L20" s="264"/>
    </row>
    <row r="21" spans="1:12" ht="34.35" customHeight="1" x14ac:dyDescent="0.25">
      <c r="A21" s="263">
        <v>3</v>
      </c>
      <c r="B21" s="264" t="s">
        <v>280</v>
      </c>
      <c r="C21" s="1026"/>
      <c r="D21" s="1027"/>
      <c r="E21" s="1027"/>
      <c r="F21" s="1027"/>
      <c r="G21" s="1028"/>
      <c r="H21" s="1026"/>
      <c r="I21" s="1028"/>
      <c r="J21" s="1031"/>
      <c r="K21" s="1033"/>
      <c r="L21" s="264"/>
    </row>
    <row r="22" spans="1:12" ht="25.5" customHeight="1" x14ac:dyDescent="0.25">
      <c r="A22" s="268" t="s">
        <v>334</v>
      </c>
      <c r="B22" s="1023" t="s">
        <v>347</v>
      </c>
      <c r="C22" s="1024"/>
      <c r="D22" s="1024"/>
      <c r="E22" s="1024"/>
      <c r="F22" s="1024"/>
      <c r="G22" s="1024"/>
      <c r="H22" s="1024"/>
      <c r="I22" s="1024"/>
      <c r="J22" s="1024"/>
      <c r="K22" s="1025"/>
      <c r="L22" s="268" t="s">
        <v>348</v>
      </c>
    </row>
    <row r="23" spans="1:12" ht="47.25" customHeight="1" x14ac:dyDescent="0.25">
      <c r="A23" s="263">
        <v>1</v>
      </c>
      <c r="B23" s="1026" t="s">
        <v>414</v>
      </c>
      <c r="C23" s="1027"/>
      <c r="D23" s="1027"/>
      <c r="E23" s="1027"/>
      <c r="F23" s="1027"/>
      <c r="G23" s="1027"/>
      <c r="H23" s="1027"/>
      <c r="I23" s="1027"/>
      <c r="J23" s="1027"/>
      <c r="K23" s="1028"/>
      <c r="L23" s="264" t="s">
        <v>22</v>
      </c>
    </row>
    <row r="24" spans="1:12" ht="15.75" customHeight="1" x14ac:dyDescent="0.25">
      <c r="A24" s="1023" t="s">
        <v>350</v>
      </c>
      <c r="B24" s="1024"/>
      <c r="C24" s="1024"/>
      <c r="D24" s="1024"/>
      <c r="E24" s="1024"/>
      <c r="F24" s="1044"/>
      <c r="G24" s="1044"/>
      <c r="H24" s="1024"/>
      <c r="I24" s="1044"/>
      <c r="J24" s="1044"/>
      <c r="K24" s="1044"/>
      <c r="L24" s="1120"/>
    </row>
    <row r="25" spans="1:12" ht="26.25" customHeight="1" x14ac:dyDescent="0.25">
      <c r="A25" s="1023" t="s">
        <v>351</v>
      </c>
      <c r="B25" s="1024"/>
      <c r="C25" s="1025"/>
      <c r="D25" s="1026">
        <v>6</v>
      </c>
      <c r="E25" s="1027"/>
      <c r="F25" s="1021" t="s">
        <v>352</v>
      </c>
      <c r="G25" s="1021"/>
      <c r="H25" s="275">
        <v>2024</v>
      </c>
      <c r="I25" s="1021" t="s">
        <v>353</v>
      </c>
      <c r="J25" s="1021"/>
      <c r="K25" s="1121" t="s">
        <v>413</v>
      </c>
      <c r="L25" s="1121"/>
    </row>
    <row r="26" spans="1:12" ht="26.25" customHeight="1" x14ac:dyDescent="0.25">
      <c r="A26" s="1023" t="s">
        <v>355</v>
      </c>
      <c r="B26" s="1024"/>
      <c r="C26" s="1025"/>
      <c r="D26" s="1026" t="s">
        <v>415</v>
      </c>
      <c r="E26" s="1027"/>
      <c r="F26" s="1020"/>
      <c r="G26" s="1020"/>
      <c r="H26" s="1027"/>
      <c r="I26" s="1020"/>
      <c r="J26" s="1020"/>
      <c r="K26" s="1020"/>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95" zoomScale="70" zoomScaleNormal="70" workbookViewId="0">
      <selection activeCell="H96" sqref="H96:I96"/>
    </sheetView>
  </sheetViews>
  <sheetFormatPr baseColWidth="10" defaultColWidth="10.85546875" defaultRowHeight="14.25" x14ac:dyDescent="0.25"/>
  <cols>
    <col min="1" max="1" width="49.7109375" style="66" customWidth="1"/>
    <col min="2" max="2" width="25.28515625" style="66" customWidth="1"/>
    <col min="3" max="3" width="56" style="66" customWidth="1"/>
    <col min="4" max="4" width="31.28515625" style="66" customWidth="1"/>
    <col min="5" max="5" width="51.5703125" style="66" customWidth="1"/>
    <col min="6" max="6" width="47.5703125" style="66" customWidth="1"/>
    <col min="7" max="7" width="89.2851562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888"/>
      <c r="B1" s="891" t="s">
        <v>182</v>
      </c>
      <c r="C1" s="892"/>
      <c r="D1" s="892"/>
      <c r="E1" s="892"/>
      <c r="F1" s="892"/>
      <c r="G1" s="892"/>
      <c r="H1" s="892"/>
      <c r="I1" s="892"/>
      <c r="J1" s="892"/>
      <c r="K1" s="892"/>
      <c r="L1" s="893"/>
      <c r="M1" s="894" t="s">
        <v>183</v>
      </c>
      <c r="N1" s="895"/>
      <c r="O1" s="896"/>
    </row>
    <row r="2" spans="1:15" s="140" customFormat="1" ht="30.75" customHeight="1" thickBot="1" x14ac:dyDescent="0.3">
      <c r="A2" s="889"/>
      <c r="B2" s="897" t="s">
        <v>184</v>
      </c>
      <c r="C2" s="898"/>
      <c r="D2" s="898"/>
      <c r="E2" s="898"/>
      <c r="F2" s="898"/>
      <c r="G2" s="898"/>
      <c r="H2" s="898"/>
      <c r="I2" s="898"/>
      <c r="J2" s="898"/>
      <c r="K2" s="898"/>
      <c r="L2" s="899"/>
      <c r="M2" s="894" t="s">
        <v>185</v>
      </c>
      <c r="N2" s="895"/>
      <c r="O2" s="896"/>
    </row>
    <row r="3" spans="1:15" s="140" customFormat="1" ht="24" customHeight="1" thickBot="1" x14ac:dyDescent="0.3">
      <c r="A3" s="889"/>
      <c r="B3" s="897" t="s">
        <v>186</v>
      </c>
      <c r="C3" s="898"/>
      <c r="D3" s="898"/>
      <c r="E3" s="898"/>
      <c r="F3" s="898"/>
      <c r="G3" s="898"/>
      <c r="H3" s="898"/>
      <c r="I3" s="898"/>
      <c r="J3" s="898"/>
      <c r="K3" s="898"/>
      <c r="L3" s="899"/>
      <c r="M3" s="894" t="s">
        <v>187</v>
      </c>
      <c r="N3" s="895"/>
      <c r="O3" s="896"/>
    </row>
    <row r="4" spans="1:15" s="140" customFormat="1" ht="21.75" customHeight="1" thickBot="1" x14ac:dyDescent="0.3">
      <c r="A4" s="890"/>
      <c r="B4" s="900" t="s">
        <v>188</v>
      </c>
      <c r="C4" s="901"/>
      <c r="D4" s="901"/>
      <c r="E4" s="901"/>
      <c r="F4" s="901"/>
      <c r="G4" s="901"/>
      <c r="H4" s="901"/>
      <c r="I4" s="901"/>
      <c r="J4" s="901"/>
      <c r="K4" s="901"/>
      <c r="L4" s="902"/>
      <c r="M4" s="894" t="s">
        <v>189</v>
      </c>
      <c r="N4" s="895"/>
      <c r="O4" s="896"/>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738" t="s">
        <v>191</v>
      </c>
      <c r="C6" s="739"/>
      <c r="D6" s="739"/>
      <c r="E6" s="739"/>
      <c r="F6" s="739"/>
      <c r="G6" s="739"/>
      <c r="H6" s="739"/>
      <c r="I6" s="739"/>
      <c r="J6" s="739"/>
      <c r="K6" s="740"/>
      <c r="L6" s="242" t="s">
        <v>192</v>
      </c>
      <c r="M6" s="445">
        <v>2024110010310</v>
      </c>
      <c r="N6" s="446"/>
      <c r="O6" s="447"/>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70" t="s">
        <v>193</v>
      </c>
      <c r="B8" s="242" t="s">
        <v>194</v>
      </c>
      <c r="C8" s="200"/>
      <c r="D8" s="242" t="s">
        <v>195</v>
      </c>
      <c r="E8" s="201"/>
      <c r="F8" s="242" t="s">
        <v>196</v>
      </c>
      <c r="G8" s="201"/>
      <c r="H8" s="242" t="s">
        <v>197</v>
      </c>
      <c r="I8" s="486"/>
      <c r="J8" s="860" t="s">
        <v>198</v>
      </c>
      <c r="K8" s="874"/>
      <c r="L8" s="241" t="s">
        <v>199</v>
      </c>
      <c r="M8" s="875"/>
      <c r="N8" s="875"/>
      <c r="O8" s="875"/>
    </row>
    <row r="9" spans="1:15" s="140" customFormat="1" ht="21.75" customHeight="1" thickBot="1" x14ac:dyDescent="0.3">
      <c r="A9" s="870"/>
      <c r="B9" s="243" t="s">
        <v>200</v>
      </c>
      <c r="C9" s="203"/>
      <c r="D9" s="242" t="s">
        <v>201</v>
      </c>
      <c r="E9" s="203"/>
      <c r="F9" s="242" t="s">
        <v>202</v>
      </c>
      <c r="G9" s="204" t="s">
        <v>203</v>
      </c>
      <c r="H9" s="242" t="s">
        <v>204</v>
      </c>
      <c r="I9" s="486"/>
      <c r="J9" s="860"/>
      <c r="K9" s="874"/>
      <c r="L9" s="241" t="s">
        <v>205</v>
      </c>
      <c r="M9" s="875"/>
      <c r="N9" s="875"/>
      <c r="O9" s="875"/>
    </row>
    <row r="10" spans="1:15" s="140" customFormat="1" ht="21.75" customHeight="1" thickBot="1" x14ac:dyDescent="0.3">
      <c r="A10" s="870"/>
      <c r="B10" s="242" t="s">
        <v>206</v>
      </c>
      <c r="C10" s="200"/>
      <c r="D10" s="242" t="s">
        <v>207</v>
      </c>
      <c r="E10" s="203"/>
      <c r="F10" s="242" t="s">
        <v>208</v>
      </c>
      <c r="G10" s="204"/>
      <c r="H10" s="242" t="s">
        <v>209</v>
      </c>
      <c r="I10" s="202"/>
      <c r="J10" s="860"/>
      <c r="K10" s="874"/>
      <c r="L10" s="241" t="s">
        <v>210</v>
      </c>
      <c r="M10" s="875" t="s">
        <v>203</v>
      </c>
      <c r="N10" s="875"/>
      <c r="O10" s="87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3"/>
      <c r="H12" s="323"/>
      <c r="I12" s="75"/>
      <c r="J12" s="75"/>
      <c r="K12" s="72"/>
      <c r="L12" s="72"/>
      <c r="M12" s="72"/>
      <c r="N12" s="72"/>
      <c r="O12" s="72"/>
    </row>
    <row r="13" spans="1:15" ht="15" customHeight="1" x14ac:dyDescent="0.25">
      <c r="A13" s="876" t="s">
        <v>211</v>
      </c>
      <c r="B13" s="879" t="s">
        <v>416</v>
      </c>
      <c r="C13" s="880"/>
      <c r="D13" s="880"/>
      <c r="E13" s="880"/>
      <c r="F13" s="880"/>
      <c r="G13" s="880"/>
      <c r="H13" s="880"/>
      <c r="I13" s="880"/>
      <c r="J13" s="880"/>
      <c r="K13" s="880"/>
      <c r="L13" s="880"/>
      <c r="M13" s="880"/>
      <c r="N13" s="880"/>
      <c r="O13" s="881"/>
    </row>
    <row r="14" spans="1:15" ht="15" customHeight="1" x14ac:dyDescent="0.25">
      <c r="A14" s="877"/>
      <c r="B14" s="882"/>
      <c r="C14" s="883"/>
      <c r="D14" s="883"/>
      <c r="E14" s="883"/>
      <c r="F14" s="883"/>
      <c r="G14" s="883"/>
      <c r="H14" s="883"/>
      <c r="I14" s="883"/>
      <c r="J14" s="883"/>
      <c r="K14" s="883"/>
      <c r="L14" s="883"/>
      <c r="M14" s="883"/>
      <c r="N14" s="883"/>
      <c r="O14" s="884"/>
    </row>
    <row r="15" spans="1:15" ht="15" customHeight="1" thickBot="1" x14ac:dyDescent="0.3">
      <c r="A15" s="878"/>
      <c r="B15" s="885"/>
      <c r="C15" s="886"/>
      <c r="D15" s="886"/>
      <c r="E15" s="886"/>
      <c r="F15" s="886"/>
      <c r="G15" s="886"/>
      <c r="H15" s="886"/>
      <c r="I15" s="886"/>
      <c r="J15" s="886"/>
      <c r="K15" s="886"/>
      <c r="L15" s="886"/>
      <c r="M15" s="886"/>
      <c r="N15" s="886"/>
      <c r="O15" s="88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69" t="s">
        <v>417</v>
      </c>
      <c r="C17" s="869"/>
      <c r="D17" s="869"/>
      <c r="E17" s="869"/>
      <c r="F17" s="869"/>
      <c r="G17" s="870" t="s">
        <v>215</v>
      </c>
      <c r="H17" s="870"/>
      <c r="I17" s="871" t="s">
        <v>418</v>
      </c>
      <c r="J17" s="871"/>
      <c r="K17" s="871"/>
      <c r="L17" s="871"/>
      <c r="M17" s="871"/>
      <c r="N17" s="871"/>
      <c r="O17" s="871"/>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0" t="s">
        <v>217</v>
      </c>
      <c r="B19" s="993" t="s">
        <v>218</v>
      </c>
      <c r="C19" s="994"/>
      <c r="D19" s="994"/>
      <c r="E19" s="995"/>
      <c r="F19" s="291" t="s">
        <v>219</v>
      </c>
      <c r="G19" s="873" t="s">
        <v>419</v>
      </c>
      <c r="H19" s="873"/>
      <c r="I19" s="873"/>
      <c r="J19" s="116" t="s">
        <v>221</v>
      </c>
      <c r="K19" s="869" t="s">
        <v>363</v>
      </c>
      <c r="L19" s="869"/>
      <c r="M19" s="869"/>
      <c r="N19" s="869"/>
      <c r="O19" s="869"/>
    </row>
    <row r="20" spans="1:15" ht="9" customHeight="1" x14ac:dyDescent="0.25">
      <c r="A20" s="70"/>
      <c r="B20" s="67"/>
      <c r="C20" s="857"/>
      <c r="D20" s="857"/>
      <c r="E20" s="857"/>
      <c r="F20" s="857"/>
      <c r="G20" s="857"/>
      <c r="H20" s="857"/>
      <c r="I20" s="857"/>
      <c r="J20" s="857"/>
      <c r="K20" s="857"/>
      <c r="L20" s="857"/>
      <c r="M20" s="857"/>
      <c r="N20" s="857"/>
      <c r="O20" s="85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58" t="s">
        <v>223</v>
      </c>
      <c r="B23" s="859"/>
      <c r="C23" s="859"/>
      <c r="D23" s="859"/>
      <c r="E23" s="859"/>
      <c r="F23" s="859"/>
      <c r="G23" s="859"/>
      <c r="H23" s="859"/>
      <c r="I23" s="859"/>
      <c r="J23" s="859"/>
      <c r="K23" s="859"/>
      <c r="L23" s="859"/>
      <c r="M23" s="859"/>
      <c r="N23" s="859"/>
      <c r="O23" s="860"/>
    </row>
    <row r="24" spans="1:15" ht="32.1" customHeight="1" thickBot="1" x14ac:dyDescent="0.3">
      <c r="A24" s="858" t="s">
        <v>224</v>
      </c>
      <c r="B24" s="859"/>
      <c r="C24" s="859"/>
      <c r="D24" s="859"/>
      <c r="E24" s="859"/>
      <c r="F24" s="859"/>
      <c r="G24" s="859"/>
      <c r="H24" s="859"/>
      <c r="I24" s="859"/>
      <c r="J24" s="859"/>
      <c r="K24" s="859"/>
      <c r="L24" s="859"/>
      <c r="M24" s="859"/>
      <c r="N24" s="859"/>
      <c r="O24" s="860"/>
    </row>
    <row r="25" spans="1:15" ht="32.1" customHeight="1" thickBot="1" x14ac:dyDescent="0.3">
      <c r="A25" s="91"/>
      <c r="B25" s="81" t="s">
        <v>194</v>
      </c>
      <c r="C25" s="81" t="s">
        <v>195</v>
      </c>
      <c r="D25" s="81" t="s">
        <v>196</v>
      </c>
      <c r="E25" s="81" t="s">
        <v>197</v>
      </c>
      <c r="F25" s="81" t="s">
        <v>200</v>
      </c>
      <c r="G25" s="81" t="s">
        <v>201</v>
      </c>
      <c r="H25" s="81" t="s">
        <v>202</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35">
        <f>SUM(B26:M26)</f>
        <v>303615000</v>
      </c>
      <c r="O26" s="84"/>
    </row>
    <row r="27" spans="1:15" ht="32.1" customHeight="1" x14ac:dyDescent="0.25">
      <c r="A27" s="85" t="s">
        <v>228</v>
      </c>
      <c r="B27" s="86">
        <v>303615000</v>
      </c>
      <c r="C27" s="86"/>
      <c r="D27" s="86"/>
      <c r="E27" s="86"/>
      <c r="F27" s="435">
        <v>0</v>
      </c>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v>12961000</v>
      </c>
      <c r="D28" s="86">
        <v>29910000</v>
      </c>
      <c r="E28" s="86">
        <v>29910000</v>
      </c>
      <c r="F28" s="435">
        <v>29910000</v>
      </c>
      <c r="G28" s="86">
        <v>29910000</v>
      </c>
      <c r="H28" s="86">
        <v>29910000</v>
      </c>
      <c r="I28" s="86"/>
      <c r="J28" s="86"/>
      <c r="K28" s="86"/>
      <c r="L28" s="86"/>
      <c r="M28" s="86"/>
      <c r="N28" s="86">
        <f t="shared" si="0"/>
        <v>162511000</v>
      </c>
      <c r="O28" s="115"/>
    </row>
    <row r="29" spans="1:15" ht="32.1" customHeight="1" x14ac:dyDescent="0.25">
      <c r="A29" s="85" t="s">
        <v>230</v>
      </c>
      <c r="B29" s="86"/>
      <c r="C29" s="660">
        <v>1</v>
      </c>
      <c r="D29" s="86"/>
      <c r="E29" s="86"/>
      <c r="F29" s="86"/>
      <c r="G29" s="86"/>
      <c r="H29" s="86"/>
      <c r="I29" s="86"/>
      <c r="J29" s="86"/>
      <c r="K29" s="86"/>
      <c r="L29" s="86"/>
      <c r="M29" s="86"/>
      <c r="N29" s="86">
        <f t="shared" si="0"/>
        <v>1</v>
      </c>
      <c r="O29" s="87"/>
    </row>
    <row r="30" spans="1:15" ht="32.1" customHeight="1" x14ac:dyDescent="0.25">
      <c r="A30" s="85" t="s">
        <v>231</v>
      </c>
      <c r="B30" s="86"/>
      <c r="D30" s="86"/>
      <c r="E30" s="86"/>
      <c r="F30" s="86"/>
      <c r="G30" s="86">
        <v>1</v>
      </c>
      <c r="H30" s="86"/>
      <c r="I30" s="86"/>
      <c r="J30" s="86"/>
      <c r="K30" s="86"/>
      <c r="L30" s="86"/>
      <c r="M30" s="86"/>
      <c r="N30" s="86">
        <f t="shared" si="0"/>
        <v>1</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861" t="s">
        <v>233</v>
      </c>
      <c r="B35" s="862"/>
      <c r="C35" s="862"/>
      <c r="D35" s="862"/>
      <c r="E35" s="862"/>
      <c r="F35" s="862"/>
      <c r="G35" s="862"/>
      <c r="H35" s="862"/>
      <c r="I35" s="863"/>
      <c r="J35" s="95"/>
    </row>
    <row r="36" spans="1:10" ht="50.25" customHeight="1" thickBot="1" x14ac:dyDescent="0.3">
      <c r="A36" s="101" t="s">
        <v>234</v>
      </c>
      <c r="B36" s="864" t="str">
        <f>+B13</f>
        <v>Desarrollar 1 metodología para caracterizar los liderazgos de las mujeres en los territorios</v>
      </c>
      <c r="C36" s="865"/>
      <c r="D36" s="865"/>
      <c r="E36" s="865"/>
      <c r="F36" s="865"/>
      <c r="G36" s="865"/>
      <c r="H36" s="865"/>
      <c r="I36" s="866"/>
      <c r="J36" s="93"/>
    </row>
    <row r="37" spans="1:10" ht="18.75" customHeight="1" thickBot="1" x14ac:dyDescent="0.3">
      <c r="A37" s="812" t="s">
        <v>235</v>
      </c>
      <c r="B37" s="145">
        <v>2024</v>
      </c>
      <c r="C37" s="145">
        <v>2025</v>
      </c>
      <c r="D37" s="145">
        <v>2026</v>
      </c>
      <c r="E37" s="145">
        <v>2027</v>
      </c>
      <c r="F37" s="145" t="s">
        <v>236</v>
      </c>
      <c r="G37" s="1165" t="s">
        <v>237</v>
      </c>
      <c r="H37" s="868" t="s">
        <v>23</v>
      </c>
      <c r="I37" s="868"/>
      <c r="J37" s="93"/>
    </row>
    <row r="38" spans="1:10" ht="50.25" customHeight="1" thickBot="1" x14ac:dyDescent="0.3">
      <c r="A38" s="813"/>
      <c r="B38" s="384">
        <v>1</v>
      </c>
      <c r="C38" s="384">
        <v>1</v>
      </c>
      <c r="D38" s="384">
        <v>1</v>
      </c>
      <c r="E38" s="384">
        <v>1</v>
      </c>
      <c r="F38" s="609">
        <v>1</v>
      </c>
      <c r="G38" s="1165"/>
      <c r="H38" s="868"/>
      <c r="I38" s="868"/>
      <c r="J38" s="93"/>
    </row>
    <row r="39" spans="1:10" ht="52.5" customHeight="1" thickBot="1" x14ac:dyDescent="0.3">
      <c r="A39" s="102" t="s">
        <v>238</v>
      </c>
      <c r="B39" s="1163">
        <v>0.09</v>
      </c>
      <c r="C39" s="1164"/>
      <c r="D39" s="852" t="s">
        <v>239</v>
      </c>
      <c r="E39" s="853"/>
      <c r="F39" s="853"/>
      <c r="G39" s="853"/>
      <c r="H39" s="853"/>
      <c r="I39" s="854"/>
    </row>
    <row r="40" spans="1:10" s="94" customFormat="1" ht="48" customHeight="1" thickBot="1" x14ac:dyDescent="0.3">
      <c r="A40" s="812" t="s">
        <v>240</v>
      </c>
      <c r="B40" s="102" t="s">
        <v>241</v>
      </c>
      <c r="C40" s="101" t="s">
        <v>242</v>
      </c>
      <c r="D40" s="814" t="s">
        <v>243</v>
      </c>
      <c r="E40" s="815"/>
      <c r="F40" s="814" t="s">
        <v>244</v>
      </c>
      <c r="G40" s="815"/>
      <c r="H40" s="103" t="s">
        <v>245</v>
      </c>
      <c r="I40" s="105" t="s">
        <v>246</v>
      </c>
    </row>
    <row r="41" spans="1:10" ht="177.75" customHeight="1" thickBot="1" x14ac:dyDescent="0.3">
      <c r="A41" s="813"/>
      <c r="B41" s="491">
        <v>0.05</v>
      </c>
      <c r="C41" s="491">
        <v>0.05</v>
      </c>
      <c r="D41" s="819" t="s">
        <v>420</v>
      </c>
      <c r="E41" s="820"/>
      <c r="F41" s="819" t="s">
        <v>421</v>
      </c>
      <c r="G41" s="820"/>
      <c r="H41" s="651" t="s">
        <v>249</v>
      </c>
      <c r="I41" s="396" t="s">
        <v>422</v>
      </c>
    </row>
    <row r="42" spans="1:10" s="94" customFormat="1" ht="54" customHeight="1" x14ac:dyDescent="0.25">
      <c r="A42" s="812" t="s">
        <v>251</v>
      </c>
      <c r="B42" s="104" t="s">
        <v>241</v>
      </c>
      <c r="C42" s="103" t="s">
        <v>242</v>
      </c>
      <c r="D42" s="814" t="s">
        <v>243</v>
      </c>
      <c r="E42" s="815"/>
      <c r="F42" s="814" t="s">
        <v>244</v>
      </c>
      <c r="G42" s="815"/>
      <c r="H42" s="103" t="s">
        <v>245</v>
      </c>
      <c r="I42" s="105" t="s">
        <v>246</v>
      </c>
    </row>
    <row r="43" spans="1:10" ht="409.5" customHeight="1" x14ac:dyDescent="0.25">
      <c r="A43" s="813"/>
      <c r="B43" s="491">
        <v>0.1</v>
      </c>
      <c r="C43" s="150">
        <v>0.1</v>
      </c>
      <c r="D43" s="1094" t="s">
        <v>423</v>
      </c>
      <c r="E43" s="1159"/>
      <c r="F43" s="1146" t="s">
        <v>424</v>
      </c>
      <c r="G43" s="1147"/>
      <c r="H43" s="651" t="s">
        <v>249</v>
      </c>
      <c r="I43" s="661" t="s">
        <v>425</v>
      </c>
    </row>
    <row r="44" spans="1:10" s="94" customFormat="1" ht="35.1" customHeight="1" x14ac:dyDescent="0.25">
      <c r="A44" s="812" t="s">
        <v>255</v>
      </c>
      <c r="B44" s="104" t="s">
        <v>241</v>
      </c>
      <c r="C44" s="103" t="s">
        <v>242</v>
      </c>
      <c r="D44" s="814" t="s">
        <v>243</v>
      </c>
      <c r="E44" s="815"/>
      <c r="F44" s="814" t="s">
        <v>244</v>
      </c>
      <c r="G44" s="815"/>
      <c r="H44" s="103" t="s">
        <v>245</v>
      </c>
      <c r="I44" s="105" t="s">
        <v>246</v>
      </c>
    </row>
    <row r="45" spans="1:10" ht="327.75" customHeight="1" x14ac:dyDescent="0.25">
      <c r="A45" s="813"/>
      <c r="B45" s="387">
        <v>0.2</v>
      </c>
      <c r="C45" s="98">
        <v>0.2</v>
      </c>
      <c r="D45" s="1160" t="s">
        <v>426</v>
      </c>
      <c r="E45" s="843"/>
      <c r="F45" s="1161" t="s">
        <v>427</v>
      </c>
      <c r="G45" s="1162"/>
      <c r="H45" s="651" t="s">
        <v>249</v>
      </c>
      <c r="I45" s="661" t="s">
        <v>425</v>
      </c>
    </row>
    <row r="46" spans="1:10" s="94" customFormat="1" ht="35.1" customHeight="1" x14ac:dyDescent="0.25">
      <c r="A46" s="812" t="s">
        <v>258</v>
      </c>
      <c r="B46" s="104" t="s">
        <v>241</v>
      </c>
      <c r="C46" s="104" t="s">
        <v>242</v>
      </c>
      <c r="D46" s="814" t="s">
        <v>243</v>
      </c>
      <c r="E46" s="815"/>
      <c r="F46" s="814" t="s">
        <v>244</v>
      </c>
      <c r="G46" s="815"/>
      <c r="H46" s="103" t="s">
        <v>245</v>
      </c>
      <c r="I46" s="103" t="s">
        <v>246</v>
      </c>
    </row>
    <row r="47" spans="1:10" s="492" customFormat="1" ht="399.75" customHeight="1" x14ac:dyDescent="0.25">
      <c r="A47" s="813"/>
      <c r="B47" s="491">
        <v>0.3</v>
      </c>
      <c r="C47" s="150">
        <v>0.3</v>
      </c>
      <c r="D47" s="1154" t="s">
        <v>428</v>
      </c>
      <c r="E47" s="1155"/>
      <c r="F47" s="1156" t="s">
        <v>429</v>
      </c>
      <c r="G47" s="1143"/>
      <c r="H47" s="651" t="s">
        <v>249</v>
      </c>
      <c r="I47" s="661" t="s">
        <v>425</v>
      </c>
    </row>
    <row r="48" spans="1:10" s="94" customFormat="1" ht="35.1" customHeight="1" x14ac:dyDescent="0.25">
      <c r="A48" s="812" t="s">
        <v>261</v>
      </c>
      <c r="B48" s="104" t="s">
        <v>241</v>
      </c>
      <c r="C48" s="103" t="s">
        <v>242</v>
      </c>
      <c r="D48" s="814" t="s">
        <v>243</v>
      </c>
      <c r="E48" s="815"/>
      <c r="F48" s="814" t="s">
        <v>244</v>
      </c>
      <c r="G48" s="815"/>
      <c r="H48" s="103" t="s">
        <v>245</v>
      </c>
      <c r="I48" s="105" t="s">
        <v>246</v>
      </c>
    </row>
    <row r="49" spans="1:9" ht="408.75" customHeight="1" x14ac:dyDescent="0.25">
      <c r="A49" s="813"/>
      <c r="B49" s="387">
        <v>0.4</v>
      </c>
      <c r="C49" s="98">
        <v>0.4</v>
      </c>
      <c r="D49" s="1157" t="s">
        <v>430</v>
      </c>
      <c r="E49" s="1158"/>
      <c r="F49" s="980" t="s">
        <v>431</v>
      </c>
      <c r="G49" s="820"/>
      <c r="H49" s="651" t="s">
        <v>249</v>
      </c>
      <c r="I49" s="700" t="s">
        <v>425</v>
      </c>
    </row>
    <row r="50" spans="1:9" s="94" customFormat="1" ht="35.1" customHeight="1" thickBot="1" x14ac:dyDescent="0.3">
      <c r="A50" s="812" t="s">
        <v>264</v>
      </c>
      <c r="B50" s="104" t="s">
        <v>241</v>
      </c>
      <c r="C50" s="103" t="s">
        <v>242</v>
      </c>
      <c r="D50" s="814" t="s">
        <v>243</v>
      </c>
      <c r="E50" s="815"/>
      <c r="F50" s="814" t="s">
        <v>244</v>
      </c>
      <c r="G50" s="815"/>
      <c r="H50" s="103" t="s">
        <v>245</v>
      </c>
      <c r="I50" s="105" t="s">
        <v>246</v>
      </c>
    </row>
    <row r="51" spans="1:9" ht="293.25" customHeight="1" thickBot="1" x14ac:dyDescent="0.3">
      <c r="A51" s="813"/>
      <c r="B51" s="387">
        <v>0.5</v>
      </c>
      <c r="C51" s="100">
        <v>0.5</v>
      </c>
      <c r="D51" s="1152" t="s">
        <v>432</v>
      </c>
      <c r="E51" s="1153"/>
      <c r="F51" s="1146" t="s">
        <v>433</v>
      </c>
      <c r="G51" s="1147"/>
      <c r="H51" s="651" t="s">
        <v>249</v>
      </c>
      <c r="I51" s="700" t="s">
        <v>425</v>
      </c>
    </row>
    <row r="52" spans="1:9" ht="44.25" customHeight="1" x14ac:dyDescent="0.25">
      <c r="A52" s="812" t="s">
        <v>267</v>
      </c>
      <c r="B52" s="103" t="s">
        <v>241</v>
      </c>
      <c r="C52" s="101" t="s">
        <v>242</v>
      </c>
      <c r="D52" s="814" t="s">
        <v>243</v>
      </c>
      <c r="E52" s="815"/>
      <c r="F52" s="814" t="s">
        <v>244</v>
      </c>
      <c r="G52" s="815"/>
      <c r="H52" s="103" t="s">
        <v>245</v>
      </c>
      <c r="I52" s="105" t="s">
        <v>246</v>
      </c>
    </row>
    <row r="53" spans="1:9" ht="335.25" customHeight="1" x14ac:dyDescent="0.25">
      <c r="A53" s="813"/>
      <c r="B53" s="387">
        <v>0.6</v>
      </c>
      <c r="C53" s="733">
        <v>0.6</v>
      </c>
      <c r="D53" s="1148" t="s">
        <v>434</v>
      </c>
      <c r="E53" s="1149"/>
      <c r="F53" s="1150" t="s">
        <v>435</v>
      </c>
      <c r="G53" s="1151"/>
      <c r="H53" s="651" t="s">
        <v>249</v>
      </c>
      <c r="I53" s="700" t="s">
        <v>436</v>
      </c>
    </row>
    <row r="54" spans="1:9" ht="63.75" customHeight="1" x14ac:dyDescent="0.25">
      <c r="A54" s="812" t="s">
        <v>270</v>
      </c>
      <c r="B54" s="103" t="s">
        <v>241</v>
      </c>
      <c r="C54" s="101" t="s">
        <v>242</v>
      </c>
      <c r="D54" s="814" t="s">
        <v>243</v>
      </c>
      <c r="E54" s="815"/>
      <c r="F54" s="814" t="s">
        <v>244</v>
      </c>
      <c r="G54" s="815"/>
      <c r="H54" s="103" t="s">
        <v>245</v>
      </c>
      <c r="I54" s="502" t="s">
        <v>246</v>
      </c>
    </row>
    <row r="55" spans="1:9" ht="156.75" customHeight="1" thickBot="1" x14ac:dyDescent="0.3">
      <c r="A55" s="813"/>
      <c r="B55" s="387">
        <v>0.7</v>
      </c>
      <c r="C55" s="100"/>
      <c r="D55" s="1084"/>
      <c r="E55" s="1144"/>
      <c r="F55" s="1084"/>
      <c r="G55" s="1145"/>
      <c r="H55" s="493"/>
      <c r="I55" s="504"/>
    </row>
    <row r="56" spans="1:9" ht="35.1" customHeight="1" thickBot="1" x14ac:dyDescent="0.3">
      <c r="A56" s="812" t="s">
        <v>271</v>
      </c>
      <c r="B56" s="103" t="s">
        <v>241</v>
      </c>
      <c r="C56" s="101" t="s">
        <v>242</v>
      </c>
      <c r="D56" s="814" t="s">
        <v>243</v>
      </c>
      <c r="E56" s="815"/>
      <c r="F56" s="814" t="s">
        <v>244</v>
      </c>
      <c r="G56" s="815"/>
      <c r="H56" s="103" t="s">
        <v>245</v>
      </c>
      <c r="I56" s="503" t="s">
        <v>246</v>
      </c>
    </row>
    <row r="57" spans="1:9" ht="183.75" customHeight="1" x14ac:dyDescent="0.25">
      <c r="A57" s="813"/>
      <c r="B57" s="388">
        <v>0.8</v>
      </c>
      <c r="C57" s="388"/>
      <c r="D57" s="1084"/>
      <c r="E57" s="1144"/>
      <c r="F57" s="1084"/>
      <c r="G57" s="1144"/>
      <c r="H57" s="96"/>
      <c r="I57" s="397"/>
    </row>
    <row r="58" spans="1:9" ht="35.1" customHeight="1" x14ac:dyDescent="0.25">
      <c r="A58" s="812" t="s">
        <v>272</v>
      </c>
      <c r="B58" s="102" t="s">
        <v>241</v>
      </c>
      <c r="C58" s="520" t="s">
        <v>242</v>
      </c>
      <c r="D58" s="814" t="s">
        <v>243</v>
      </c>
      <c r="E58" s="815"/>
      <c r="F58" s="814" t="s">
        <v>244</v>
      </c>
      <c r="G58" s="815"/>
      <c r="H58" s="103" t="s">
        <v>245</v>
      </c>
      <c r="I58" s="105" t="s">
        <v>246</v>
      </c>
    </row>
    <row r="59" spans="1:9" ht="204.75" customHeight="1" x14ac:dyDescent="0.25">
      <c r="A59" s="813"/>
      <c r="B59" s="387">
        <v>0.9</v>
      </c>
      <c r="C59" s="521"/>
      <c r="D59" s="1140"/>
      <c r="E59" s="1141"/>
      <c r="F59" s="1142"/>
      <c r="G59" s="1143"/>
      <c r="H59" s="96"/>
      <c r="I59" s="466"/>
    </row>
    <row r="60" spans="1:9" ht="35.1" customHeight="1" x14ac:dyDescent="0.25">
      <c r="A60" s="812" t="s">
        <v>273</v>
      </c>
      <c r="B60" s="103" t="s">
        <v>241</v>
      </c>
      <c r="C60" s="101" t="s">
        <v>242</v>
      </c>
      <c r="D60" s="814" t="s">
        <v>243</v>
      </c>
      <c r="E60" s="815"/>
      <c r="F60" s="814" t="s">
        <v>244</v>
      </c>
      <c r="G60" s="815"/>
      <c r="H60" s="103" t="s">
        <v>245</v>
      </c>
      <c r="I60" s="105" t="s">
        <v>246</v>
      </c>
    </row>
    <row r="61" spans="1:9" ht="198" customHeight="1" thickBot="1" x14ac:dyDescent="0.3">
      <c r="A61" s="813"/>
      <c r="B61" s="387">
        <v>0.95</v>
      </c>
      <c r="C61" s="100"/>
      <c r="D61" s="1006"/>
      <c r="E61" s="1081"/>
      <c r="F61" s="1082"/>
      <c r="G61" s="1082"/>
      <c r="H61" s="96"/>
      <c r="I61" s="397"/>
    </row>
    <row r="62" spans="1:9" ht="35.1" customHeight="1" thickBot="1" x14ac:dyDescent="0.3">
      <c r="A62" s="812" t="s">
        <v>274</v>
      </c>
      <c r="B62" s="103" t="s">
        <v>241</v>
      </c>
      <c r="C62" s="101" t="s">
        <v>242</v>
      </c>
      <c r="D62" s="814" t="s">
        <v>243</v>
      </c>
      <c r="E62" s="815"/>
      <c r="F62" s="814" t="s">
        <v>244</v>
      </c>
      <c r="G62" s="815"/>
      <c r="H62" s="103" t="s">
        <v>245</v>
      </c>
      <c r="I62" s="105" t="s">
        <v>246</v>
      </c>
    </row>
    <row r="63" spans="1:9" ht="120.75" customHeight="1" thickBot="1" x14ac:dyDescent="0.3">
      <c r="A63" s="813"/>
      <c r="B63" s="388">
        <v>1</v>
      </c>
      <c r="C63" s="100"/>
      <c r="D63" s="816"/>
      <c r="E63" s="817"/>
      <c r="F63" s="816"/>
      <c r="G63" s="817"/>
      <c r="H63" s="96"/>
      <c r="I63" s="96"/>
    </row>
    <row r="66" spans="1:9" s="93" customFormat="1" ht="30" customHeight="1" x14ac:dyDescent="0.25">
      <c r="A66" s="66"/>
      <c r="B66" s="66"/>
      <c r="C66" s="66"/>
      <c r="D66" s="66"/>
      <c r="E66" s="66"/>
      <c r="F66" s="66"/>
      <c r="G66" s="66"/>
      <c r="H66" s="66"/>
      <c r="I66" s="66"/>
    </row>
    <row r="67" spans="1:9" ht="34.5" customHeight="1" x14ac:dyDescent="0.25">
      <c r="A67" s="818" t="s">
        <v>275</v>
      </c>
      <c r="B67" s="818"/>
      <c r="C67" s="818"/>
      <c r="D67" s="818"/>
      <c r="E67" s="818"/>
      <c r="F67" s="818"/>
      <c r="G67" s="818"/>
      <c r="H67" s="818"/>
      <c r="I67" s="818"/>
    </row>
    <row r="68" spans="1:9" ht="54" customHeight="1" x14ac:dyDescent="0.25">
      <c r="A68" s="106" t="s">
        <v>276</v>
      </c>
      <c r="B68" s="986" t="s">
        <v>437</v>
      </c>
      <c r="C68" s="987"/>
      <c r="D68" s="986" t="s">
        <v>438</v>
      </c>
      <c r="E68" s="987"/>
      <c r="F68" s="986" t="s">
        <v>439</v>
      </c>
      <c r="G68" s="987"/>
      <c r="H68" s="986" t="s">
        <v>440</v>
      </c>
      <c r="I68" s="987"/>
    </row>
    <row r="69" spans="1:9" ht="40.5" customHeight="1" x14ac:dyDescent="0.25">
      <c r="A69" s="106" t="s">
        <v>281</v>
      </c>
      <c r="B69" s="807">
        <v>2.2499999999999999E-2</v>
      </c>
      <c r="C69" s="808"/>
      <c r="D69" s="807">
        <v>2.7E-2</v>
      </c>
      <c r="E69" s="808"/>
      <c r="F69" s="807">
        <v>2.7E-2</v>
      </c>
      <c r="G69" s="808"/>
      <c r="H69" s="807">
        <v>1.35E-2</v>
      </c>
      <c r="I69" s="808"/>
    </row>
    <row r="70" spans="1:9" ht="30" customHeight="1" x14ac:dyDescent="0.25">
      <c r="A70" s="741" t="s">
        <v>194</v>
      </c>
      <c r="B70" s="153" t="s">
        <v>99</v>
      </c>
      <c r="C70" s="153" t="s">
        <v>242</v>
      </c>
      <c r="D70" s="153" t="s">
        <v>99</v>
      </c>
      <c r="E70" s="153" t="s">
        <v>242</v>
      </c>
      <c r="F70" s="153" t="s">
        <v>99</v>
      </c>
      <c r="G70" s="153" t="s">
        <v>242</v>
      </c>
      <c r="H70" s="153" t="s">
        <v>99</v>
      </c>
      <c r="I70" s="153" t="s">
        <v>242</v>
      </c>
    </row>
    <row r="71" spans="1:9" ht="30" customHeight="1" x14ac:dyDescent="0.25">
      <c r="A71" s="742"/>
      <c r="B71" s="108">
        <v>0.03</v>
      </c>
      <c r="C71" s="108">
        <v>0.03</v>
      </c>
      <c r="D71" s="108">
        <v>0.03</v>
      </c>
      <c r="E71" s="108">
        <v>0.03</v>
      </c>
      <c r="F71" s="114">
        <v>0.03</v>
      </c>
      <c r="G71" s="108">
        <v>0.03</v>
      </c>
      <c r="H71" s="114">
        <v>0.03</v>
      </c>
      <c r="I71" s="108">
        <v>0.03</v>
      </c>
    </row>
    <row r="72" spans="1:9" ht="223.5" customHeight="1" x14ac:dyDescent="0.25">
      <c r="A72" s="106" t="s">
        <v>282</v>
      </c>
      <c r="B72" s="1075" t="s">
        <v>441</v>
      </c>
      <c r="C72" s="1076"/>
      <c r="D72" s="1075" t="s">
        <v>442</v>
      </c>
      <c r="E72" s="1076"/>
      <c r="F72" s="1075" t="s">
        <v>443</v>
      </c>
      <c r="G72" s="1076"/>
      <c r="H72" s="1138" t="s">
        <v>444</v>
      </c>
      <c r="I72" s="1139"/>
    </row>
    <row r="73" spans="1:9" ht="80.25" customHeight="1" x14ac:dyDescent="0.25">
      <c r="A73" s="106" t="s">
        <v>286</v>
      </c>
      <c r="B73" s="749" t="s">
        <v>445</v>
      </c>
      <c r="C73" s="750"/>
      <c r="D73" s="749" t="s">
        <v>445</v>
      </c>
      <c r="E73" s="750"/>
      <c r="F73" s="749" t="s">
        <v>445</v>
      </c>
      <c r="G73" s="750"/>
      <c r="H73" s="802" t="s">
        <v>445</v>
      </c>
      <c r="I73" s="750"/>
    </row>
    <row r="74" spans="1:9" ht="30.75" customHeight="1" x14ac:dyDescent="0.25">
      <c r="A74" s="741" t="s">
        <v>195</v>
      </c>
      <c r="B74" s="153" t="s">
        <v>99</v>
      </c>
      <c r="C74" s="153" t="s">
        <v>242</v>
      </c>
      <c r="D74" s="153" t="s">
        <v>99</v>
      </c>
      <c r="E74" s="153" t="s">
        <v>242</v>
      </c>
      <c r="F74" s="153" t="s">
        <v>99</v>
      </c>
      <c r="G74" s="153" t="s">
        <v>242</v>
      </c>
      <c r="H74" s="153" t="s">
        <v>99</v>
      </c>
      <c r="I74" s="153" t="s">
        <v>242</v>
      </c>
    </row>
    <row r="75" spans="1:9" ht="30.75" customHeight="1" x14ac:dyDescent="0.25">
      <c r="A75" s="742"/>
      <c r="B75" s="108">
        <v>7.0000000000000007E-2</v>
      </c>
      <c r="C75" s="108">
        <v>7.0000000000000007E-2</v>
      </c>
      <c r="D75" s="108">
        <v>7.0000000000000007E-2</v>
      </c>
      <c r="E75" s="108">
        <v>7.0000000000000007E-2</v>
      </c>
      <c r="F75" s="108">
        <v>7.0000000000000007E-2</v>
      </c>
      <c r="G75" s="108">
        <v>7.0000000000000007E-2</v>
      </c>
      <c r="H75" s="114">
        <v>7.0000000000000007E-2</v>
      </c>
      <c r="I75" s="114">
        <v>7.0000000000000007E-2</v>
      </c>
    </row>
    <row r="76" spans="1:9" ht="177.75" customHeight="1" x14ac:dyDescent="0.25">
      <c r="A76" s="106" t="s">
        <v>282</v>
      </c>
      <c r="B76" s="787" t="s">
        <v>446</v>
      </c>
      <c r="C76" s="788"/>
      <c r="D76" s="1136" t="s">
        <v>447</v>
      </c>
      <c r="E76" s="1137"/>
      <c r="F76" s="1134" t="s">
        <v>448</v>
      </c>
      <c r="G76" s="1135"/>
      <c r="H76" s="1134" t="s">
        <v>449</v>
      </c>
      <c r="I76" s="1135"/>
    </row>
    <row r="77" spans="1:9" ht="78.75" customHeight="1" x14ac:dyDescent="0.25">
      <c r="A77" s="106" t="s">
        <v>286</v>
      </c>
      <c r="B77" s="749" t="s">
        <v>450</v>
      </c>
      <c r="C77" s="750"/>
      <c r="D77" s="749" t="s">
        <v>450</v>
      </c>
      <c r="E77" s="750"/>
      <c r="F77" s="749" t="s">
        <v>450</v>
      </c>
      <c r="G77" s="750"/>
      <c r="H77" s="749" t="s">
        <v>450</v>
      </c>
      <c r="I77" s="750"/>
    </row>
    <row r="78" spans="1:9" ht="39" customHeight="1" x14ac:dyDescent="0.25">
      <c r="A78" s="741" t="s">
        <v>196</v>
      </c>
      <c r="B78" s="153" t="s">
        <v>99</v>
      </c>
      <c r="C78" s="153" t="s">
        <v>242</v>
      </c>
      <c r="D78" s="153" t="s">
        <v>99</v>
      </c>
      <c r="E78" s="153" t="s">
        <v>242</v>
      </c>
      <c r="F78" s="153" t="s">
        <v>99</v>
      </c>
      <c r="G78" s="153" t="s">
        <v>242</v>
      </c>
      <c r="H78" s="153" t="s">
        <v>99</v>
      </c>
      <c r="I78" s="153" t="s">
        <v>242</v>
      </c>
    </row>
    <row r="79" spans="1:9" ht="30.75" customHeight="1" x14ac:dyDescent="0.25">
      <c r="A79" s="742"/>
      <c r="B79" s="108">
        <v>0.1</v>
      </c>
      <c r="C79" s="108">
        <v>0.1</v>
      </c>
      <c r="D79" s="108">
        <v>0.1</v>
      </c>
      <c r="E79" s="108">
        <v>0.1</v>
      </c>
      <c r="F79" s="108">
        <v>0.1</v>
      </c>
      <c r="G79" s="108">
        <v>0.1</v>
      </c>
      <c r="H79" s="114">
        <v>0.1</v>
      </c>
      <c r="I79" s="108">
        <v>0.1</v>
      </c>
    </row>
    <row r="80" spans="1:9" ht="188.25" customHeight="1" x14ac:dyDescent="0.25">
      <c r="A80" s="106" t="s">
        <v>282</v>
      </c>
      <c r="B80" s="1130" t="s">
        <v>451</v>
      </c>
      <c r="C80" s="1131"/>
      <c r="D80" s="1130" t="s">
        <v>452</v>
      </c>
      <c r="E80" s="1131"/>
      <c r="F80" s="984" t="s">
        <v>453</v>
      </c>
      <c r="G80" s="985"/>
      <c r="H80" s="1132" t="s">
        <v>454</v>
      </c>
      <c r="I80" s="1133"/>
    </row>
    <row r="81" spans="1:9" ht="80.25" customHeight="1" x14ac:dyDescent="0.25">
      <c r="A81" s="106" t="s">
        <v>286</v>
      </c>
      <c r="B81" s="749" t="s">
        <v>455</v>
      </c>
      <c r="C81" s="750"/>
      <c r="D81" s="749" t="s">
        <v>455</v>
      </c>
      <c r="E81" s="750"/>
      <c r="F81" s="749" t="s">
        <v>455</v>
      </c>
      <c r="G81" s="750"/>
      <c r="H81" s="749" t="s">
        <v>455</v>
      </c>
      <c r="I81" s="750"/>
    </row>
    <row r="82" spans="1:9" ht="30.75" customHeight="1" x14ac:dyDescent="0.25">
      <c r="A82" s="741" t="s">
        <v>197</v>
      </c>
      <c r="B82" s="153" t="s">
        <v>99</v>
      </c>
      <c r="C82" s="153" t="s">
        <v>242</v>
      </c>
      <c r="D82" s="153" t="s">
        <v>99</v>
      </c>
      <c r="E82" s="153" t="s">
        <v>242</v>
      </c>
      <c r="F82" s="153" t="s">
        <v>99</v>
      </c>
      <c r="G82" s="153" t="s">
        <v>242</v>
      </c>
      <c r="H82" s="153" t="s">
        <v>99</v>
      </c>
      <c r="I82" s="153" t="s">
        <v>242</v>
      </c>
    </row>
    <row r="83" spans="1:9" ht="30.75" customHeight="1" x14ac:dyDescent="0.25">
      <c r="A83" s="742"/>
      <c r="B83" s="108">
        <v>0.1</v>
      </c>
      <c r="C83" s="108">
        <v>0.1</v>
      </c>
      <c r="D83" s="108">
        <v>0.1</v>
      </c>
      <c r="E83" s="108">
        <v>0.1</v>
      </c>
      <c r="F83" s="108">
        <v>0.1</v>
      </c>
      <c r="G83" s="108">
        <v>0.1</v>
      </c>
      <c r="H83" s="114">
        <v>0.1</v>
      </c>
      <c r="I83" s="108">
        <v>0.1</v>
      </c>
    </row>
    <row r="84" spans="1:9" ht="147" customHeight="1" x14ac:dyDescent="0.25">
      <c r="A84" s="106" t="s">
        <v>282</v>
      </c>
      <c r="B84" s="1130" t="s">
        <v>456</v>
      </c>
      <c r="C84" s="1131"/>
      <c r="D84" s="1130" t="s">
        <v>457</v>
      </c>
      <c r="E84" s="1131"/>
      <c r="F84" s="984" t="s">
        <v>458</v>
      </c>
      <c r="G84" s="985"/>
      <c r="H84" s="1132" t="s">
        <v>459</v>
      </c>
      <c r="I84" s="1133"/>
    </row>
    <row r="85" spans="1:9" ht="80.25" customHeight="1" x14ac:dyDescent="0.25">
      <c r="A85" s="106" t="s">
        <v>286</v>
      </c>
      <c r="B85" s="749" t="s">
        <v>460</v>
      </c>
      <c r="C85" s="750"/>
      <c r="D85" s="749" t="s">
        <v>460</v>
      </c>
      <c r="E85" s="750"/>
      <c r="F85" s="749" t="s">
        <v>460</v>
      </c>
      <c r="G85" s="750"/>
      <c r="H85" s="749" t="s">
        <v>460</v>
      </c>
      <c r="I85" s="750"/>
    </row>
    <row r="86" spans="1:9" ht="30" customHeight="1" x14ac:dyDescent="0.25">
      <c r="A86" s="741" t="s">
        <v>200</v>
      </c>
      <c r="B86" s="153" t="s">
        <v>99</v>
      </c>
      <c r="C86" s="153" t="s">
        <v>242</v>
      </c>
      <c r="D86" s="153" t="s">
        <v>99</v>
      </c>
      <c r="E86" s="153" t="s">
        <v>242</v>
      </c>
      <c r="F86" s="153" t="s">
        <v>99</v>
      </c>
      <c r="G86" s="153" t="s">
        <v>242</v>
      </c>
      <c r="H86" s="153" t="s">
        <v>99</v>
      </c>
      <c r="I86" s="153" t="s">
        <v>242</v>
      </c>
    </row>
    <row r="87" spans="1:9" ht="30" customHeight="1" x14ac:dyDescent="0.25">
      <c r="A87" s="742"/>
      <c r="B87" s="108">
        <v>0.1</v>
      </c>
      <c r="C87" s="108">
        <v>0.1</v>
      </c>
      <c r="D87" s="108">
        <v>0.1</v>
      </c>
      <c r="E87" s="108">
        <v>0.1</v>
      </c>
      <c r="F87" s="108">
        <v>0.1</v>
      </c>
      <c r="G87" s="108">
        <v>0.1</v>
      </c>
      <c r="H87" s="114">
        <v>0.1</v>
      </c>
      <c r="I87" s="108">
        <v>0.1</v>
      </c>
    </row>
    <row r="88" spans="1:9" ht="155.25" customHeight="1" x14ac:dyDescent="0.25">
      <c r="A88" s="106" t="s">
        <v>282</v>
      </c>
      <c r="B88" s="766" t="s">
        <v>461</v>
      </c>
      <c r="C88" s="1127"/>
      <c r="D88" s="766" t="s">
        <v>462</v>
      </c>
      <c r="E88" s="1127"/>
      <c r="F88" s="1128" t="s">
        <v>463</v>
      </c>
      <c r="G88" s="1129"/>
      <c r="H88" s="766" t="s">
        <v>464</v>
      </c>
      <c r="I88" s="1127"/>
    </row>
    <row r="89" spans="1:9" ht="80.25" customHeight="1" x14ac:dyDescent="0.25">
      <c r="A89" s="106" t="s">
        <v>286</v>
      </c>
      <c r="B89" s="749" t="s">
        <v>465</v>
      </c>
      <c r="C89" s="750"/>
      <c r="D89" s="749" t="s">
        <v>465</v>
      </c>
      <c r="E89" s="750"/>
      <c r="F89" s="749" t="s">
        <v>465</v>
      </c>
      <c r="G89" s="750"/>
      <c r="H89" s="749" t="s">
        <v>465</v>
      </c>
      <c r="I89" s="750"/>
    </row>
    <row r="90" spans="1:9" ht="29.25" customHeight="1" x14ac:dyDescent="0.25">
      <c r="A90" s="741" t="s">
        <v>201</v>
      </c>
      <c r="B90" s="153" t="s">
        <v>99</v>
      </c>
      <c r="C90" s="153" t="s">
        <v>242</v>
      </c>
      <c r="D90" s="153" t="s">
        <v>99</v>
      </c>
      <c r="E90" s="153" t="s">
        <v>242</v>
      </c>
      <c r="F90" s="153" t="s">
        <v>99</v>
      </c>
      <c r="G90" s="153" t="s">
        <v>242</v>
      </c>
      <c r="H90" s="153" t="s">
        <v>99</v>
      </c>
      <c r="I90" s="153" t="s">
        <v>242</v>
      </c>
    </row>
    <row r="91" spans="1:9" ht="29.25" customHeight="1" x14ac:dyDescent="0.25">
      <c r="A91" s="742"/>
      <c r="B91" s="108">
        <v>0.1</v>
      </c>
      <c r="C91" s="109">
        <v>0.1</v>
      </c>
      <c r="D91" s="108">
        <v>0.1</v>
      </c>
      <c r="E91" s="109">
        <v>0.1</v>
      </c>
      <c r="F91" s="108">
        <v>0.1</v>
      </c>
      <c r="G91" s="110">
        <v>0.1</v>
      </c>
      <c r="H91" s="114">
        <v>0.1</v>
      </c>
      <c r="I91" s="110">
        <v>0.1</v>
      </c>
    </row>
    <row r="92" spans="1:9" ht="158.25" customHeight="1" x14ac:dyDescent="0.25">
      <c r="A92" s="106" t="s">
        <v>282</v>
      </c>
      <c r="B92" s="753" t="s">
        <v>466</v>
      </c>
      <c r="C92" s="753"/>
      <c r="D92" s="753" t="s">
        <v>467</v>
      </c>
      <c r="E92" s="753"/>
      <c r="F92" s="753" t="s">
        <v>468</v>
      </c>
      <c r="G92" s="1126"/>
      <c r="H92" s="753" t="s">
        <v>469</v>
      </c>
      <c r="I92" s="753"/>
    </row>
    <row r="93" spans="1:9" ht="80.25" customHeight="1" x14ac:dyDescent="0.25">
      <c r="A93" s="106" t="s">
        <v>286</v>
      </c>
      <c r="B93" s="749" t="s">
        <v>470</v>
      </c>
      <c r="C93" s="750"/>
      <c r="D93" s="749" t="s">
        <v>470</v>
      </c>
      <c r="E93" s="750"/>
      <c r="F93" s="749" t="s">
        <v>470</v>
      </c>
      <c r="G93" s="750"/>
      <c r="H93" s="749" t="s">
        <v>470</v>
      </c>
      <c r="I93" s="750"/>
    </row>
    <row r="94" spans="1:9" ht="24.95" customHeight="1" x14ac:dyDescent="0.25">
      <c r="A94" s="741" t="s">
        <v>202</v>
      </c>
      <c r="B94" s="153" t="s">
        <v>99</v>
      </c>
      <c r="C94" s="153" t="s">
        <v>242</v>
      </c>
      <c r="D94" s="153" t="s">
        <v>99</v>
      </c>
      <c r="E94" s="153" t="s">
        <v>242</v>
      </c>
      <c r="F94" s="153" t="s">
        <v>99</v>
      </c>
      <c r="G94" s="153" t="s">
        <v>242</v>
      </c>
      <c r="H94" s="153" t="s">
        <v>99</v>
      </c>
      <c r="I94" s="153" t="s">
        <v>242</v>
      </c>
    </row>
    <row r="95" spans="1:9" ht="24.95" customHeight="1" x14ac:dyDescent="0.25">
      <c r="A95" s="742"/>
      <c r="B95" s="108">
        <v>0.1</v>
      </c>
      <c r="C95" s="109">
        <v>0.1</v>
      </c>
      <c r="D95" s="108">
        <v>0.1</v>
      </c>
      <c r="E95" s="109">
        <v>0.1</v>
      </c>
      <c r="F95" s="108">
        <v>0.1</v>
      </c>
      <c r="G95" s="109">
        <v>0.1</v>
      </c>
      <c r="H95" s="114">
        <v>0.1</v>
      </c>
      <c r="I95" s="109">
        <v>0.1</v>
      </c>
    </row>
    <row r="96" spans="1:9" ht="166.5" customHeight="1" x14ac:dyDescent="0.25">
      <c r="A96" s="106" t="s">
        <v>282</v>
      </c>
      <c r="B96" s="1063" t="s">
        <v>471</v>
      </c>
      <c r="C96" s="1125"/>
      <c r="D96" s="1063" t="s">
        <v>472</v>
      </c>
      <c r="E96" s="1063"/>
      <c r="F96" s="1063" t="s">
        <v>1264</v>
      </c>
      <c r="G96" s="1063"/>
      <c r="H96" s="1063" t="s">
        <v>473</v>
      </c>
      <c r="I96" s="1063"/>
    </row>
    <row r="97" spans="1:9" ht="80.25" customHeight="1" x14ac:dyDescent="0.25">
      <c r="A97" s="401" t="s">
        <v>286</v>
      </c>
      <c r="B97" s="749" t="s">
        <v>474</v>
      </c>
      <c r="C97" s="750"/>
      <c r="D97" s="749" t="s">
        <v>474</v>
      </c>
      <c r="E97" s="750"/>
      <c r="F97" s="749" t="s">
        <v>474</v>
      </c>
      <c r="G97" s="750"/>
      <c r="H97" s="749" t="s">
        <v>474</v>
      </c>
      <c r="I97" s="750"/>
    </row>
    <row r="98" spans="1:9" ht="24.95" customHeight="1" x14ac:dyDescent="0.25">
      <c r="A98" s="741" t="s">
        <v>204</v>
      </c>
      <c r="B98" s="153" t="s">
        <v>99</v>
      </c>
      <c r="C98" s="153" t="s">
        <v>242</v>
      </c>
      <c r="D98" s="153" t="s">
        <v>99</v>
      </c>
      <c r="E98" s="153" t="s">
        <v>242</v>
      </c>
      <c r="F98" s="153" t="s">
        <v>99</v>
      </c>
      <c r="G98" s="153" t="s">
        <v>242</v>
      </c>
      <c r="H98" s="153" t="s">
        <v>99</v>
      </c>
      <c r="I98" s="153" t="s">
        <v>242</v>
      </c>
    </row>
    <row r="99" spans="1:9" ht="24.95" customHeight="1" x14ac:dyDescent="0.25">
      <c r="A99" s="742"/>
      <c r="B99" s="108">
        <v>0.1</v>
      </c>
      <c r="C99" s="109"/>
      <c r="D99" s="108">
        <v>0.1</v>
      </c>
      <c r="E99" s="109"/>
      <c r="F99" s="108">
        <v>0.1</v>
      </c>
      <c r="G99" s="110"/>
      <c r="H99" s="114">
        <v>0.1</v>
      </c>
      <c r="I99" s="110"/>
    </row>
    <row r="100" spans="1:9" ht="204" customHeight="1" x14ac:dyDescent="0.25">
      <c r="A100" s="106" t="s">
        <v>282</v>
      </c>
      <c r="B100" s="1124"/>
      <c r="C100" s="1124"/>
      <c r="D100" s="1124"/>
      <c r="E100" s="1124"/>
      <c r="F100" s="1124"/>
      <c r="G100" s="1124"/>
      <c r="H100" s="1124"/>
      <c r="I100" s="1124"/>
    </row>
    <row r="101" spans="1:9" ht="80.25" customHeight="1" x14ac:dyDescent="0.25">
      <c r="A101" s="106" t="s">
        <v>286</v>
      </c>
      <c r="B101" s="749"/>
      <c r="C101" s="750"/>
      <c r="D101" s="749"/>
      <c r="E101" s="750"/>
      <c r="F101" s="749"/>
      <c r="G101" s="750"/>
      <c r="H101" s="749"/>
      <c r="I101" s="750"/>
    </row>
    <row r="102" spans="1:9" ht="24.95" customHeight="1" x14ac:dyDescent="0.25">
      <c r="A102" s="741" t="s">
        <v>206</v>
      </c>
      <c r="B102" s="153" t="s">
        <v>99</v>
      </c>
      <c r="C102" s="153" t="s">
        <v>242</v>
      </c>
      <c r="D102" s="153" t="s">
        <v>99</v>
      </c>
      <c r="E102" s="153" t="s">
        <v>242</v>
      </c>
      <c r="F102" s="153" t="s">
        <v>99</v>
      </c>
      <c r="G102" s="153" t="s">
        <v>242</v>
      </c>
      <c r="H102" s="153" t="s">
        <v>99</v>
      </c>
      <c r="I102" s="153" t="s">
        <v>242</v>
      </c>
    </row>
    <row r="103" spans="1:9" ht="24.95" customHeight="1" x14ac:dyDescent="0.25">
      <c r="A103" s="742"/>
      <c r="B103" s="108">
        <v>0.1</v>
      </c>
      <c r="C103" s="108"/>
      <c r="D103" s="108">
        <v>0.1</v>
      </c>
      <c r="E103" s="108"/>
      <c r="F103" s="108">
        <v>0.1</v>
      </c>
      <c r="G103" s="108"/>
      <c r="H103" s="114">
        <v>0.1</v>
      </c>
      <c r="I103" s="108"/>
    </row>
    <row r="104" spans="1:9" ht="150" customHeight="1" x14ac:dyDescent="0.25">
      <c r="A104" s="106" t="s">
        <v>282</v>
      </c>
      <c r="B104" s="746"/>
      <c r="C104" s="746"/>
      <c r="D104" s="746"/>
      <c r="E104" s="746"/>
      <c r="F104" s="746"/>
      <c r="G104" s="746"/>
      <c r="H104" s="746"/>
      <c r="I104" s="746"/>
    </row>
    <row r="105" spans="1:9" ht="80.25" customHeight="1" x14ac:dyDescent="0.25">
      <c r="A105" s="106" t="s">
        <v>286</v>
      </c>
      <c r="B105" s="749"/>
      <c r="C105" s="750"/>
      <c r="D105" s="749"/>
      <c r="E105" s="750"/>
      <c r="F105" s="749"/>
      <c r="G105" s="750"/>
      <c r="H105" s="749"/>
      <c r="I105" s="750"/>
    </row>
    <row r="106" spans="1:9" ht="24.95" customHeight="1" x14ac:dyDescent="0.25">
      <c r="A106" s="741" t="s">
        <v>207</v>
      </c>
      <c r="B106" s="153" t="s">
        <v>99</v>
      </c>
      <c r="C106" s="153" t="s">
        <v>242</v>
      </c>
      <c r="D106" s="153" t="s">
        <v>99</v>
      </c>
      <c r="E106" s="153" t="s">
        <v>242</v>
      </c>
      <c r="F106" s="153" t="s">
        <v>99</v>
      </c>
      <c r="G106" s="153" t="s">
        <v>242</v>
      </c>
      <c r="H106" s="153" t="s">
        <v>99</v>
      </c>
      <c r="I106" s="153" t="s">
        <v>242</v>
      </c>
    </row>
    <row r="107" spans="1:9" ht="24.95" customHeight="1" x14ac:dyDescent="0.25">
      <c r="A107" s="742"/>
      <c r="B107" s="108">
        <v>0.1</v>
      </c>
      <c r="C107" s="108"/>
      <c r="D107" s="108">
        <v>0.1</v>
      </c>
      <c r="E107" s="108"/>
      <c r="F107" s="108">
        <v>0.1</v>
      </c>
      <c r="G107" s="108"/>
      <c r="H107" s="114">
        <v>0.1</v>
      </c>
      <c r="I107" s="108"/>
    </row>
    <row r="108" spans="1:9" ht="108.75" customHeight="1" x14ac:dyDescent="0.2">
      <c r="A108" s="106" t="s">
        <v>282</v>
      </c>
      <c r="B108" s="761"/>
      <c r="C108" s="761"/>
      <c r="D108" s="1122"/>
      <c r="E108" s="1123"/>
      <c r="F108" s="1122"/>
      <c r="G108" s="1123"/>
      <c r="H108" s="746"/>
      <c r="I108" s="746"/>
    </row>
    <row r="109" spans="1:9" ht="80.25" customHeight="1" x14ac:dyDescent="0.25">
      <c r="A109" s="106" t="s">
        <v>286</v>
      </c>
      <c r="B109" s="749"/>
      <c r="C109" s="750"/>
      <c r="D109" s="749"/>
      <c r="E109" s="750"/>
      <c r="F109" s="749"/>
      <c r="G109" s="750"/>
      <c r="H109" s="749"/>
      <c r="I109" s="750"/>
    </row>
    <row r="110" spans="1:9" ht="24.95" customHeight="1" x14ac:dyDescent="0.25">
      <c r="A110" s="741" t="s">
        <v>208</v>
      </c>
      <c r="B110" s="153" t="s">
        <v>99</v>
      </c>
      <c r="C110" s="153" t="s">
        <v>242</v>
      </c>
      <c r="D110" s="153" t="s">
        <v>99</v>
      </c>
      <c r="E110" s="153" t="s">
        <v>242</v>
      </c>
      <c r="F110" s="153" t="s">
        <v>99</v>
      </c>
      <c r="G110" s="153" t="s">
        <v>242</v>
      </c>
      <c r="H110" s="153" t="s">
        <v>99</v>
      </c>
      <c r="I110" s="153" t="s">
        <v>242</v>
      </c>
    </row>
    <row r="111" spans="1:9" ht="24.95" customHeight="1" x14ac:dyDescent="0.25">
      <c r="A111" s="742"/>
      <c r="B111" s="108">
        <v>0.05</v>
      </c>
      <c r="C111" s="108"/>
      <c r="D111" s="108">
        <v>0.05</v>
      </c>
      <c r="E111" s="108"/>
      <c r="F111" s="108">
        <v>0.05</v>
      </c>
      <c r="G111" s="108"/>
      <c r="H111" s="114">
        <v>0.05</v>
      </c>
      <c r="I111" s="108"/>
    </row>
    <row r="112" spans="1:9" ht="122.25" customHeight="1" x14ac:dyDescent="0.2">
      <c r="A112" s="106" t="s">
        <v>282</v>
      </c>
      <c r="B112" s="746"/>
      <c r="C112" s="746"/>
      <c r="D112" s="746"/>
      <c r="E112" s="746"/>
      <c r="F112" s="1122"/>
      <c r="G112" s="1123"/>
      <c r="H112" s="746"/>
      <c r="I112" s="746"/>
    </row>
    <row r="113" spans="1:9" ht="80.25" customHeight="1" x14ac:dyDescent="0.25">
      <c r="A113" s="106" t="s">
        <v>286</v>
      </c>
      <c r="B113" s="749"/>
      <c r="C113" s="750"/>
      <c r="D113" s="749"/>
      <c r="E113" s="750"/>
      <c r="F113" s="749"/>
      <c r="G113" s="750"/>
      <c r="H113" s="749"/>
      <c r="I113" s="750"/>
    </row>
    <row r="114" spans="1:9" ht="24.95" customHeight="1" x14ac:dyDescent="0.25">
      <c r="A114" s="741" t="s">
        <v>209</v>
      </c>
      <c r="B114" s="153" t="s">
        <v>99</v>
      </c>
      <c r="C114" s="153" t="s">
        <v>242</v>
      </c>
      <c r="D114" s="153" t="s">
        <v>99</v>
      </c>
      <c r="E114" s="153" t="s">
        <v>242</v>
      </c>
      <c r="F114" s="153" t="s">
        <v>99</v>
      </c>
      <c r="G114" s="153" t="s">
        <v>242</v>
      </c>
      <c r="H114" s="153" t="s">
        <v>99</v>
      </c>
      <c r="I114" s="153" t="s">
        <v>242</v>
      </c>
    </row>
    <row r="115" spans="1:9" ht="24.95" customHeight="1" x14ac:dyDescent="0.25">
      <c r="A115" s="742"/>
      <c r="B115" s="108">
        <v>0.05</v>
      </c>
      <c r="C115" s="272"/>
      <c r="D115" s="108">
        <v>0.05</v>
      </c>
      <c r="E115" s="272"/>
      <c r="F115" s="108">
        <v>0.05</v>
      </c>
      <c r="G115" s="273"/>
      <c r="H115" s="114">
        <v>0.05</v>
      </c>
      <c r="I115" s="273"/>
    </row>
    <row r="116" spans="1:9" ht="80.25" customHeight="1" x14ac:dyDescent="0.25">
      <c r="A116" s="106" t="s">
        <v>282</v>
      </c>
      <c r="B116" s="743"/>
      <c r="C116" s="743"/>
      <c r="D116" s="743"/>
      <c r="E116" s="743"/>
      <c r="F116" s="743"/>
      <c r="G116" s="743"/>
      <c r="H116" s="743"/>
      <c r="I116" s="743"/>
    </row>
    <row r="117" spans="1:9" ht="80.25" customHeight="1" x14ac:dyDescent="0.25">
      <c r="A117" s="106" t="s">
        <v>286</v>
      </c>
      <c r="B117" s="744"/>
      <c r="C117" s="745"/>
      <c r="D117" s="744"/>
      <c r="E117" s="745"/>
      <c r="F117" s="744"/>
      <c r="G117" s="745"/>
      <c r="H117" s="744"/>
      <c r="I117" s="745"/>
    </row>
    <row r="118" spans="1:9" ht="16.5" x14ac:dyDescent="0.25">
      <c r="A118" s="107" t="s">
        <v>312</v>
      </c>
      <c r="B118" s="376">
        <f t="shared" ref="B118:I118" si="1">(B71+B75+B79+B83+B87+B91+B95+B99+B103+B107+B111+B115)</f>
        <v>1</v>
      </c>
      <c r="C118" s="376">
        <f t="shared" si="1"/>
        <v>0.6</v>
      </c>
      <c r="D118" s="376">
        <f t="shared" si="1"/>
        <v>1</v>
      </c>
      <c r="E118" s="376">
        <f t="shared" si="1"/>
        <v>0.6</v>
      </c>
      <c r="F118" s="376">
        <f t="shared" si="1"/>
        <v>1</v>
      </c>
      <c r="G118" s="376">
        <f t="shared" si="1"/>
        <v>0.6</v>
      </c>
      <c r="H118" s="376">
        <f t="shared" si="1"/>
        <v>1</v>
      </c>
      <c r="I118" s="376">
        <f t="shared" si="1"/>
        <v>0.6</v>
      </c>
    </row>
    <row r="122" spans="1:9" ht="28.5" x14ac:dyDescent="0.25">
      <c r="A122" s="352" t="s">
        <v>313</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F49:G49"/>
    <mergeCell ref="D49:E49"/>
    <mergeCell ref="A50:A51"/>
    <mergeCell ref="D50:E50"/>
    <mergeCell ref="F50:G50"/>
    <mergeCell ref="F51:G51"/>
    <mergeCell ref="A52:A53"/>
    <mergeCell ref="D52:E52"/>
    <mergeCell ref="F52:G52"/>
    <mergeCell ref="D53:E53"/>
    <mergeCell ref="F53:G53"/>
    <mergeCell ref="D51:E51"/>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 ref="B77:C77" r:id="rId6" display="https://secretariadistritald-my.sharepoint.com/:w:/g/personal/territorializacion2021_sdmujer_gov_co/IQDJYvGYhGAjTaEvOlU4Fm6zAfscGVg0v7hbOLoPNdoSiWw?e=OwgCuL" xr:uid="{FD2A244E-33C0-49FE-A275-6AD6C06FB80A}"/>
    <hyperlink ref="D77:E77" r:id="rId7" display="https://secretariadistritald-my.sharepoint.com/:w:/g/personal/territorializacion2021_sdmujer_gov_co/IQDJYvGYhGAjTaEvOlU4Fm6zAfscGVg0v7hbOLoPNdoSiWw?e=OwgCuL" xr:uid="{953053D6-FB2A-406A-8D1B-8AD94A6D5DA5}"/>
    <hyperlink ref="F77:G77" r:id="rId8" display="https://secretariadistritald-my.sharepoint.com/:w:/g/personal/territorializacion2021_sdmujer_gov_co/IQDJYvGYhGAjTaEvOlU4Fm6zAfscGVg0v7hbOLoPNdoSiWw?e=OwgCuL" xr:uid="{6E23E13C-B279-4457-9DBA-59650A3F0886}"/>
    <hyperlink ref="H77:I77" r:id="rId9" display="https://secretariadistritald-my.sharepoint.com/:w:/g/personal/territorializacion2021_sdmujer_gov_co/IQDJYvGYhGAjTaEvOlU4Fm6zAfscGVg0v7hbOLoPNdoSiWw?e=OwgCuL" xr:uid="{F3A74D44-C2A9-46B8-BF62-C3B5079BDCA3}"/>
    <hyperlink ref="B81:C81" r:id="rId10" display="https://secretariadistritald-my.sharepoint.com/:w:/g/personal/territorializacion2021_sdmujer_gov_co/IQDozN4i4hssRKXwkdJcCfBYAbyL96fXSpQhcOfD9jiNN2I?e=CenoA3" xr:uid="{2BB0DA7E-BB5F-48C1-814D-D3D9A79B30DB}"/>
    <hyperlink ref="D81:E81" r:id="rId11" display="https://secretariadistritald-my.sharepoint.com/:w:/g/personal/territorializacion2021_sdmujer_gov_co/IQDozN4i4hssRKXwkdJcCfBYAbyL96fXSpQhcOfD9jiNN2I?e=CenoA3" xr:uid="{4434CFB7-F756-4771-B513-A020FF5C3269}"/>
    <hyperlink ref="F81:G81" r:id="rId12" display="https://secretariadistritald-my.sharepoint.com/:w:/g/personal/territorializacion2021_sdmujer_gov_co/IQDozN4i4hssRKXwkdJcCfBYAbyL96fXSpQhcOfD9jiNN2I?e=CenoA3" xr:uid="{EFF77E7B-C624-44A3-8BDD-1FF30491484F}"/>
    <hyperlink ref="H81:I81" r:id="rId13" display="https://secretariadistritald-my.sharepoint.com/:w:/g/personal/territorializacion2021_sdmujer_gov_co/IQDozN4i4hssRKXwkdJcCfBYAbyL96fXSpQhcOfD9jiNN2I?e=CenoA3" xr:uid="{289990EC-B9E1-43B1-8A5E-5367D42887FC}"/>
    <hyperlink ref="F85:G85" r:id="rId14" display="https://secretariadistritald-my.sharepoint.com/:w:/g/personal/territorializacion2021_sdmujer_gov_co/IQDCC6NjQ_67SJfuv0cLAbDeATJTGFhM6jBPw07BojWN3CE?e=WGt1cW" xr:uid="{0D1D1F8B-8822-48D0-900A-B8D47CCBB09B}"/>
    <hyperlink ref="D85:E85" r:id="rId15" display="https://secretariadistritald-my.sharepoint.com/:w:/g/personal/territorializacion2021_sdmujer_gov_co/IQDCC6NjQ_67SJfuv0cLAbDeATJTGFhM6jBPw07BojWN3CE?e=WGt1cW" xr:uid="{FD7AF269-6F84-4ECC-B35D-AFB1C4289F7A}"/>
    <hyperlink ref="B85:C85" r:id="rId16" display="https://secretariadistritald-my.sharepoint.com/:w:/g/personal/territorializacion2021_sdmujer_gov_co/IQDCC6NjQ_67SJfuv0cLAbDeATJTGFhM6jBPw07BojWN3CE?e=WGt1cW" xr:uid="{12621E4D-EBF1-429F-B263-33BEDFEE02BB}"/>
    <hyperlink ref="H85:I85" r:id="rId17" display="https://secretariadistritald-my.sharepoint.com/:w:/g/personal/territorializacion2021_sdmujer_gov_co/IQDCC6NjQ_67SJfuv0cLAbDeATJTGFhM6jBPw07BojWN3CE?e=WGt1cW" xr:uid="{77C9A34F-4D84-4384-9A0A-0257DD69E751}"/>
    <hyperlink ref="B89:C89" r:id="rId18" display="https://secretariadistritald-my.sharepoint.com/:w:/g/personal/territorializacion2021_sdmujer_gov_co/IQAhtjwTWY2KT6g-BlAKLz_uAR6uoKrT5I_Q9D04-R8urZw?e=JkaGv4" xr:uid="{8B0B8C0D-44C7-4D08-9B8C-E43A6A8F3B2A}"/>
    <hyperlink ref="D89:E89" r:id="rId19" display="https://secretariadistritald-my.sharepoint.com/:w:/g/personal/territorializacion2021_sdmujer_gov_co/IQAhtjwTWY2KT6g-BlAKLz_uAR6uoKrT5I_Q9D04-R8urZw?e=JkaGv4" xr:uid="{FEA3FE9A-5477-42C4-91A5-B12D0BAD7C46}"/>
    <hyperlink ref="F89:G89" r:id="rId20" display="https://secretariadistritald-my.sharepoint.com/:w:/g/personal/territorializacion2021_sdmujer_gov_co/IQAhtjwTWY2KT6g-BlAKLz_uAR6uoKrT5I_Q9D04-R8urZw?e=JkaGv4" xr:uid="{4B922E56-ED6E-4BDC-854D-C6DDB40615EC}"/>
    <hyperlink ref="H89:I89" r:id="rId21" display="https://secretariadistritald-my.sharepoint.com/:w:/g/personal/territorializacion2021_sdmujer_gov_co/IQAhtjwTWY2KT6g-BlAKLz_uAR6uoKrT5I_Q9D04-R8urZw?e=JkaGv4" xr:uid="{3DB9F999-12D7-41F7-9EAA-839264633E0F}"/>
    <hyperlink ref="B93:C93" r:id="rId22" display="https://secretariadistritald-my.sharepoint.com/:w:/g/personal/territorializacion2021_sdmujer_gov_co/IQBynH4gMz7ITbkVlsWzeGpCAVdFIcG_2AFG6Pfmi-Dh9ew?e=Y3BoWZ" xr:uid="{994677B0-18F2-4292-8032-9AB7619C6554}"/>
    <hyperlink ref="D93:E93" r:id="rId23" display="https://secretariadistritald-my.sharepoint.com/:w:/g/personal/territorializacion2021_sdmujer_gov_co/IQBynH4gMz7ITbkVlsWzeGpCAVdFIcG_2AFG6Pfmi-Dh9ew?e=Y3BoWZ" xr:uid="{D22F3C5C-2E89-492F-AAD6-BB85BF1B16F7}"/>
    <hyperlink ref="F93:G93" r:id="rId24" display="https://secretariadistritald-my.sharepoint.com/:w:/g/personal/territorializacion2021_sdmujer_gov_co/IQBynH4gMz7ITbkVlsWzeGpCAVdFIcG_2AFG6Pfmi-Dh9ew?e=Y3BoWZ" xr:uid="{EDE04710-3A66-48EF-ADF3-CB2219B61949}"/>
    <hyperlink ref="H93:I93" r:id="rId25" display="https://secretariadistritald-my.sharepoint.com/:w:/g/personal/territorializacion2021_sdmujer_gov_co/IQBynH4gMz7ITbkVlsWzeGpCAVdFIcG_2AFG6Pfmi-Dh9ew?e=Y3BoWZ" xr:uid="{8FB17E5E-692B-4FEB-B4DE-1F8E3AB48CB4}"/>
    <hyperlink ref="B97:C97" r:id="rId26" display="https://secretariadistritald-my.sharepoint.com/:w:/g/personal/territorializacion2021_sdmujer_gov_co/IQDw6kJN-PZnRIFBQfOLeCrNAfWdhdkaVcV6EyXXdiHirVs?e=Vzxh8n" xr:uid="{F46308B2-55D6-47F1-9F59-B1899B641FC0}"/>
    <hyperlink ref="D97:E97" r:id="rId27" display="https://secretariadistritald-my.sharepoint.com/:w:/g/personal/territorializacion2021_sdmujer_gov_co/IQDw6kJN-PZnRIFBQfOLeCrNAfWdhdkaVcV6EyXXdiHirVs?e=Vzxh8n" xr:uid="{EF20613B-F95D-47AC-9F7E-742DB1A70AE8}"/>
    <hyperlink ref="F97:G97" r:id="rId28" display="https://secretariadistritald-my.sharepoint.com/:w:/g/personal/territorializacion2021_sdmujer_gov_co/IQDw6kJN-PZnRIFBQfOLeCrNAfWdhdkaVcV6EyXXdiHirVs?e=Vzxh8n" xr:uid="{C2940CEC-FBBD-4820-92C7-8240CC5AF663}"/>
    <hyperlink ref="H97:I97" r:id="rId29" display="https://secretariadistritald-my.sharepoint.com/:w:/g/personal/territorializacion2021_sdmujer_gov_co/IQDw6kJN-PZnRIFBQfOLeCrNAfWdhdkaVcV6EyXXdiHirVs?e=Vzxh8n" xr:uid="{03C9A25C-4EB0-48AE-8B45-CB955AF85090}"/>
  </hyperlinks>
  <pageMargins left="0.25" right="0.25" top="0.75" bottom="0.75" header="0.3" footer="0.3"/>
  <pageSetup scale="10" orientation="landscape" r:id="rId30"/>
  <drawing r:id="rId31"/>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2" customWidth="1"/>
    <col min="2" max="2" width="9.28515625" style="262" customWidth="1"/>
    <col min="3" max="3" width="5.7109375" style="262" customWidth="1"/>
    <col min="4" max="4" width="6.7109375" style="262" customWidth="1"/>
    <col min="5" max="5" width="5.7109375" style="262" customWidth="1"/>
    <col min="6" max="6" width="10.28515625" style="262" customWidth="1"/>
    <col min="7" max="7" width="2.140625" style="262" customWidth="1"/>
    <col min="8" max="8" width="18.7109375" style="262" customWidth="1"/>
    <col min="9" max="9" width="12.7109375" style="262" customWidth="1"/>
    <col min="10" max="10" width="6.7109375" style="262" customWidth="1"/>
    <col min="11" max="11" width="18.7109375" style="262" customWidth="1"/>
    <col min="12" max="12" width="25.7109375" style="262" customWidth="1"/>
    <col min="13" max="16384" width="8.7109375" style="262"/>
  </cols>
  <sheetData>
    <row r="1" spans="1:12" ht="18.75" customHeight="1" x14ac:dyDescent="0.25">
      <c r="A1" s="1106"/>
      <c r="B1" s="1107"/>
      <c r="C1" s="1107"/>
      <c r="D1" s="1107"/>
      <c r="E1" s="1108"/>
      <c r="F1" s="1052" t="s">
        <v>314</v>
      </c>
      <c r="G1" s="1053"/>
      <c r="H1" s="1053"/>
      <c r="I1" s="1053"/>
      <c r="J1" s="1053"/>
      <c r="K1" s="1053"/>
      <c r="L1" s="261"/>
    </row>
    <row r="2" spans="1:12" ht="18.75" customHeight="1" x14ac:dyDescent="0.25">
      <c r="A2" s="1109"/>
      <c r="B2" s="1110"/>
      <c r="C2" s="1110"/>
      <c r="D2" s="1110"/>
      <c r="E2" s="1111"/>
      <c r="F2" s="1054"/>
      <c r="G2" s="1055"/>
      <c r="H2" s="1055"/>
      <c r="I2" s="1055"/>
      <c r="J2" s="1055"/>
      <c r="K2" s="1055"/>
      <c r="L2" s="261"/>
    </row>
    <row r="3" spans="1:12" ht="18.75" customHeight="1" x14ac:dyDescent="0.25">
      <c r="A3" s="1109"/>
      <c r="B3" s="1110"/>
      <c r="C3" s="1110"/>
      <c r="D3" s="1110"/>
      <c r="E3" s="1111"/>
      <c r="F3" s="1052" t="s">
        <v>315</v>
      </c>
      <c r="G3" s="1053"/>
      <c r="H3" s="1053"/>
      <c r="I3" s="1053"/>
      <c r="J3" s="1053"/>
      <c r="K3" s="1053"/>
      <c r="L3" s="261"/>
    </row>
    <row r="4" spans="1:12" ht="18.75" customHeight="1" x14ac:dyDescent="0.25">
      <c r="A4" s="1112"/>
      <c r="B4" s="1113"/>
      <c r="C4" s="1113"/>
      <c r="D4" s="1113"/>
      <c r="E4" s="1114"/>
      <c r="F4" s="1054"/>
      <c r="G4" s="1055"/>
      <c r="H4" s="1055"/>
      <c r="I4" s="1055"/>
      <c r="J4" s="1055"/>
      <c r="K4" s="1055"/>
      <c r="L4" s="261"/>
    </row>
    <row r="5" spans="1:12" ht="15.75" customHeight="1" x14ac:dyDescent="0.25">
      <c r="A5" s="1023" t="s">
        <v>316</v>
      </c>
      <c r="B5" s="1024"/>
      <c r="C5" s="1024"/>
      <c r="D5" s="1024"/>
      <c r="E5" s="1024"/>
      <c r="F5" s="1024"/>
      <c r="G5" s="1024"/>
      <c r="H5" s="1024"/>
      <c r="I5" s="1024"/>
      <c r="J5" s="1024"/>
      <c r="K5" s="1024"/>
      <c r="L5" s="1036"/>
    </row>
    <row r="6" spans="1:12" ht="23.25" customHeight="1" x14ac:dyDescent="0.25">
      <c r="A6" s="1023" t="s">
        <v>317</v>
      </c>
      <c r="B6" s="1024"/>
      <c r="C6" s="1025"/>
      <c r="D6" s="1026" t="s">
        <v>12</v>
      </c>
      <c r="E6" s="1027"/>
      <c r="F6" s="1027"/>
      <c r="G6" s="1027"/>
      <c r="H6" s="1028"/>
      <c r="I6" s="1023" t="s">
        <v>318</v>
      </c>
      <c r="J6" s="1025"/>
      <c r="K6" s="1026" t="s">
        <v>37</v>
      </c>
      <c r="L6" s="1028"/>
    </row>
    <row r="7" spans="1:12" ht="17.850000000000001" customHeight="1" x14ac:dyDescent="0.25">
      <c r="A7" s="1023" t="s">
        <v>319</v>
      </c>
      <c r="B7" s="1024"/>
      <c r="C7" s="1025"/>
      <c r="D7" s="1026" t="s">
        <v>26</v>
      </c>
      <c r="E7" s="1027"/>
      <c r="F7" s="1027"/>
      <c r="G7" s="1027"/>
      <c r="H7" s="1028"/>
      <c r="I7" s="1023" t="s">
        <v>98</v>
      </c>
      <c r="J7" s="1025"/>
      <c r="K7" s="1026" t="s">
        <v>15</v>
      </c>
      <c r="L7" s="1028"/>
    </row>
    <row r="8" spans="1:12" ht="35.85" customHeight="1" x14ac:dyDescent="0.25">
      <c r="A8" s="1023" t="s">
        <v>320</v>
      </c>
      <c r="B8" s="1024"/>
      <c r="C8" s="1025"/>
      <c r="D8" s="1026" t="s">
        <v>66</v>
      </c>
      <c r="E8" s="1027"/>
      <c r="F8" s="1027"/>
      <c r="G8" s="1027"/>
      <c r="H8" s="1028"/>
      <c r="I8" s="1023" t="s">
        <v>321</v>
      </c>
      <c r="J8" s="1025"/>
      <c r="K8" s="1026" t="s">
        <v>75</v>
      </c>
      <c r="L8" s="1028"/>
    </row>
    <row r="9" spans="1:12" ht="15.75" customHeight="1" x14ac:dyDescent="0.25">
      <c r="A9" s="1043" t="s">
        <v>322</v>
      </c>
      <c r="B9" s="1044"/>
      <c r="C9" s="1044"/>
      <c r="D9" s="1044"/>
      <c r="E9" s="1024"/>
      <c r="F9" s="1024"/>
      <c r="G9" s="1024"/>
      <c r="H9" s="1024"/>
      <c r="I9" s="1024"/>
      <c r="J9" s="1024"/>
      <c r="K9" s="1024"/>
      <c r="L9" s="1036"/>
    </row>
    <row r="10" spans="1:12" ht="35.25" customHeight="1" x14ac:dyDescent="0.25">
      <c r="A10" s="1021" t="s">
        <v>323</v>
      </c>
      <c r="B10" s="1021"/>
      <c r="C10" s="1021"/>
      <c r="D10" s="1021"/>
      <c r="E10" s="1022" t="str">
        <f>+ACTIVIDAD_3!B36</f>
        <v>Desarrollar 1 metodología para caracterizar los liderazgos de las mujeres en los territorios</v>
      </c>
      <c r="F10" s="1022"/>
      <c r="G10" s="1022"/>
      <c r="H10" s="1022"/>
      <c r="I10" s="1022"/>
      <c r="J10" s="1022"/>
      <c r="K10" s="1022"/>
      <c r="L10" s="1022"/>
    </row>
    <row r="11" spans="1:12" ht="34.5" customHeight="1" x14ac:dyDescent="0.25">
      <c r="A11" s="1034" t="s">
        <v>324</v>
      </c>
      <c r="B11" s="1035"/>
      <c r="C11" s="1035"/>
      <c r="D11" s="1036"/>
      <c r="E11" s="1029" t="str">
        <f>+ACTIVIDAD_3!I17</f>
        <v>Metodología para caracterizar los liderazgos de las mujeres en los territorios desarrollada</v>
      </c>
      <c r="F11" s="1022"/>
      <c r="G11" s="1022"/>
      <c r="H11" s="1022"/>
      <c r="I11" s="1022"/>
      <c r="J11" s="1022"/>
      <c r="K11" s="1022"/>
      <c r="L11" s="1030"/>
    </row>
    <row r="12" spans="1:12" ht="47.25" customHeight="1" x14ac:dyDescent="0.25">
      <c r="A12" s="1023" t="s">
        <v>325</v>
      </c>
      <c r="B12" s="1024"/>
      <c r="C12" s="1024"/>
      <c r="D12" s="1025"/>
      <c r="E12" s="1045" t="s">
        <v>475</v>
      </c>
      <c r="F12" s="1046"/>
      <c r="G12" s="1046"/>
      <c r="H12" s="1046"/>
      <c r="I12" s="1046"/>
      <c r="J12" s="1046"/>
      <c r="K12" s="1046"/>
      <c r="L12" s="1047"/>
    </row>
    <row r="13" spans="1:12" ht="28.5" customHeight="1" x14ac:dyDescent="0.25">
      <c r="A13" s="1023" t="s">
        <v>327</v>
      </c>
      <c r="B13" s="1024"/>
      <c r="C13" s="1025"/>
      <c r="D13" s="1026"/>
      <c r="E13" s="1027"/>
      <c r="F13" s="1027"/>
      <c r="G13" s="1027"/>
      <c r="H13" s="1028"/>
      <c r="I13" s="1023" t="s">
        <v>328</v>
      </c>
      <c r="J13" s="1025"/>
      <c r="K13" s="1026" t="s">
        <v>49</v>
      </c>
      <c r="L13" s="1028"/>
    </row>
    <row r="14" spans="1:12" ht="15.75" customHeight="1" x14ac:dyDescent="0.25">
      <c r="A14" s="1023" t="s">
        <v>329</v>
      </c>
      <c r="B14" s="1024"/>
      <c r="C14" s="1024"/>
      <c r="D14" s="1024"/>
      <c r="E14" s="1024"/>
      <c r="F14" s="1024"/>
      <c r="G14" s="1024"/>
      <c r="H14" s="1024"/>
      <c r="I14" s="1024"/>
      <c r="J14" s="1024"/>
      <c r="K14" s="1024"/>
      <c r="L14" s="1036"/>
    </row>
    <row r="15" spans="1:12" ht="25.5" customHeight="1" x14ac:dyDescent="0.25">
      <c r="A15" s="1023" t="s">
        <v>330</v>
      </c>
      <c r="B15" s="1024"/>
      <c r="C15" s="1025"/>
      <c r="D15" s="1026" t="s">
        <v>19</v>
      </c>
      <c r="E15" s="1027"/>
      <c r="F15" s="1027"/>
      <c r="G15" s="1027"/>
      <c r="H15" s="1028"/>
      <c r="I15" s="1023" t="s">
        <v>331</v>
      </c>
      <c r="J15" s="1025"/>
      <c r="K15" s="1026" t="s">
        <v>20</v>
      </c>
      <c r="L15" s="1028"/>
    </row>
    <row r="16" spans="1:12" ht="25.5" customHeight="1" x14ac:dyDescent="0.25">
      <c r="A16" s="1023" t="s">
        <v>332</v>
      </c>
      <c r="B16" s="1024"/>
      <c r="C16" s="1025"/>
      <c r="D16" s="1166">
        <v>1</v>
      </c>
      <c r="E16" s="1167"/>
      <c r="F16" s="1167"/>
      <c r="G16" s="1167"/>
      <c r="H16" s="1168"/>
      <c r="I16" s="1023" t="s">
        <v>237</v>
      </c>
      <c r="J16" s="1025"/>
      <c r="K16" s="1026" t="s">
        <v>33</v>
      </c>
      <c r="L16" s="1028"/>
    </row>
    <row r="17" spans="1:12" ht="27.6" customHeight="1" x14ac:dyDescent="0.25">
      <c r="A17" s="1023" t="s">
        <v>333</v>
      </c>
      <c r="B17" s="1024"/>
      <c r="C17" s="1025"/>
      <c r="D17" s="1026"/>
      <c r="E17" s="1027"/>
      <c r="F17" s="1027"/>
      <c r="G17" s="1027"/>
      <c r="H17" s="1028"/>
      <c r="I17" s="1031"/>
      <c r="J17" s="1032"/>
      <c r="K17" s="1032"/>
      <c r="L17" s="1033"/>
    </row>
    <row r="18" spans="1:12" ht="12" customHeight="1" x14ac:dyDescent="0.25">
      <c r="A18" s="268" t="s">
        <v>334</v>
      </c>
      <c r="B18" s="268" t="s">
        <v>335</v>
      </c>
      <c r="C18" s="1023" t="s">
        <v>336</v>
      </c>
      <c r="D18" s="1024"/>
      <c r="E18" s="1024"/>
      <c r="F18" s="1024"/>
      <c r="G18" s="1025"/>
      <c r="H18" s="1023" t="s">
        <v>337</v>
      </c>
      <c r="I18" s="1025"/>
      <c r="J18" s="1023" t="s">
        <v>338</v>
      </c>
      <c r="K18" s="1025"/>
      <c r="L18" s="268" t="s">
        <v>339</v>
      </c>
    </row>
    <row r="19" spans="1:12" ht="89.25" customHeight="1" x14ac:dyDescent="0.25">
      <c r="A19" s="263">
        <v>1</v>
      </c>
      <c r="B19" s="264" t="s">
        <v>280</v>
      </c>
      <c r="C19" s="1026" t="s">
        <v>476</v>
      </c>
      <c r="D19" s="1027"/>
      <c r="E19" s="1027"/>
      <c r="F19" s="1027"/>
      <c r="G19" s="1028"/>
      <c r="H19" s="1118" t="s">
        <v>477</v>
      </c>
      <c r="I19" s="1119"/>
      <c r="J19" s="1031" t="s">
        <v>22</v>
      </c>
      <c r="K19" s="1033"/>
      <c r="L19" s="264" t="s">
        <v>478</v>
      </c>
    </row>
    <row r="20" spans="1:12" ht="54.75" customHeight="1" x14ac:dyDescent="0.25">
      <c r="A20" s="263">
        <v>2</v>
      </c>
      <c r="B20" s="264" t="s">
        <v>280</v>
      </c>
      <c r="C20" s="1026"/>
      <c r="D20" s="1027"/>
      <c r="E20" s="1027"/>
      <c r="F20" s="1027"/>
      <c r="G20" s="1028"/>
      <c r="H20" s="1118"/>
      <c r="I20" s="1119"/>
      <c r="J20" s="1031"/>
      <c r="K20" s="1033"/>
      <c r="L20" s="264"/>
    </row>
    <row r="21" spans="1:12" ht="34.35" customHeight="1" x14ac:dyDescent="0.25">
      <c r="A21" s="263">
        <v>3</v>
      </c>
      <c r="B21" s="264" t="s">
        <v>280</v>
      </c>
      <c r="C21" s="1026"/>
      <c r="D21" s="1027"/>
      <c r="E21" s="1027"/>
      <c r="F21" s="1027"/>
      <c r="G21" s="1028"/>
      <c r="H21" s="1026"/>
      <c r="I21" s="1028"/>
      <c r="J21" s="1031"/>
      <c r="K21" s="1033"/>
      <c r="L21" s="264"/>
    </row>
    <row r="22" spans="1:12" ht="25.5" customHeight="1" x14ac:dyDescent="0.25">
      <c r="A22" s="268" t="s">
        <v>334</v>
      </c>
      <c r="B22" s="1023" t="s">
        <v>347</v>
      </c>
      <c r="C22" s="1024"/>
      <c r="D22" s="1024"/>
      <c r="E22" s="1024"/>
      <c r="F22" s="1024"/>
      <c r="G22" s="1024"/>
      <c r="H22" s="1024"/>
      <c r="I22" s="1024"/>
      <c r="J22" s="1024"/>
      <c r="K22" s="1025"/>
      <c r="L22" s="268" t="s">
        <v>348</v>
      </c>
    </row>
    <row r="23" spans="1:12" ht="28.35" customHeight="1" x14ac:dyDescent="0.25">
      <c r="A23" s="263">
        <v>1</v>
      </c>
      <c r="B23" s="1026" t="s">
        <v>479</v>
      </c>
      <c r="C23" s="1027"/>
      <c r="D23" s="1027"/>
      <c r="E23" s="1027"/>
      <c r="F23" s="1027"/>
      <c r="G23" s="1027"/>
      <c r="H23" s="1027"/>
      <c r="I23" s="1027"/>
      <c r="J23" s="1027"/>
      <c r="K23" s="1028"/>
      <c r="L23" s="264" t="s">
        <v>22</v>
      </c>
    </row>
    <row r="24" spans="1:12" ht="15.75" customHeight="1" x14ac:dyDescent="0.25">
      <c r="A24" s="1023" t="s">
        <v>350</v>
      </c>
      <c r="B24" s="1024"/>
      <c r="C24" s="1024"/>
      <c r="D24" s="1024"/>
      <c r="E24" s="1024"/>
      <c r="F24" s="1044"/>
      <c r="G24" s="1044"/>
      <c r="H24" s="1024"/>
      <c r="I24" s="1044"/>
      <c r="J24" s="1044"/>
      <c r="K24" s="1044"/>
      <c r="L24" s="1120"/>
    </row>
    <row r="25" spans="1:12" ht="26.25" customHeight="1" x14ac:dyDescent="0.25">
      <c r="A25" s="1023" t="s">
        <v>351</v>
      </c>
      <c r="B25" s="1024"/>
      <c r="C25" s="1025"/>
      <c r="D25" s="1026">
        <v>1</v>
      </c>
      <c r="E25" s="1027"/>
      <c r="F25" s="1021" t="s">
        <v>352</v>
      </c>
      <c r="G25" s="1021"/>
      <c r="H25" s="275">
        <v>2024</v>
      </c>
      <c r="I25" s="1021" t="s">
        <v>353</v>
      </c>
      <c r="J25" s="1021"/>
      <c r="K25" s="1121" t="s">
        <v>478</v>
      </c>
      <c r="L25" s="1121"/>
    </row>
    <row r="26" spans="1:12" ht="26.25" customHeight="1" x14ac:dyDescent="0.25">
      <c r="A26" s="1023" t="s">
        <v>355</v>
      </c>
      <c r="B26" s="1024"/>
      <c r="C26" s="1025"/>
      <c r="D26" s="1026" t="s">
        <v>480</v>
      </c>
      <c r="E26" s="1027"/>
      <c r="F26" s="1020"/>
      <c r="G26" s="1020"/>
      <c r="H26" s="1027"/>
      <c r="I26" s="1020"/>
      <c r="J26" s="1020"/>
      <c r="K26" s="1020"/>
      <c r="L26" s="1037"/>
    </row>
    <row r="27" spans="1:12" ht="45.75" customHeight="1" x14ac:dyDescent="0.25">
      <c r="A27" s="1023" t="s">
        <v>357</v>
      </c>
      <c r="B27" s="1024"/>
      <c r="C27" s="1025"/>
      <c r="D27" s="1031"/>
      <c r="E27" s="1032"/>
      <c r="F27" s="1032"/>
      <c r="G27" s="1032"/>
      <c r="H27" s="1032"/>
      <c r="I27" s="1032"/>
      <c r="J27" s="1032"/>
      <c r="K27" s="1032"/>
      <c r="L27" s="1033"/>
    </row>
    <row r="28" spans="1:12" ht="17.850000000000001" customHeight="1" x14ac:dyDescent="0.25">
      <c r="A28" s="1023" t="s">
        <v>358</v>
      </c>
      <c r="B28" s="1024"/>
      <c r="C28" s="1025"/>
      <c r="D28" s="1026"/>
      <c r="E28" s="1027"/>
      <c r="F28" s="1027"/>
      <c r="G28" s="1027"/>
      <c r="H28" s="1027"/>
      <c r="I28" s="1027"/>
      <c r="J28" s="1027"/>
      <c r="K28" s="1027"/>
      <c r="L28" s="102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36AF491B-7347-4E51-8C30-50AE3C9E45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dcterms:created xsi:type="dcterms:W3CDTF">2016-04-29T15:11:54Z</dcterms:created>
  <dcterms:modified xsi:type="dcterms:W3CDTF">2026-08-12T13:09:29Z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