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ilih\OneDrive\Documentos\Mujer\Seguimiento\2026\Agosto\"/>
    </mc:Choice>
  </mc:AlternateContent>
  <xr:revisionPtr revIDLastSave="0" documentId="13_ncr:1_{610FB524-AE75-48DD-84EE-06E98E7DFA39}" xr6:coauthVersionLast="47" xr6:coauthVersionMax="47" xr10:uidLastSave="{00000000-0000-0000-0000-000000000000}"/>
  <bookViews>
    <workbookView xWindow="-120" yWindow="-120" windowWidth="29040" windowHeight="15720" tabRatio="906" firstSheet="3" activeTab="3" xr2:uid="{00000000-000D-0000-FFFF-FFFF00000000}"/>
  </bookViews>
  <sheets>
    <sheet name="Datos" sheetId="52" state="hidden" r:id="rId1"/>
    <sheet name="Actividades_proyecto " sheetId="1" state="hidden" r:id="rId2"/>
    <sheet name="HV_BaseEstratificacion" sheetId="3" state="hidden" r:id="rId3"/>
    <sheet name="ACTIVIDAD_1" sheetId="20" r:id="rId4"/>
    <sheet name="ACTIVIDAD_2" sheetId="55" r:id="rId5"/>
    <sheet name="ACTIVIDAD_3" sheetId="63" r:id="rId6"/>
    <sheet name="ACTIVIDAD_4" sheetId="61" r:id="rId7"/>
    <sheet name="ACTIVIDAD_5" sheetId="60" r:id="rId8"/>
    <sheet name="ACTIVIDAD_6" sheetId="59" r:id="rId9"/>
    <sheet name="ACTIVIDAD_7" sheetId="58" r:id="rId10"/>
    <sheet name="ACTIVIDAD_8" sheetId="57" r:id="rId11"/>
    <sheet name="ACTIVIDAD_9" sheetId="62" r:id="rId12"/>
    <sheet name="ACTIVIDAD_10" sheetId="56" r:id="rId13"/>
    <sheet name="META_1 PDD" sheetId="38" r:id="rId14"/>
    <sheet name="META_2 PDD " sheetId="65" r:id="rId15"/>
    <sheet name="META_3 PDD" sheetId="64" r:id="rId16"/>
    <sheet name="PRODUCTO_MGA" sheetId="47" r:id="rId17"/>
    <sheet name="PMR" sheetId="46" r:id="rId18"/>
    <sheet name="TERRITORIALIZACIÓN" sheetId="41" r:id="rId19"/>
    <sheet name="CONTROL DE CAMBIOS" sheetId="40" r:id="rId20"/>
    <sheet name="Listas" sheetId="43" state="hidden" r:id="rId21"/>
    <sheet name="HV_BaseGeografica" sheetId="7" state="hidden" r:id="rId22"/>
    <sheet name="HV_InstrumentosCaptura" sheetId="8" state="hidden" r:id="rId23"/>
    <sheet name="HV_SistemaInformacion" sheetId="9" state="hidden" r:id="rId24"/>
    <sheet name="HV_Predio360" sheetId="10" state="hidden" r:id="rId25"/>
    <sheet name="HV_PED" sheetId="11" state="hidden" r:id="rId26"/>
    <sheet name="HV_SPI_Producto1" sheetId="12" state="hidden" r:id="rId27"/>
    <sheet name="HV_SPI_Producto2" sheetId="13" state="hidden" r:id="rId28"/>
    <sheet name="HV_SPI_Producto3" sheetId="14" state="hidden" r:id="rId29"/>
    <sheet name="HV_SPI_Producto4" sheetId="15" state="hidden" r:id="rId30"/>
    <sheet name="HV_SPI_Producto5" sheetId="16" state="hidden" r:id="rId31"/>
    <sheet name="HV_SPI_Producto6" sheetId="17" state="hidden" r:id="rId32"/>
    <sheet name="HV_SPI_Gestión" sheetId="18" state="hidden" r:id="rId33"/>
    <sheet name="Hoja3" sheetId="19" state="hidden" r:id="rId34"/>
  </sheets>
  <definedNames>
    <definedName name="_xlnm._FilterDatabase" localSheetId="17" hidden="1">PMR!$A$11:$AX$18</definedName>
    <definedName name="_xlnm.Print_Area" localSheetId="3">ACTIVIDAD_1!$A$1:$P$117</definedName>
    <definedName name="_xlnm.Print_Area" localSheetId="12">ACTIVIDAD_10!$A$1:$P$116</definedName>
    <definedName name="_xlnm.Print_Area" localSheetId="4">ACTIVIDAD_2!$A$1:$P$116</definedName>
    <definedName name="_xlnm.Print_Area" localSheetId="5">ACTIVIDAD_3!$A$1:$P$117</definedName>
    <definedName name="_xlnm.Print_Area" localSheetId="6">ACTIVIDAD_4!$A$1:$P$117</definedName>
    <definedName name="_xlnm.Print_Area" localSheetId="7">ACTIVIDAD_5!$A$1:$P$117</definedName>
    <definedName name="_xlnm.Print_Area" localSheetId="8">ACTIVIDAD_6!$A$1:$P$115</definedName>
    <definedName name="_xlnm.Print_Area" localSheetId="9">ACTIVIDAD_7!$A$1:$P$116</definedName>
    <definedName name="_xlnm.Print_Area" localSheetId="10">ACTIVIDAD_8!$A$1:$P$118</definedName>
    <definedName name="_xlnm.Print_Area" localSheetId="11">ACTIVIDAD_9!$A$1:$P$117</definedName>
    <definedName name="_xlnm.Print_Area" localSheetId="19">'CONTROL DE CAMBIOS'!$A$1:$F$36</definedName>
    <definedName name="_xlnm.Print_Area" localSheetId="13">'META_1 PDD'!$A$1:$K$59</definedName>
    <definedName name="_xlnm.Print_Area" localSheetId="14">'META_2 PDD '!$A$1:$K$61</definedName>
    <definedName name="_xlnm.Print_Area" localSheetId="15">'META_3 PDD'!$A$1:$K$63</definedName>
    <definedName name="_xlnm.Print_Area" localSheetId="17">PMR!$A$1:$AY$20</definedName>
    <definedName name="_xlnm.Print_Area" localSheetId="16">PRODUCTO_MGA!$A$1:$M$70</definedName>
    <definedName name="_xlnm.Print_Area" localSheetId="18">TERRITORIALIZACIÓN!$A$1:$AG$103</definedName>
    <definedName name="condicion">Hoja3!$N$40:$N$45</definedName>
    <definedName name="edad">Hoja3!$I$40:$I$45</definedName>
    <definedName name="etnias">Hoja3!$L$40:$L$43</definedName>
    <definedName name="frecuencia">Hoja3!$I$5:$I$11</definedName>
    <definedName name="genero">Hoja3!$M$40:$M$41</definedName>
    <definedName name="INDICADOR">#REF!</definedName>
    <definedName name="localidad">Hoja3!$E$5:$E$24</definedName>
    <definedName name="metas">Hoja3!$N$23:$N$33</definedName>
    <definedName name="objetivoest">Hoja3!$I$32:$I$35</definedName>
    <definedName name="objetivos">#REF!</definedName>
    <definedName name="pmr">Hoja3!$I$23:$I$27</definedName>
    <definedName name="responsable">Hoja3!$M$5:$M$18</definedName>
    <definedName name="SUBSECRETARIA">#REF!</definedName>
    <definedName name="subsecretarias">Hoja3!$O$5:$O$10</definedName>
    <definedName name="tactividad">Hoja3!$C$5:$C$6</definedName>
    <definedName name="tcalculo">Hoja3!$K$5</definedName>
    <definedName name="tindicador">Hoja3!$G$5:$G$10</definedName>
    <definedName name="tipometa">Hoja3!$A$5:$A$7</definedName>
    <definedName name="tmeta">Hoja3!$A$5:$A$7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69" i="41" l="1"/>
  <c r="T49" i="41"/>
  <c r="P69" i="41" l="1"/>
  <c r="Q49" i="41"/>
  <c r="N28" i="62" l="1"/>
  <c r="AE44" i="41"/>
  <c r="AF24" i="41"/>
  <c r="AC24" i="41" l="1"/>
  <c r="AB44" i="41"/>
  <c r="Z24" i="41" l="1"/>
  <c r="Y44" i="41"/>
  <c r="X44" i="41"/>
  <c r="W44" i="41" l="1"/>
  <c r="V44" i="41"/>
  <c r="U44" i="41"/>
  <c r="N28" i="58" l="1"/>
  <c r="N29" i="58"/>
  <c r="N28" i="59"/>
  <c r="N29" i="59"/>
  <c r="N28" i="61"/>
  <c r="N27" i="61"/>
  <c r="N29" i="61"/>
  <c r="O29" i="61" l="1"/>
  <c r="F96" i="41"/>
  <c r="T44" i="41"/>
  <c r="S44" i="41"/>
  <c r="R44" i="41"/>
  <c r="P44" i="41" l="1"/>
  <c r="N25" i="59" l="1"/>
  <c r="D24" i="20"/>
  <c r="D96" i="41" l="1"/>
  <c r="Q44" i="41"/>
  <c r="O44" i="41"/>
  <c r="N29" i="62" l="1"/>
  <c r="N29" i="60"/>
  <c r="N29" i="63"/>
  <c r="N28" i="63"/>
  <c r="N26" i="63"/>
  <c r="N29" i="55"/>
  <c r="N28" i="55"/>
  <c r="N29" i="20"/>
  <c r="N28" i="20"/>
  <c r="N27" i="56" l="1"/>
  <c r="N26" i="56"/>
  <c r="N25" i="56"/>
  <c r="N26" i="62"/>
  <c r="N25" i="62"/>
  <c r="N28" i="57"/>
  <c r="N27" i="57"/>
  <c r="N26" i="57"/>
  <c r="N25" i="57"/>
  <c r="N26" i="58"/>
  <c r="N25" i="58"/>
  <c r="N26" i="59"/>
  <c r="N26" i="60" l="1"/>
  <c r="N25" i="60"/>
  <c r="N26" i="61"/>
  <c r="N25" i="61"/>
  <c r="N25" i="63"/>
  <c r="N26" i="55"/>
  <c r="N25" i="55"/>
  <c r="N26" i="20"/>
  <c r="N25" i="20"/>
  <c r="Y96" i="41"/>
  <c r="W96" i="41"/>
  <c r="U96" i="41"/>
  <c r="S96" i="41"/>
  <c r="Q96" i="41"/>
  <c r="O96" i="41"/>
  <c r="M96" i="41"/>
  <c r="K96" i="41"/>
  <c r="I96" i="41"/>
  <c r="G96" i="41"/>
  <c r="E96" i="41"/>
  <c r="N24" i="20"/>
  <c r="O25" i="20" l="1"/>
  <c r="AV13" i="46"/>
  <c r="D24" i="41" l="1"/>
  <c r="B34" i="63" l="1"/>
  <c r="N27" i="62" l="1"/>
  <c r="O29" i="62" s="1"/>
  <c r="I116" i="57"/>
  <c r="H116" i="57"/>
  <c r="G116" i="57"/>
  <c r="F116" i="57"/>
  <c r="N27" i="58"/>
  <c r="O29" i="58" s="1"/>
  <c r="N27" i="59"/>
  <c r="O29" i="59" s="1"/>
  <c r="N27" i="60"/>
  <c r="O29" i="60" s="1"/>
  <c r="N27" i="63"/>
  <c r="O29" i="63" s="1"/>
  <c r="N27" i="55"/>
  <c r="O29" i="55" s="1"/>
  <c r="N27" i="20"/>
  <c r="O29" i="20" s="1"/>
  <c r="B116" i="20"/>
  <c r="M69" i="41" l="1"/>
  <c r="K69" i="41"/>
  <c r="I69" i="41"/>
  <c r="G69" i="41"/>
  <c r="E69" i="41"/>
  <c r="C69" i="41"/>
  <c r="M44" i="41"/>
  <c r="K44" i="41"/>
  <c r="I44" i="41"/>
  <c r="G44" i="41"/>
  <c r="E44" i="41"/>
  <c r="C44" i="41"/>
  <c r="F36" i="61" l="1"/>
  <c r="F36" i="63"/>
  <c r="I116" i="63"/>
  <c r="H116" i="63"/>
  <c r="G116" i="63"/>
  <c r="F116" i="63"/>
  <c r="E116" i="63"/>
  <c r="D116" i="63"/>
  <c r="C116" i="63"/>
  <c r="B116" i="63"/>
  <c r="N24" i="63"/>
  <c r="O25" i="63" s="1"/>
  <c r="I116" i="62"/>
  <c r="H116" i="62"/>
  <c r="G116" i="62"/>
  <c r="F116" i="62"/>
  <c r="E116" i="62"/>
  <c r="D116" i="62"/>
  <c r="C116" i="62"/>
  <c r="B116" i="62"/>
  <c r="B34" i="62"/>
  <c r="N24" i="62"/>
  <c r="O25" i="62" s="1"/>
  <c r="I116" i="61"/>
  <c r="H116" i="61"/>
  <c r="G116" i="61"/>
  <c r="F116" i="61"/>
  <c r="E116" i="61"/>
  <c r="D116" i="61"/>
  <c r="C116" i="61"/>
  <c r="B116" i="61"/>
  <c r="B34" i="61"/>
  <c r="N24" i="61"/>
  <c r="O25" i="61" s="1"/>
  <c r="I116" i="60"/>
  <c r="H116" i="60"/>
  <c r="G116" i="60"/>
  <c r="F116" i="60"/>
  <c r="E116" i="60"/>
  <c r="D116" i="60"/>
  <c r="C116" i="60"/>
  <c r="B116" i="60"/>
  <c r="B34" i="60"/>
  <c r="N24" i="60"/>
  <c r="O25" i="60" s="1"/>
  <c r="I114" i="59"/>
  <c r="H114" i="59"/>
  <c r="G114" i="59"/>
  <c r="F114" i="59"/>
  <c r="E114" i="59"/>
  <c r="D114" i="59"/>
  <c r="C114" i="59"/>
  <c r="B114" i="59"/>
  <c r="B33" i="59"/>
  <c r="N24" i="59"/>
  <c r="O25" i="59" s="1"/>
  <c r="I115" i="58"/>
  <c r="H115" i="58"/>
  <c r="G115" i="58"/>
  <c r="F115" i="58"/>
  <c r="E115" i="58"/>
  <c r="D115" i="58"/>
  <c r="C115" i="58"/>
  <c r="B115" i="58"/>
  <c r="B33" i="58"/>
  <c r="N24" i="58"/>
  <c r="O25" i="58" s="1"/>
  <c r="E116" i="57"/>
  <c r="D116" i="57"/>
  <c r="C116" i="57"/>
  <c r="B116" i="57"/>
  <c r="B34" i="57"/>
  <c r="N24" i="57"/>
  <c r="O25" i="57" s="1"/>
  <c r="I115" i="56"/>
  <c r="H115" i="56"/>
  <c r="G115" i="56"/>
  <c r="F115" i="56"/>
  <c r="E115" i="56"/>
  <c r="D115" i="56"/>
  <c r="C115" i="56"/>
  <c r="B115" i="56"/>
  <c r="B33" i="56"/>
  <c r="N24" i="56"/>
  <c r="O25" i="56" s="1"/>
  <c r="I115" i="55"/>
  <c r="H115" i="55"/>
  <c r="G115" i="55"/>
  <c r="F115" i="55"/>
  <c r="E115" i="55"/>
  <c r="D115" i="55"/>
  <c r="C115" i="55"/>
  <c r="B115" i="55"/>
  <c r="B34" i="55"/>
  <c r="N24" i="55"/>
  <c r="O25" i="55" s="1"/>
  <c r="AW13" i="46"/>
  <c r="AW14" i="46"/>
  <c r="AW15" i="46"/>
  <c r="AW16" i="46"/>
  <c r="AW17" i="46"/>
  <c r="AW18" i="46"/>
  <c r="AV14" i="46"/>
  <c r="AV15" i="46"/>
  <c r="AV16" i="46"/>
  <c r="AV17" i="46"/>
  <c r="AV18" i="46"/>
  <c r="B34" i="20" l="1"/>
  <c r="C43" i="38" l="1"/>
  <c r="C116" i="20" l="1"/>
  <c r="D116" i="20"/>
  <c r="E116" i="20"/>
  <c r="F116" i="20"/>
  <c r="G116" i="20"/>
  <c r="H116" i="20"/>
  <c r="I116" i="20"/>
  <c r="H49" i="1" l="1"/>
  <c r="AG28" i="18"/>
  <c r="AF25" i="13"/>
  <c r="AG20" i="11"/>
  <c r="AG23" i="10"/>
  <c r="AF26" i="9"/>
  <c r="O71" i="1"/>
  <c r="O66" i="1"/>
  <c r="O59" i="1"/>
  <c r="O55" i="1"/>
  <c r="O50" i="1"/>
  <c r="O43" i="1"/>
  <c r="O42" i="1"/>
  <c r="O38" i="1"/>
  <c r="O37" i="1"/>
  <c r="O32" i="1"/>
  <c r="O28" i="1"/>
  <c r="O24" i="1"/>
  <c r="O20" i="1"/>
  <c r="O15" i="1"/>
  <c r="N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Liliana Andrea Hernandez</author>
  </authors>
  <commentList>
    <comment ref="D98" authorId="0" shapeId="0" xr:uid="{05B43BEA-6ED5-45B8-BB0B-C757B9940D15}">
      <text>
        <r>
          <rPr>
            <b/>
            <sz val="9"/>
            <color indexed="81"/>
            <rFont val="Tahoma"/>
            <family val="2"/>
          </rPr>
          <t>Liliana Andrea Hernandez:</t>
        </r>
        <r>
          <rPr>
            <sz val="9"/>
            <color indexed="81"/>
            <rFont val="Tahoma"/>
            <family val="2"/>
          </rPr>
          <t xml:space="preserve">
Por favor revisar la cifra de los seguimientos efectivos dado que es igual que le mes pasado y no dala sumatoria del acumulado</t>
        </r>
      </text>
    </comment>
  </commentList>
</comments>
</file>

<file path=xl/sharedStrings.xml><?xml version="1.0" encoding="utf-8"?>
<sst xmlns="http://schemas.openxmlformats.org/spreadsheetml/2006/main" count="6263" uniqueCount="1327">
  <si>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</si>
  <si>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</si>
  <si>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</si>
  <si>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</si>
  <si>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</si>
  <si>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</si>
  <si>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</si>
  <si>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</si>
  <si>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</si>
  <si>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</si>
  <si>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</si>
  <si>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</si>
  <si>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</si>
  <si>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</si>
  <si>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</si>
  <si>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</si>
  <si>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</si>
  <si>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</si>
  <si>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</si>
  <si>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</si>
  <si>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</si>
  <si>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</si>
  <si>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</si>
  <si>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</si>
  <si>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</si>
  <si>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</si>
  <si>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</si>
  <si>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</si>
  <si>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</si>
  <si>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</si>
  <si>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</si>
  <si>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</si>
  <si>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</si>
  <si>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</si>
  <si>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</si>
  <si>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</si>
  <si>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</si>
  <si>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</si>
  <si>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</si>
  <si>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</si>
  <si>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</si>
  <si>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</si>
  <si>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</si>
  <si>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</si>
  <si>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</si>
  <si>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</si>
  <si>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</si>
  <si>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</si>
  <si>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</si>
  <si>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</si>
  <si>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</si>
  <si>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</si>
  <si>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</si>
  <si>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</si>
  <si>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</si>
  <si>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</si>
  <si>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</si>
  <si>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</si>
  <si>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</si>
  <si>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</si>
  <si>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</si>
  <si>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</si>
  <si>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</si>
  <si>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</si>
  <si>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</si>
  <si>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</si>
  <si>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</si>
  <si>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</si>
  <si>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</si>
  <si>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</si>
  <si>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</si>
  <si>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</si>
  <si>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</si>
  <si>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</si>
  <si>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</si>
  <si>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</si>
  <si>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</si>
  <si>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</si>
  <si>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</si>
  <si>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</si>
  <si>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</si>
  <si>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</si>
  <si>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</si>
  <si>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</si>
  <si>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</si>
  <si>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</si>
  <si>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</si>
  <si>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</si>
  <si>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</si>
  <si>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</si>
  <si>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</si>
  <si>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</si>
  <si>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</si>
  <si>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</si>
  <si>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</si>
  <si>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</si>
  <si>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</si>
  <si>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</si>
  <si>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</si>
  <si>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</si>
  <si>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</si>
  <si>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</si>
  <si>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</si>
  <si>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</si>
  <si>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</si>
  <si>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</si>
  <si>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</si>
  <si>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</si>
  <si>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</si>
  <si>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</si>
  <si>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</si>
  <si>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</si>
  <si>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</si>
  <si>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</si>
  <si>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</si>
  <si>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</si>
  <si>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</si>
  <si>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</si>
  <si>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</si>
  <si>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</si>
  <si>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r>
      <rPr>
        <b/>
        <sz val="12"/>
        <color theme="1"/>
        <rFont val="Arial"/>
        <family val="2"/>
      </rPr>
      <t>A-FO-214 HOJA DE VIDA DEL INDICADOR
Versión No. 27</t>
    </r>
    <r>
      <rPr>
        <b/>
        <sz val="12"/>
        <color rgb="FFFF0000"/>
        <rFont val="Arial"/>
        <family val="2"/>
      </rPr>
      <t xml:space="preserve"> </t>
    </r>
    <r>
      <rPr>
        <b/>
        <sz val="12"/>
        <color rgb="FF000000"/>
        <rFont val="Arial"/>
        <family val="2"/>
      </rPr>
      <t>Acta de mejoramiento No. 548 del 22 de diciembre de 2023</t>
    </r>
    <r>
      <rPr>
        <b/>
        <sz val="12"/>
        <color theme="1"/>
        <rFont val="Arial"/>
        <family val="2"/>
      </rPr>
      <t xml:space="preserve">
Proceso E-CA-004
DIRECCIÓN DE PLANEACIÓN INSTITUCIONAL</t>
    </r>
  </si>
  <si>
    <t>Código</t>
  </si>
  <si>
    <t>Versión</t>
  </si>
  <si>
    <t>Nombre del indicador:</t>
  </si>
  <si>
    <t xml:space="preserve">Base de datos Única de Estratificación actualizada </t>
  </si>
  <si>
    <t>Responsable del indicador:</t>
  </si>
  <si>
    <t>Dirección de Estratificación</t>
  </si>
  <si>
    <t>Tema objeto de medición:</t>
  </si>
  <si>
    <t xml:space="preserve">Objetivo del indicador (Qué, Para Qué, Cómo): </t>
  </si>
  <si>
    <t>Proceso SIG asociado:</t>
  </si>
  <si>
    <t>Tipo de indicador:</t>
  </si>
  <si>
    <t xml:space="preserve">Tipo de anualización: </t>
  </si>
  <si>
    <t>Fórmula</t>
  </si>
  <si>
    <t>Base de datos Única de Estratificación actualizada / base de datos Única de Estartificación a actualizar</t>
  </si>
  <si>
    <t>Fórmula del indicador (numerador)</t>
  </si>
  <si>
    <t>Base de datos Única de Estratificación actualizada</t>
  </si>
  <si>
    <t xml:space="preserve"> Base de datos Única de Estartificación a actualizar</t>
  </si>
  <si>
    <t>Definición de variables:</t>
  </si>
  <si>
    <t xml:space="preserve">Base de datos Única de Estratificación actualizada: Corresponde a la base que se actualiza de manera mensual con la información de xxxx
Base de datos Única de Estartificación a actualizar: Corresponde a la base que se requiere actualizar de manera mensual para enviar a xxxx
</t>
  </si>
  <si>
    <t>Unidad de medida:</t>
  </si>
  <si>
    <t>Meta:</t>
  </si>
  <si>
    <t>Periodicidad del cálculo:</t>
  </si>
  <si>
    <t>Fuente de información:</t>
  </si>
  <si>
    <t>Informe con el estado de la Base Única de Estratificación - Dirección de Estratificación</t>
  </si>
  <si>
    <t>Línea base:</t>
  </si>
  <si>
    <t>Fecha Inicial:</t>
  </si>
  <si>
    <t>Julio 1 de 2024</t>
  </si>
  <si>
    <t>Fecha límite:</t>
  </si>
  <si>
    <t>Diciembre 30 de 2024</t>
  </si>
  <si>
    <t>Periodos de medición:</t>
  </si>
  <si>
    <t>Vigencia:</t>
  </si>
  <si>
    <t>Rango de gestión</t>
  </si>
  <si>
    <t>Sobresaliente</t>
  </si>
  <si>
    <t>Satisfactorio</t>
  </si>
  <si>
    <t>Deficiente</t>
  </si>
  <si>
    <t>90% de la meta del periodo</t>
  </si>
  <si>
    <t>70% y &lt; 90 de la meta del periodo</t>
  </si>
  <si>
    <t>&lt; 70%de la meta del periodo</t>
  </si>
  <si>
    <t>Periodo</t>
  </si>
  <si>
    <t>Magnitud (meta periodo)</t>
  </si>
  <si>
    <t>Descripción de los entregables</t>
  </si>
  <si>
    <t>Vigencia</t>
  </si>
  <si>
    <t>Periodo fin</t>
  </si>
  <si>
    <t>Estado del indicador:</t>
  </si>
  <si>
    <t>Activo</t>
  </si>
  <si>
    <t>Inactivo</t>
  </si>
  <si>
    <t>Seguimiento del indicador</t>
  </si>
  <si>
    <t>Periodo de inicio</t>
  </si>
  <si>
    <t>Periodo fin:</t>
  </si>
  <si>
    <t>Valor numerador</t>
  </si>
  <si>
    <t>Valor denominador</t>
  </si>
  <si>
    <t>Resultado cuantitativo</t>
  </si>
  <si>
    <t>Logros</t>
  </si>
  <si>
    <t>Beneficios</t>
  </si>
  <si>
    <t>Retrasos</t>
  </si>
  <si>
    <t>Soluciones</t>
  </si>
  <si>
    <t>Evidencias</t>
  </si>
  <si>
    <t>Control de cambios</t>
  </si>
  <si>
    <t>Estado</t>
  </si>
  <si>
    <t>Fecha</t>
  </si>
  <si>
    <t>Justificación</t>
  </si>
  <si>
    <r>
      <rPr>
        <b/>
        <sz val="9"/>
        <color theme="1"/>
        <rFont val="Arial"/>
        <family val="2"/>
      </rPr>
      <t>Nota:</t>
    </r>
    <r>
      <rPr>
        <sz val="9"/>
        <color theme="1"/>
        <rFont val="Arial"/>
        <family val="2"/>
      </rPr>
      <t xml:space="preserve"> Si se presentan resultados deficientes en dos (2) periodos consecutivos de reporte, se dará lugar a la suscripción del Plan de Mejoramiento correspondiente. Ver detalle en «E-IN-011 LINEAMIENTOS PARA LA PLANEACIÓN INSTITUCIONAL DE LA SDP» disponible en SIPA-SIG.</t>
    </r>
  </si>
  <si>
    <t>SECRETARÍA DISTRITAL DE LA MUJER</t>
  </si>
  <si>
    <t xml:space="preserve">Código: DE-FO-5	</t>
  </si>
  <si>
    <t xml:space="preserve">DIRECCIONAMIENTO ESTRATEGICO </t>
  </si>
  <si>
    <t>Versión: 14</t>
  </si>
  <si>
    <t xml:space="preserve">FORMULACIÓN Y SEGUIMIENTO  PLAN DE ACCIÓN </t>
  </si>
  <si>
    <t>Fecha de Emisión: 28/04/2025</t>
  </si>
  <si>
    <t>ACTIVIDADES</t>
  </si>
  <si>
    <t>Página 2 de 7</t>
  </si>
  <si>
    <t>PERIODO REPORTADO</t>
  </si>
  <si>
    <t>Enero</t>
  </si>
  <si>
    <t>Febrero</t>
  </si>
  <si>
    <t>Marzo</t>
  </si>
  <si>
    <t>Abril</t>
  </si>
  <si>
    <t>TIPO DE REPORTE</t>
  </si>
  <si>
    <t>FORMULACION</t>
  </si>
  <si>
    <t>Mayo</t>
  </si>
  <si>
    <t>Junio</t>
  </si>
  <si>
    <t>X</t>
  </si>
  <si>
    <t>Julio</t>
  </si>
  <si>
    <t>Agosto</t>
  </si>
  <si>
    <t>ACTUALIZACION</t>
  </si>
  <si>
    <t>Septiembre</t>
  </si>
  <si>
    <t>Octubre</t>
  </si>
  <si>
    <t>Noviembre</t>
  </si>
  <si>
    <t>Diciembre</t>
  </si>
  <si>
    <t>SEGUIMIENTO</t>
  </si>
  <si>
    <t xml:space="preserve">ACTIVIDAD DEL PROYECTO </t>
  </si>
  <si>
    <t>Operar 6 Casas Refugio que incorporen el enfoque diferencial para la atención de mujeres víctimas de violencias de género y sus personas a cargo, incluyendo una casa para mujeres rurales y campesinas y un modelo intermedio</t>
  </si>
  <si>
    <t>PRODUCTO MGA</t>
  </si>
  <si>
    <t>4501006 - Servicio de protección individual en riesgo extraordinario y extremo</t>
  </si>
  <si>
    <t>INDICADOR ACTIVIDAD</t>
  </si>
  <si>
    <t>Número de Casas Refugio con enfoque diferencial incorporado para la atención de mujeres víctimas de violencias de género y sus personas a cargo, incluyendo una casa para mujeres rurales y campesinas y un modelo intermedio operando</t>
  </si>
  <si>
    <t>OBJETIVO ESTRATÉGICO</t>
  </si>
  <si>
    <t>1. Bogotá avanza en su seguridad</t>
  </si>
  <si>
    <t>PROGRAMA</t>
  </si>
  <si>
    <t>1.02. Cero tolerancia a las violencias contra las mujeres y basadas en género</t>
  </si>
  <si>
    <t>META PDD</t>
  </si>
  <si>
    <t>Implementar en 6 casas refugio, los servicios con enfoque diferencial, brindando atención a mujeres víctimas de violencia y sus sistemas familiares dependientes. Entre otras, incluyendo una casa para mujeres de la ruralidad y campesinas y, un modelo intermedio.</t>
  </si>
  <si>
    <t>EJECUCIÓN PRESUPUESTAL DEL PROYECTO</t>
  </si>
  <si>
    <t>PRESUPUESTO ASIGNADO EN LA VIGENCIA ACTUAL (en pesos, sin decimales)</t>
  </si>
  <si>
    <t>Total</t>
  </si>
  <si>
    <t>Porcentaje de ejecución</t>
  </si>
  <si>
    <t>PROGRAMACION DE COMPROMISOS</t>
  </si>
  <si>
    <t>COMPROMISOS</t>
  </si>
  <si>
    <t>GIROS</t>
  </si>
  <si>
    <t>PROGRAMACIÓN RESERVAS</t>
  </si>
  <si>
    <t>LIBERACION DE RESERVAS</t>
  </si>
  <si>
    <t>GIROS RESERVAS</t>
  </si>
  <si>
    <t xml:space="preserve">                                                 REPORTE ACTIVIDADES VIGENCIA (Ejecución vigencia)</t>
  </si>
  <si>
    <t xml:space="preserve"> DESCRIPCION DE LA ACTIVIDAD </t>
  </si>
  <si>
    <t>ANUALIZACIÓN DE LA ACTIVIDAD</t>
  </si>
  <si>
    <t>TOTAL PDD</t>
  </si>
  <si>
    <t>TIPO DE ANUALIZACIÓN</t>
  </si>
  <si>
    <t>PONDERACIÓN ACTIVIDAD</t>
  </si>
  <si>
    <t xml:space="preserve">                                                                                               DESCRIPCIÓN CUALITATIVA DEL AVANCE POR ACTIVIDAD</t>
  </si>
  <si>
    <t>ENERO</t>
  </si>
  <si>
    <t xml:space="preserve">PROGRAMACIÓN </t>
  </si>
  <si>
    <t>EJECUCIÓN</t>
  </si>
  <si>
    <t>AVANCES Y LOGROS MENSUAL (2.000 CARACTERES)</t>
  </si>
  <si>
    <t>AVANCES Y LOGROS ACUMULADO (2.000 CARACTERES)</t>
  </si>
  <si>
    <t>RETRASOS Y ALTERNATIVAS DE SOLUCIÓN (1.000 CARACTERES)</t>
  </si>
  <si>
    <t>BENEFICIOS</t>
  </si>
  <si>
    <t>Durante el mes de enero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</si>
  <si>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enero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</si>
  <si>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No se presentaron retrasos.</t>
  </si>
  <si>
    <t xml:space="preserve">Todas las mujeres y sistemas familiares que ingresaron a Casas Refugio durante el período recibieron acogida y atención integral e ininterrumpida a través de acompañamiento psicosocial y la orientación, asesoría y/o representación jurídica, así como el apoyo de las áreas de pedagogía, trabajo social, primeros auxilios y nutrición a través de atención individual, familiar y acciones colectivas, de acuerdo con la Modelo de acogida y acorde con sus necesidades y condiciones. </t>
  </si>
  <si>
    <t>FEBRERO</t>
  </si>
  <si>
    <t>Durante el mes de febrero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</si>
  <si>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febrero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</si>
  <si>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MARZO</t>
  </si>
  <si>
    <t>Durante el mes de marzo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</si>
  <si>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marzo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</si>
  <si>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ABRIL</t>
  </si>
  <si>
    <t>Durante el mes de abril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</si>
  <si>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abril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</si>
  <si>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MAYO</t>
  </si>
  <si>
    <t>Durante el mes de mayo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</si>
  <si>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mayo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</si>
  <si>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JUNIO</t>
  </si>
  <si>
    <t>Durante el mes de junio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</si>
  <si>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junio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</si>
  <si>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JULIO</t>
  </si>
  <si>
    <t>AGOSTO</t>
  </si>
  <si>
    <t>SEPTIEMBRE</t>
  </si>
  <si>
    <t>OCTUBRE</t>
  </si>
  <si>
    <t xml:space="preserve">NOVIEMBRE </t>
  </si>
  <si>
    <t>DICIEMBRE</t>
  </si>
  <si>
    <t>DESCRIPCIÓN CUALITATIVA  Y PORCENTUAL DEL AVANCE POR TAREA</t>
  </si>
  <si>
    <t>DESCRIPCIÓN DE LA TAREA</t>
  </si>
  <si>
    <t>1.1 Realizar la supervisión administrativa, financiera y contable de las Casas Refugio en operación.</t>
  </si>
  <si>
    <t>1.2  Brindar lineamientos técnicos a los operadores de las Casas Refugio para la implementación de los diferentes modelos de atención.</t>
  </si>
  <si>
    <t>1.3 Brindar lineamientos técnicos a los operadores de las Casas Refugio y gestionar acciones para la implementación del enfoque diferencial.</t>
  </si>
  <si>
    <t xml:space="preserve">PONDERACIÓN DE LA TAREA
</t>
  </si>
  <si>
    <t>LOGROS Y BENEFICIOS Y RETRASOS Y ALTERNATIVAS DE SOLUCIÓN</t>
  </si>
  <si>
    <t>Logros: Durante el mes de enero se llevaron a cabo 61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</si>
  <si>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enero se realizaron 19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</si>
  <si>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enero no se realizaron reuniones de supervisión técnica para brindar lineamientos técnicos para la implementación del enfoque diferencial.
Retrasos: No se contó con la vinculación de todas las contratistas del equipo de fortalecimiento técnico por lo cual se gestionarán en los siguientes periodos el desarrollo de acciones para la implementación del enfoque diferencial.</t>
  </si>
  <si>
    <t>EVIDENCIAS DE EJECUCIÓN</t>
  </si>
  <si>
    <t>https://secretariadistritald-my.sharepoint.com/:f:/g/personal/devaj_sdmujer_gov_co/IgAdba_J6h2NSLUQ4oibG2LLATlSXQV9o5GGWX3CqUHUE_o?e=Ac7Dce</t>
  </si>
  <si>
    <t>https://secretariadistritald-my.sharepoint.com/:f:/g/personal/devaj_sdmujer_gov_co/IgCY5f8SMby_R43M_BgxruPXAYmrrBKz7BXAhKjRQvYpBMk?e=oDEkti</t>
  </si>
  <si>
    <t>No aplica</t>
  </si>
  <si>
    <t>Logros: Durante el mes de febrero se llevaron a cabo 73 reuniones de apoyo a la supervisión administrativa, financiera y contable con los operadores de las 6 Casas Refugio que operaron durante el mes, sobre temas como: revisión de insumos, inventario y gastos.
En el periodo de enero a febrero de 2026 se llevaron a cabo 134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</si>
  <si>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r>
      <t>Logros: Durante el mes de febrero se realizaron 26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t>
    </r>
    <r>
      <rPr>
        <sz val="11"/>
        <rFont val="Arial"/>
        <family val="2"/>
      </rPr>
      <t>eriodo de enero a febrero de 2026 se realizaron 45 reuniones de supervisión técnica en las 6 Casas Refugio que operaron durante el mes, las cuales estuvieron relacionadas con la supervisión del proceso de atención integral desarrollado con las mujeres víctimas</t>
    </r>
    <r>
      <rPr>
        <sz val="11"/>
        <color theme="1"/>
        <rFont val="Arial"/>
        <family val="2"/>
      </rPr>
      <t xml:space="preserve">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r>
  </si>
  <si>
    <t>Logros: Durante el mes de febrero se realizó una actividad con el objetivo de brindar lineamientos técnicos para la implementación del enfoque diferencial.
En el periodo de enero a febrero se desarrolló una actividad relacionada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No se presentaron retrasos.</t>
  </si>
  <si>
    <t>https://secretariadistritald-my.sharepoint.com/:f:/g/personal/devaj_sdmujer_gov_co/IgAbh6DJDvoOS4nxYSBYdhCrAVZbXZEMWJZfiZxmLv_J11U?e=91ZEed</t>
  </si>
  <si>
    <t>https://secretariadistritald-my.sharepoint.com/:f:/g/personal/devaj_sdmujer_gov_co/IgB_ba88dAyQTK1JELFt5FlCAW2hqdjMXlkgksqVOcAk-1c?e=4jefla</t>
  </si>
  <si>
    <t>https://secretariadistritald-my.sharepoint.com/:f:/g/personal/devaj_sdmujer_gov_co/IgDTwhrZPxbkR5TjvgjXIPj9AXB1U2ah5cNOa-Y8nWaELR8?e=5Ha4VO</t>
  </si>
  <si>
    <t>Logros: Durante el mes de marzo se llevaron a cabo 83 reuniones de apoyo a la supervisión administrativa, financiera y contable con los operadores de las 6 Casas Refugio que operaron durante el mes, sobre temas como: revisión de insumos, inventario y gastos.
En el periodo de enero a marzo de 2026 se llevaron a cabo 217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</si>
  <si>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marzo se realizaron 38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marzo de 2026 se realizaron 83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No se presentaron retrasos.</t>
  </si>
  <si>
    <t>Durante el mes de marzo se realizaron 2 reuniones de supervisión técnica para brindar lineamientos técnicos para la implementación del enfoque diferencial.
En el periodo de enero a marzo de 2026 se han desarrollado 3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No se presentaron retrasos.</t>
  </si>
  <si>
    <t>https://secretariadistritald-my.sharepoint.com/:f:/g/personal/devaj_sdmujer_gov_co/IgCZuk9IrYNkTbpdBLfz6SMyAT7ztu3NfIx2aFe6Mtkgr0c?e=GF2apg</t>
  </si>
  <si>
    <t>https://secretariadistritald-my.sharepoint.com/:f:/g/personal/devaj_sdmujer_gov_co/IgC6iNuvza4CRYkdWRS0_3LJAaxepEe40Pja5Tl5Vs8arZA?e=56tQwM</t>
  </si>
  <si>
    <t>https://secretariadistritald-my.sharepoint.com/:f:/g/personal/devaj_sdmujer_gov_co/IgBueMOJcBdfT61N-QkRx6YbAbDvTX4EmWkL8QdK_8X0Spw?e=GTEAMo</t>
  </si>
  <si>
    <t>Logros: Durante el mes de abril se llevaron a cabo 73 reuniones de apoyo a la supervisión administrativa, financiera y contable con los operadores de las 6 Casas Refugio que operaron durante el mes, sobre temas como: revisión de insumos, inventario y gastos.
En el periodo de enero a abril de 2026 se llevaron a cabo 290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</si>
  <si>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abril se realizaron 25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abril de 2026 se realizaron 108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</si>
  <si>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abril se realizaron 3 reuniones de supervisión técnica para brindar lineamientos técnicos para la implementación del enfoque diferencial.
En el periodo de enero a abril de 2026 se han desarrollado 6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</si>
  <si>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https://secretariadistritald-my.sharepoint.com/:f:/g/personal/devaj_sdmujer_gov_co/IgAS7-YrtsYjS5H6BiyHDzyOARdxwJXTwk00iIg_3GW3ZhA?e=PigxU3</t>
  </si>
  <si>
    <t>https://secretariadistritald-my.sharepoint.com/:f:/g/personal/devaj_sdmujer_gov_co/IgAzst8L1H1JRIaC5KpWXLqVAdbKEppK1SnwG9FIkhbOtmI?e=bxAmjq</t>
  </si>
  <si>
    <t>https://secretariadistritald-my.sharepoint.com/:f:/g/personal/devaj_sdmujer_gov_co/IgCdRv-5H4vRToicVvQzEnpnAadocU-8zYDpYd_yI-f_QkY?e=CMhOCx</t>
  </si>
  <si>
    <t>Logros: Durante el mes de mayo se llevaron a cabo 87 reuniones de apoyo a la supervisión administrativa, financiera y contable con los operadores de las 6 Casas Refugio que operaron durante el mes, sobre temas como: revisión de insumos, inventario y gastos.
En el periodo de enero a mayo de 2026 se llevaron a cabo 377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</si>
  <si>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mayo se realizaron 25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mayo de 2026 se realizaron 133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</si>
  <si>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mayo se realizaron 2 reuniones de supervisión técnica para brindar lineamientos técnicos para la implementación del enfoque diferencial.
En el periodo de enero a mayo de 2026 se han desarrollado 8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</si>
  <si>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https://secretariadistritald-my.sharepoint.com/:f:/g/personal/devaj_sdmujer_gov_co/IgAEuwfRoCsATZrOkFKgKlgCAT8irkwIei2naZzZTACYJKE?e=93xfMg</t>
  </si>
  <si>
    <t>https://secretariadistritald-my.sharepoint.com/:f:/g/personal/devaj_sdmujer_gov_co/IgAcI16JosgSTLutuDzZuRxEAYcAei28vipgTfyEedD1FaM?e=8TXQ3m</t>
  </si>
  <si>
    <t>https://secretariadistritald-my.sharepoint.com/:f:/g/personal/devaj_sdmujer_gov_co/IgDSvhnzfyxuSpT8Wbjm4oG5AVcyMP9YCg41TZturoSpK8Y?e=K7UwSa</t>
  </si>
  <si>
    <t>Logros: Durante el mes de junio se llevaron a cabo 71  reuniones de apoyo a la supervisión administrativa, financiera y contable con los operadores de las 6 Casas Refugio que operaron durante el mes, sobre temas como: revisión de insumos, inventario y gastos.
En el periodo de enero a junio de 2026 se llevaron a cabo 448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</si>
  <si>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junio se realizaron 11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junio de 2026 se realizaron 144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</si>
  <si>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Durante el mes de junio se realizo 1 reunión de supervisión técnica para brindar lineamientos técnicos para la implementación del enfoque diferencial.
En el periodo de enero a junio de 2026 se han desarrollado 9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</si>
  <si>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https://secretariadistritald-my.sharepoint.com/:f:/g/personal/devaj_sdmujer_gov_co/IgDplvlRRaWiQ7_OBi1ihBkpAc4gsEBMld1P2S6hc6Veh5c?e=bNiWpv</t>
  </si>
  <si>
    <t>https://secretariadistritald-my.sharepoint.com/:f:/g/personal/devaj_sdmujer_gov_co/IgCW7ZO-PztsR5CM26aeqXhWAfIy74uCmA4xQbTbAfKbEXg?e=GzQjBQ</t>
  </si>
  <si>
    <t>https://secretariadistritald-my.sharepoint.com/:f:/g/personal/devaj_sdmujer_gov_co/IgBpMwkW92Q0S7TD4FZRfXcoAfloOONNzibM_Bk-9TWcT_s?e=jaMycd</t>
  </si>
  <si>
    <t>ACUMULADO</t>
  </si>
  <si>
    <t>Realizar la atención al 100% de personas (mujeres víctimas de violencias de género y sus personas a cargo) que son acogidas en Casas Refugio.</t>
  </si>
  <si>
    <t>Porcentaje de personas (mujeres víctimas de violencias de género y su sistema familiar a cargo) que cumplieron requisitos de ingreso y son acogidas en Casas Refugio.</t>
  </si>
  <si>
    <t xml:space="preserve">Durante el mes de enero se recibieron 29 solicitudes de cupo (mujeres víctimas de violencia con personas a cargo) en el correo institucional de Casas Refugio, de las cuales se aceptaron y se realizaron los trámites de ingreso para 21 solicitudes al evidenciar que cumplían con los criterios, 5 resultaron en desistimiento de cupo y 3 en el no cumplimiento de criterios para el ingreso a Casa Refugio. 
Las 21 solicitudes de cupo que cumplieron con los criterios de ingreso, conllevaron la acogida de 44 personas nuevas, entre las cuales se encontraban 22 mujeres adultas víctimas de violencia y 22 niños, niñas y adolescentes. Durante el mes de enero estuvieron acogidas un total de 112 personas (mujeres víctimas de violencia y personas a cargo) en las Casas Refugio. </t>
  </si>
  <si>
    <t xml:space="preserve">En el mes de enero de 2026 se recibieron 29 solicitudes de cupo (mujeres víctimas de violencia y personas a cargo) en el correo institucional de Casas Refugio, de las cuales se aceptaron y se realizaron los trámites de ingreso para 21 solicitudes al evidenciar que cumplían con los criterios, 5 resultaron en desistimiento de cupo y 3 no cumplieron con los criterios para el ingreso a Casa Refugio. 
Las 29 solicitudes de cupo que cumplieron con los criterios de ingreso, conllevaron la acogida de 44 personas nuevas, entre las cuales se encontraban 22 mujeres adultas víctimas de violencia y 22 niños, niñas, adolescentes y personas de sus grupos familiares. </t>
  </si>
  <si>
    <t>No se presentaron retrasos</t>
  </si>
  <si>
    <t>Las mujeres y sistemas familiares que ingresaron a Casas Refugio, recibieron acogida y atención integral a través de acompañamiento psicosocial y la orientación, asesoría y/o representación jurídica, así como apoyo de las áreas de pedagogía, trabajo social, primeros auxilios y nutrición a través de la atención individual, familiar y acciones colectivas.</t>
  </si>
  <si>
    <t xml:space="preserve">Durante el mes de febrero se recibieron 39 solicitudes de cupo (mujeres víctimas de violencia con personas a cargo) en el correo institucional de Casas Refugio, de las cuales se aceptaron y se realizaron los trámites de ingreso para 25 solicitudes al evidenciar que cumplían con los criterios, 11 resultaron en desistimiento de cupo y 3 en el no cumplimiento de criterios para el ingreso a Casa Refugio. 
Las 25 solicitudes de cupo que cumplieron con los criterios de ingreso, conllevaron la acogida de 51 personas nuevas, entre las cuales se encontraban 25 mujeres adultas víctimas de violencia y 26 niños, niñas y adolescentes. Durante el mes de febrero estuvieron acogidas un total de 116 personas (mujeres víctimas de violencia y personas a cargo) en las Casas Refugio. </t>
  </si>
  <si>
    <t xml:space="preserve">En el periodo de enero a febrero de 2026 se recibieron 68 solicitudes de cupo (mujeres víctimas de violencia y personas a cargo) en el correo institucional de Casas Refugio, de las cuales se aceptaron y se realizaron los trámites de ingreso para 46  solicitudes al evidenciar que cumplían con los criterios, 16 resultaron en desistimiento de cupo y 6 no cumplieron con los criterios para el ingreso a Casa Refugio. 
Las 46 solicitudes de cupo que cumplieron con los criterios de ingreso, conllevaron la acogida de 95 personas nuevas, entre las cuales se encontraban 47 mujeres adultas víctimas de violencia y 48 niños, niñas, adolescentes y personas de sus grupos familiares. </t>
  </si>
  <si>
    <t xml:space="preserve">Durante el mes de marzo se recibieron 62 solicitudes de cupo (mujeres víctimas de violencia con personas a cargo) en el correo institucional de Casas Refugio, de las cuales se aceptaron y se realizaron los trámites de ingreso para 55 solicitudes al evidenciar que cumplían con los criterios, 7 resultaron en desistimiento de cupo.
Las 55 solicitudes de cupo que cumplieron con los criterios de ingreso, conllevaron la acogida de 121 personas nuevas, entre las cuales se encontraban 56 mujeres adultas víctimas de violencia y 65 niños, niñas y adolescentes. Durante el mes de marzo estuvieron acogidas un total de 183 personas (mujeres víctimas de violencia y personas a cargo) en las Casas Refugio. </t>
  </si>
  <si>
    <t xml:space="preserve">En el periodo de enero a marzo de 2026 se recibieron 130 solicitudes de cupo (mujeres víctimas de violencia y personas a cargo) en el correo institucional de Casas Refugio, de las cuales se aceptaron y se realizaron los trámites de ingreso para 101 solicitudes al evidenciar que cumplían con los criterios, 23 resultaron en desistimiento de cupo y 6 no cumplieron con los criterios para el ingreso a Casa Refugio. 
Las 101 solicitudes de cupo que cumplieron con los criterios de ingreso, conllevaron la acogida de 216 personas nuevas, entre las cuales se encontraban 103 mujeres adultas víctimas de violencia y 113 niños, niñas, adolescentes y personas de sus grupos familiares. </t>
  </si>
  <si>
    <t xml:space="preserve">Durante el mes de abril se recibieron 47 solicitudes de cupo (mujeres víctimas de violencia con personas a cargo) en el correo institucional de Casas Refugio, de las cuales se aceptaron y se realizaron los trámites de ingreso para 36 solicitudes al evidenciar que cumplían con los criterios, 9 resultaron en desistimiento de cupo y  2 en el no cumplimiento de criterios para el ingreso a Casa Refugio. .
Las 36 solicitudes de cupo que cumplieron con los criterios de ingreso, conllevaron la acogida de 79 personas nuevas, entre las cuales se encontraban 36 mujeres adultas víctimas de violencia y 43 niños, niñas y adolescentes. Durante el mes de abril estuvieron acogidas un total de 192 personas (mujeres víctimas de violencia y personas a cargo) en las Casas Refugio. </t>
  </si>
  <si>
    <t xml:space="preserve">En el periodo de enero a abril de 2026 se recibieron 177 solicitudes de cupo (mujeres víctimas de violencia y personas a cargo) en el correo institucional de Casas Refugio, de las cuales se aceptaron y se realizaron los trámites de ingreso para 137  solicitudes al evidenciar que cumplían con los criterios, 32 resultaron en desistimiento de cupo y 8 no cumplieron con los criterios para el ingreso a Casa Refugio. 
Las 137 solicitudes de cupo que cumplieron con los criterios de ingreso, conllevaron la acogida de 295 personas nuevas, entre las cuales se encontraban 139 mujeres adultas víctimas de violencia y 156 niños, niñas, adolescentes y personas de sus grupos familiares. </t>
  </si>
  <si>
    <t xml:space="preserve">Durante el mes de mayo se recibieron 48 solicitudes de cupo (mujeres víctimas de violencia con personas a cargo) en el correo institucional de Casas Refugio, de las cuales se aceptaron y se realizaron los trámites de ingreso para 40 solicitudes al evidenciar que cumplían con los criterios, 4 resultaron en desistimiento de cupo y  4 en el no cumplimiento de criterios para el ingreso a Casa Refugio. .
Las 40 solicitudes de cupo que cumplieron con los criterios de ingreso, conllevaron la acogida de 79 personas nuevas, entre las cuales se encontraban 40 mujeres adultas víctimas de violencia y 39 niños, niñas y adolescentes. Durante el mes de mayo estuvieron acogidas un total de 205 personas (mujeres víctimas de violencia y personas a cargo) en las Casas Refugio. </t>
  </si>
  <si>
    <t xml:space="preserve">En el periodo de enero a mayo de 2026 se recibieron 225 solicitudes de cupo (mujeres víctimas de violencia y personas a cargo) en el correo institucional de Casas Refugio, de las cuales se aceptaron y se realizaron los trámites de ingreso para 177  solicitudes al evidenciar que cumplían con los criterios, 36 resultaron en desistimiento de cupo y 12 no cumplieron con los criterios para el ingreso a Casa Refugio. 
Las 177 solicitudes de cupo que cumplieron con los criterios de ingreso, conllevaron la acogida de 374 personas nuevas, entre las cuales se encontraban 179 mujeres adultas víctimas de violencia y 195 niños, niñas, adolescentes y personas de sus grupos familiares. </t>
  </si>
  <si>
    <t xml:space="preserve">Durante el mes de junio se recibieron 42 solicitudes de cupo (mujeres víctimas de violencia con personas a cargo) en el correo institucional de Casas Refugio, de las cuales se aceptaron y se realizaron los trámites de ingreso para 20 solicitudes al evidenciar que cumplían con los criterios, 13 resultaron en desistimiento de cupo y 9 en el no cumplimiento de criterios para el ingreso a Casa Refugio. .
Las 20 solicitudes de cupo que cumplieron con los criterios de ingreso, conllevaron la acogida de 40 personas nuevas, entre las cuales se encontraban 20 mujeres adultas víctimas de violencia y 20 niños, niñas y adolescentes. Durante el mes de junio estuvieron acogidas un total de 104 personas (mujeres víctimas de violencia y personas a cargo) en las Casas Refugio. </t>
  </si>
  <si>
    <t xml:space="preserve">En el periodo de enero a junio de 2026 se recibieron 267 solicitudes de cupo (mujeres víctimas de violencia y personas a cargo) en el correo institucional de Casas Refugio, de las cuales se aceptaron y se realizaron los trámites de ingreso para 197  solicitudes al evidenciar que cumplían con los criterios, 49 resultaron en desistimiento de cupo y 21 no cumplieron con los criterios para el ingreso a Casa Refugio. 
Las 197 solicitudes de cupo que cumplieron con los criterios de ingreso, conllevaron la acogida de 414 personas nuevas, entre las cuales se encontraban 199 mujeres adultas víctimas de violencia y 215 niños, niñas, adolescentes y personas de sus grupos familiares. </t>
  </si>
  <si>
    <t>Las mujeres y sistemas familiares que ingresaron a Casas Refugio, recibieron acogida y atención integral a través de acompañamiento psicosocial y la orientación, asesoría y/o representación jurídica, así como apoyo de las áreas de pedagogía, trabajo social, orientación, gestión y seguimiento en servicios de salud y nutrición a través de la atención individual, familiar y acciones colectivas.</t>
  </si>
  <si>
    <t>2.1  Tramitar las solicitudes de cupo recibidas en el correo institucional de la Estrategia de Casas Refugio.</t>
  </si>
  <si>
    <t>2.2 Brindar acogida a las mujeres víctimas de violencias de género y sus personas a cargo que cumplen con los criterios para su ingreso a las Casa Refugio.</t>
  </si>
  <si>
    <t>Logros: En el mes de enero se recibieron 29 solicitudes de cupo (mujeres víctimas de violencia y personas a cargo) en el correo institucional de Casas Refugio, de las cuales se aceptaron y se realizaron los trámites de ingreso para 21 solicitudes al evidenciar que cumplían con los criterios, 5 resultaron en desistimiento de cupo y 3 en el no cumplimiento de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</si>
  <si>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enero se brindó acogida a 44 personas nuevas (mujeres víctimas de violencia y personas a cargo) que cumplieron los criterios de ingreso a las Casas Refugio, de las cuales 22 fueron mujeres adultas y adultas mayores, 3 adolescente, 14 niñas y niños y 5 bebés. Bajo ese marco, en enero estuvieron acogidas un total de 112 personas en la Estrategia de Casas Refugio en sus tres Modelos: Tradicional, Intermedio y Rural.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</si>
  <si>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https://secretariadistritald-my.sharepoint.com/:f:/g/personal/devaj_sdmujer_gov_co/IgAeDqwNm8mOTaPDVQAc9Z1XARfBaZyWyoqxKNXM2t38I7w?e=GRguMf</t>
  </si>
  <si>
    <t>https://secretariadistritald-my.sharepoint.com/:f:/g/personal/devaj_sdmujer_gov_co/IgAYxNBCs_mRR7gpE8vdn_KFAdNySYMVExd1VsNq-ugbelk?e=7BywIm</t>
  </si>
  <si>
    <t>Logros: En el mes de febrero se recibieron 39 solicitudes de cupo (mujeres víctimas de violencia y personas a cargo) en el correo institucional de Casas Refugio, de las cuales se aceptaron y se realizaron los trámites de ingreso para 25 solicitudes al evidenciar que cumplían con los criterios,11 resultaron en desistimiento de cupo y 3 en el no cumplimiento de criterios para el ingreso a Casa Refugio.
En el periodo de enero a febrero de 2026 se recibieron 68 solicitudes de cupo (mujeres víctimas de violencia y personas a cargo) en el correo institucional de Casas Refugio, de las cuales se aceptaron y se realizaron los trámites de ingreso para 46 solicitudes al evidenciar que cumplían con los criterios, a través de 6 Casas Refugio; 16 resultaron en desistimiento de cupo para el ingreso a Casa Refugio y 6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</si>
  <si>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febrero se brindó acogida a 51 personas nuevas (mujeres víctimas de violencia y personas a cargo) que cumplieron los criterios de ingreso a las Casas Refugio, de las cuales 25 fueron mujeres adultas y adultas mayores, 1 adolescente, 18 niñas y niños y 7 bebés. Bajo ese marco, en febrero estuvieron acogidas un total de 116 personas en la Estrategia de Casas Refugio en sus tres Modelos: Tradicional, Intermedio y Rural. 
En el periodo de enero a febrero de 2026 se brindó acogida a 95 personas nuevas (mujeres víctimas de violencia y personas a cargo) que cumplieron los criterios de ingreso a las Casas Refugio, de las cuales 47 son mujeres adultas y adultas mayores, 4 adolescentes, 32 niñas y niños y 12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</si>
  <si>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https://secretariadistritald-my.sharepoint.com/:f:/g/personal/devaj_sdmujer_gov_co/IgCwIDAgYFE1TYls4naT6wafARad3txeZYrgSoVUuRoEnUI?e=EGQP4c</t>
  </si>
  <si>
    <t>https://secretariadistritald-my.sharepoint.com/:f:/g/personal/devaj_sdmujer_gov_co/IgAwEge07024TouB8IPf1OoMAf8UVQRxzLH8i-6bS9I7RPs?e=oogxnr</t>
  </si>
  <si>
    <t>Logros: En el mes de marzo se recibieron 62 solicitudes de cupo (mujeres víctimas de violencia y personas a cargo) en el correo institucional de Casas Refugio, de las cuales se aceptaron y se realizaron los trámites de ingreso para 55 solicitudes al evidenciar que cumplían con los criterios y 7 resultaron en desistimiento de cupo.
En el periodo de enero a marzo de 2026 se recibieron 130 solicitudes de cupo (mujeres víctimas de violencia y personas a cargo) en el correo institucional de Casas Refugio, de las cuales se aceptaron y se realizaron los trámites de ingreso para 101 solicitudes al evidenciar que cumplían con los criterios, a través de 6 Casas Refugio; 23 resultaron en desistimiento de cupo para el ingreso a Casa Refugio y 6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</si>
  <si>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marzo se brindó acogida a 121 personas nuevas (mujeres víctimas de violencia y personas a cargo) que cumplieron los criterios de ingreso a las Casas Refugio, de las cuales 56 fueron mujeres adultas y adultas mayores, 10 adolescentes, 46 niñas y niños y 9 bebés. Bajo ese marco, en marzo estuvieron acogidas un total de 183 personas en la Estrategia de Casas Refugio en sus tres Modelos: Tradicional, Intermedio y Rural. 
En el periodo de enero a marzo de 2026 se brindó acogida a 216 personas nuevas (mujeres víctimas de violencia y personas a cargo) que cumplieron los criterios de ingreso a las Casas Refugio, de las cuales 103 son mujeres adultas y adultas mayores, 14 adolescentes, 78 niñas y niños y 21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</si>
  <si>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https://secretariadistritald-my.sharepoint.com/:f:/g/personal/devaj_sdmujer_gov_co/IgD6sv9Lh7USQrePW21TT2b_AfGSdKFYgpFh6dzpLv4Oq7M?e=70ie3s</t>
  </si>
  <si>
    <t>https://secretariadistritald-my.sharepoint.com/:f:/g/personal/devaj_sdmujer_gov_co/IgBHhYMbMIGASoDWv6wxjtkoAb2IHf3ngHOkEI8RQNiD1Vk?e=09gPDX</t>
  </si>
  <si>
    <t>Logros: En el mes de abril se recibieron 47 solicitudes de cupo (mujeres víctimas de violencia y personas a cargo) en el correo institucional de Casas Refugio, de las cuales se aceptaron y se realizaron los trámites de ingreso para 36 solicitudes al evidenciar que cumplían con los criterios, 9 resultaron en desistimiento de cupo y 2 en el no cumplimiento de criterios para el ingreso a Casa Refugio.
En el periodo de enero a abril de 2026 se recibieron 177 solicitudes de cupo (mujeres víctimas de violencia y personas a cargo) en el correo institucional de Casas Refugio, de las cuales se aceptaron y se realizaron los trámites de ingreso para 137 solicitudes al evidenciar que cumplían con los criterios, a través de 6 Casas Refugio; 32 resultaron en desistimiento de cupo para el ingreso a Casa Refugio y 8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</si>
  <si>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abril se brindó acogida a 79 personas nuevas (mujeres víctimas de violencia y personas a cargo) que cumplieron los criterios de ingreso a las Casas Refugio, de las cuales 36 fueron mujeres adultas y adultas mayores, 8 adolescentes, 28 niñas y niños y 7 bebés. Bajo ese marco, en abril estuvieron acogidas un total de 192 personas en la Estrategia de Casas Refugio en sus tres Modelos: Tradicional, Intermedio y Rural. 
En el periodo de enero a abril de 2026 se brindó acogida a 295 personas nuevas (mujeres víctimas de violencia y personas a cargo) que cumplieron los criterios de ingreso a las Casas Refugio, de las cuales 139 son mujeres adultas y adultas mayores, 22 adolescentes, 106 niñas y niños y 28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</si>
  <si>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https://secretariadistritald-my.sharepoint.com/:x:/g/personal/devaj_sdmujer_gov_co/IQBmrN7UDPUDTYC7utxdpxK9AShfUleiatmI7MKdpeRO5dY?e=O7AujI</t>
  </si>
  <si>
    <t>https://secretariadistritald-my.sharepoint.com/:x:/g/personal/devaj_sdmujer_gov_co/IQB1nW1-ySy6TLGb5rVou-a8AV1Hm_VTq1zgxT1vT4y3tn8?e=Gg4aWP</t>
  </si>
  <si>
    <t>Logros: En el mes de mayo se recibieron 48 solicitudes de cupo (mujeres víctimas de violencia y personas a cargo) en el correo institucional de Casas Refugio, de las cuales se aceptaron y se realizaron los trámites de ingreso para 40 solicitudes al evidenciar que cumplían con los criterios, 4 resultaron en desistimiento de cupo y 4 en el no cumplimiento de criterios para el ingreso a Casa Refugio.
En el periodo de enero a mayo de 2026 se recibieron 225 solicitudes de cupo (mujeres víctimas de violencia y personas a cargo) en el correo institucional de Casas Refugio, de las cuales se aceptaron y se realizaron los trámites de ingreso para 177 solicitudes al evidenciar que cumplían con los criterios, a través de 6 Casas Refugio; 36 resultaron en desistimiento de cupo para el ingreso a Casa Refugio y 12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</si>
  <si>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Logros: En el mes de mayo se brindó acogida a 79 personas nuevas (mujeres víctimas de violencia y personas a cargo) que cumplieron los criterios de ingreso a las Casas Refugio, de las cuales 40 fueron mujeres adultas y adultas mayores, 5 adolescentes, 24 niñas y niños y 10 bebés. Bajo ese marco, en mayo estuvieron acogidas un total de 205 personas en la Estrategia de Casas Refugio en sus tres Modelos: Tradicional, Intermedio y Rural. 
En el periodo de enero a mayo de 2026 se brindó acogida a 374 personas nuevas (mujeres víctimas de violencia y personas a cargo) que cumplieron los criterios de ingreso a las Casas Refugio, de las cuales 179 son mujeres adultas y adultas mayores, 27 adolescentes, 130 niñas y niños y 38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</si>
  <si>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https://secretariadistritald-my.sharepoint.com/:f:/g/personal/devaj_sdmujer_gov_co/IgAGvBtZ5lTNQbXu-dpZcHQXAbPRvcquVcKTx2Q_Z548Tfk?e=fUBdR0</t>
  </si>
  <si>
    <t>https://secretariadistritald-my.sharepoint.com/:f:/g/personal/devaj_sdmujer_gov_co/IgAqPpkE8i2fTIhxqidzcPRIAWExfbKvnrW0pAqDILLdoGY?e=gGSE35</t>
  </si>
  <si>
    <t>Logros: En el mes de junio se recibieron 42 solicitudes de cupo (mujeres víctimas de violencia y personas a cargo) en el correo institucional de Casas Refugio, de las cuales se aceptaron y se realizaron los trámites de ingreso para 20 solicitudes al evidenciar que cumplían con los criterios, 13 resultaron en desistimiento de cupo y 9 en el no cumplimiento de criterios para el ingreso a Casa Refugio.
En el periodo de enero a junio de 2026 se recibieron 267 solicitudes de cupo (mujeres víctimas de violencia y personas a cargo) en el correo institucional de Casas Refugio, de las cuales se aceptaron y se realizaron los trámites de ingreso para 197 solicitudes al evidenciar que cumplían con los criterios, a través de 6 Casas Refugio; 49 resultaron en desistimiento de cupo para el ingreso a Casa Refugio y 21 no cumplieron los criterios para el ingreso a Casa Refugio.
Beneficios: Durante el período se atendieron y revisaron todas las solicitudes de cupo reportadas por los equipos de atención de la Secretaría Distrital de la Mujer y las demás entidades que remiten mujeres victimas de violencia a las Casas Refugio, con el fin de acoger a aquellas mujeres que cumplían los criterios y así contribuir a salvaguardar su vida e integridad personal.
No se presentaron retrasos.</t>
  </si>
  <si>
    <t>https://secretariadistritald-my.sharepoint.com/:f:/g/personal/devaj_sdmujer_gov_co/IgCC5mocriELQpnQN0vz-503AeXGkbscnZ7R-ehaEhQ0zFs?e=lnJv1h</t>
  </si>
  <si>
    <t>https://secretariadistritald-my.sharepoint.com/:f:/g/personal/devaj_sdmujer_gov_co/IgDOUeNuLsGHQZhvnLK8W_8QAXe1nBjP921nqPILsAkCRDg?e=YYdLNi</t>
  </si>
  <si>
    <t>Realizar 142.183 atenciones efectivas a través de los diferentes canales de atención de la Línea Púrpura Distrital y los casos gestionados y analizados en el marco de la integración con el NUSE 123</t>
  </si>
  <si>
    <t>4501050 - Servicio de orientación a casos de violencia de género</t>
  </si>
  <si>
    <t xml:space="preserve">Número de atenciones efectivas realizadas a través de los diferentes canales de atención de la Línea Púrpura Distrital </t>
  </si>
  <si>
    <t>Garantizar la prestación de servicios socio jurídicos y psicosociales especializados, de manera ágil, clara y oportuna, al 100% de las mujeres víctimas de violencia, remitidas a través de las estrategias línea púrpura, agencia mujer, sistema de alertas tempranas y hospitales, entre otros.</t>
  </si>
  <si>
    <t xml:space="preserve">
De acuerdo con los datos arrojados por el Simisional 2.0, así como los datos que suministró la Dirección de Gestión de Conocimiento en cuanto a la matriz de efectividad proporcionada, en el mes de  enero se realizaron 2.968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</si>
  <si>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enero se realizaron 2.968 atenciones efectivas a través de la Línea Púrpura Distrital "Mujeres que escuchan mujeres" </t>
  </si>
  <si>
    <t xml:space="preserve">Es importante recordar que la Línea Púrpura Distrital - Mujeres que escuchan mujeres es un servicio a demanda, es decir que está pensando principalmente como un canal de entrada para atender las necesidades de la ciudadanía en el canal telefónico y de whatsapp -y que si bien se hace devolución de llamadas-, los esfuerzos estan orientados en que la Línea tenga mayor visibilidad y difusión.  Al respecto, se realizaran acciones de articulaciones con la Oficina Asesora de Comunicaciones que permita mayor difusión de los servicios. </t>
  </si>
  <si>
    <t xml:space="preserve">De acuerdo con los datos arrojados por el Simisional 2.0, así como los datos que suministró la Dirección de Gestión de Conocimiento en cuanto a la matriz de efectividad proporcionada, en el mes de  febrero se realizaron 3.207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</si>
  <si>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febrero se realizaron 6.175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</si>
  <si>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marzo se realizaron 3.311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</si>
  <si>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marzo se realizaron 9.486 atenciones efectivas a través de la Línea Púrpura Distrital "Mujeres que escuchan mujeres" </t>
  </si>
  <si>
    <t xml:space="preserve">Es importante recordar que la Línea Púrpura Distrital - Mujeres que escuchan mujeres es un servicio a demanda, es decir que está pensando principalmente como un canal de entrada para atender las necesidades de la ciudadanía en el canal telefónico y de whatsapp -y que si bien se hace devolución de llamadas-, los esfuerzos están orientados en que la Línea tenga mayor visibilidad y difusión.  </t>
  </si>
  <si>
    <t xml:space="preserve">De acuerdo con los datos arrojados por el Simisional 2.0, así como los datos que suministró la Dirección de Gestión de Conocimiento en cuanto a la matriz de efectividad proporcionada, en el mes de  abril se realizaron 3.400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</si>
  <si>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abril se realizaron 12.886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</si>
  <si>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mayo se realizaron 3399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</si>
  <si>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mayo se realizaron 16.285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</si>
  <si>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junio  se realizaron 3162 atenciones efectivas a través de la Línea Púrpura Distrital "Mujeres que escuchan mujeres" </t>
  </si>
  <si>
    <t xml:space="preserve">3.1  Brindar orientación psicosocial y con elementos socio jurídicos, así como información en la ruta de atención a mujeres víctimas de violencias a través de la Línea Púrpura Distrital "Mujeres que escuchan mujeres". </t>
  </si>
  <si>
    <t>3.2  Realizar seguimientos efectivos a mujeres víctimas de violencias con posible riesgo de feminicidio a través de la Línea Púrpura Distrital "Mujeres que Escuchan Mujeres"</t>
  </si>
  <si>
    <t>Tarea 3</t>
  </si>
  <si>
    <t>Tarea 4</t>
  </si>
  <si>
    <t>Logros: Durante el mes de enero  se realizaron un total de 2.750 intervenciones de las cuales 1025 fue atención psicosocial, 26 intervención en crisis, 274 orientación e información general, 894 orientaciones en rutas de atención, 22 orientación en salud, 491 orientaciónes jurídicas, 12 primeros auxilios psicológicos y 6 otras intervenciones; a mujeres de acuerdo con las necesidades y demandas,  así como los hechos victimizantes. 
Nota: Una atención brindada puede tener más de un tipo de intervención
Con corte al mes de enero se realizaron un total de 2.750 intervenciones de las cuales 1025 fue atención psicosocial, 26 intervención en crisis, 274 orientación e información general, 894 orientaciones en rutas de atención, 22 orientación en salud, 491 orientaciónes jurídicas, 12 primeros auxilios psicológicos y 6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</si>
  <si>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enero se realizaron un total de 1.243 seguimientos, de estos 875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368 corresponden a seguimientos fallidos. (seguimientos de Bogotá, Alertantes y canal WhatsApp)
Con corte al mes de enero se realizaron un total de 1.243 seguimientos, de estos 875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368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</si>
  <si>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https://secretariadistritald-my.sharepoint.com/:f:/g/personal/devaj_sdmujer_gov_co/IgB0VHQWyQWMTJA9ig20RwR7ASqe5Xcd8OjI8wS65asy0U8?e=ehwQ5l</t>
  </si>
  <si>
    <t>https://secretariadistritald-my.sharepoint.com/:f:/g/personal/devaj_sdmujer_gov_co/IgBKMbUxp6QzRbeFzauyT652AYF2P1rSUx1Hl0BE87ezZn4?e=MZ3WcS</t>
  </si>
  <si>
    <t>Logros: Durante el mes de febrero  se realizaron un total de 3.384  intervenciones de las cuales 1.051 fue atención psicosocial, 27 intervención en crisis, 269 orientación e información general, 1.003 orientaciones en rutas de atención, 22 orientación en salud, 528 orientaciones jurídicas, 17 primeros auxilios psicológicos y 467 otras intervenciones; a mujeres de acuerdo con las necesidades y demandas,  así como los hechos victimizantes. 
Nota: Una atención brindada puede tener más de un tipo de intervención
Con corte al mes de febrero se realizaron un total de 6.572 intervenciones de las cuales 2076 fue atención psicosocial, 53 intervención en crisis, 543 orientación e información general, 1897 orientaciones en rutas de atención, 44 orientación en salud, 1019 orientaciónes jurídicas, 29 primeros auxilios psicológicos y 911 otras intervenciones; a mujeres de acuerdo con las necesidades y demandas,  así como los hechos victimizantes. 
Nota: *Una atención brindada puede tener más de un tipo de intervención.
*Se ajusta dato de otras de intervenciones en el mes de enero que corresponden a 444 y no a 6 como se reportó el mes anterior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</si>
  <si>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febrero se realizaron un total de 1.467 seguimientos, de estos 1.099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368 corresponden a seguimientos fallidos. (seguimientos de Bogotá, Alertantes y canal WhatsApp)
Con corte al mes de febrero se realizaron un total de 2.710 seguimientos, de estos 1.974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736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</si>
  <si>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https://secretariadistritald-my.sharepoint.com/:f:/g/personal/devaj_sdmujer_gov_co/IgBlKcvK3x2lQaysnfZ6NbiFAfISaI_qftYMDsAIaMDqaBQ?e=6SS2U6</t>
  </si>
  <si>
    <t>https://secretariadistritald-my.sharepoint.com/:f:/g/personal/devaj_sdmujer_gov_co/IgAzbVNEKyS5TIt1p7ppEtk_Aaea-pw4iKwR1TrQpC85mx4?e=oiWWeT</t>
  </si>
  <si>
    <t>Logros: Durante el mes de marzo se realizaron un total de 3.863  intervenciones de las cuales 1.246 fue atención psicosocial, 18 intervención en crisis, 345 orientación e información general, 1.103 orientaciones en rutas de atención, 16 orientación en salud, 639 orientaciones jurídicas, 13 primeros auxilios psicológicos y 483 otras intervenciones; a mujeres de acuerdo con las necesidades y demandas,  así como los hechos victimizantes. 
Nota: Una atención brindada puede tener más de un tipo de intervención
Con corte al mes de marzo se realizaron un total de 10.435 intervenciones de las cuales 3.322 fue atención psicosocial, 71 intervención en crisis, 888 orientación e información general, 3000 orientaciones en rutas de atención, 60 orientación en salud, 1658 orientaciones jurídicas, 42 primeros auxilios psicológicos y 1394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</si>
  <si>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marzo se realizaron un total de 1.329 seguimientos, de estos 968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361 corresponden a seguimientos fallidos. (seguimientos de Bogotá, Alertantes y canal WhatsApp)
Con corte al mes de marzo se realizaron un total de 4.039 seguimientos, de estos 2.942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1.097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</si>
  <si>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https://secretariadistritald-my.sharepoint.com/:f:/g/personal/devaj_sdmujer_gov_co/IgBTjdWfShZgSJS_fd3Z2dQ5ASCqORbCduiDBNVeq_sWMAY?e=AYQUaI</t>
  </si>
  <si>
    <t>https://secretariadistritald-my.sharepoint.com/:f:/g/personal/devaj_sdmujer_gov_co/IgB6OWMPxYjTTJPd70aGFBnxAS7SaUm2T1ube5F_l2dC1CE?e=hlWIh3</t>
  </si>
  <si>
    <t>Logros: Durante el mes de abril se realizaron un total de 3.554  intervenciones de las cuales 1.157 fue atención psicosocial, 16 intervención en crisis, 311 orientación e información general, 977 orientaciones en rutas de atención, 14 orientación en salud, 543 orientaciones jurídicas, 5 primeros auxilios psicológicos y 531 otras intervenciones; a mujeres de acuerdo con las necesidades y demandas,  así como los hechos victimizantes. 
Nota: Una atención brindada puede tener más de un tipo de intervención
Con corte al mes de abril se realizaron un total de 13.989 intervenciones de las cuales 4.479 fue atención psicosocial, 87 intervención en crisis, 1.199 orientación e información general, 3977 orientaciones en rutas de atención, 74 orientación en salud, 2.201 orientaciones jurídicas, 47 primeros auxilios psicológicos y 1.925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</si>
  <si>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Logros: Durante el mes de abril se realizaron un total de 1.488 seguimientos, de estos 1.068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420 corresponden a seguimientos fallidos. (seguimientos de Bogotá, Alertantes y canal WhatsApp)
Con corte al mes de abril  se realizaron un total de 5.527 seguimientos, de estos 4010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1.517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</si>
  <si>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https://secretariadistritald-my.sharepoint.com/:x:/g/personal/devaj_sdmujer_gov_co/IQCI5Ia4VyFRTqMu8svVdIhVAU1wAL5Z2As2l2b6PG_AQDc?e=nUIfbO</t>
  </si>
  <si>
    <t>Logros: Durante el mes de mayo se realizaron un total de 1.497 seguimientos, de estos 1.058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439 corresponden a seguimientos fallidos. (seguimientos de Bogotá, Alertantes y canal WhatsApp)
Con corte al mes de mayo  se realizaron un total de 7.024 seguimientos, de estos 5068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1.956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</si>
  <si>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https://secretariadistritald-my.sharepoint.com/:f:/g/personal/devaj_sdmujer_gov_co/IgCHtqf0Vhc5TYMH-r2u1ahuAV1B9t-mYa4NMXqm371ZCs8?e=bsUj9P</t>
  </si>
  <si>
    <t>https://secretariadistritald-my.sharepoint.com/:x:/g/personal/devaj_sdmujer_gov_co/IQDA5JpsyI4xT7DcpD8jPuDWAZ4fSUg7qpjOyRbsNszGJ8U?e=qZ9v7Z</t>
  </si>
  <si>
    <t>Logros: Durante el mes de junio se realizaron un total de 1.426 seguimientos, de estos 1.048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378 corresponden a seguimientos fallidos. (seguimientos de Bogotá, Alertantes y canal WhatsApp)
Con corte al mes de junio  se realizaron un total de 8.450 seguimientos, de estos 6.116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2.334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</si>
  <si>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https://secretariadistritald-my.sharepoint.com/:f:/g/personal/devaj_sdmujer_gov_co/IgB9xe-i_SgjRImggNk36v18ATngvXHlrP_Fa5cK3ux5lqU?e=rhzyuY</t>
  </si>
  <si>
    <t>https://secretariadistritald-my.sharepoint.com/:f:/g/personal/devaj_sdmujer_gov_co/IgBlI2yOpyPZT4HpzQFHMswlARAIisEwe5VMgVmmC2t_8U0?e=Y4vZyV</t>
  </si>
  <si>
    <t>Brindar 4.063 atenciones psico-jurídicas efectivas en emergencia a través de la MóvilMujer, fortaleciendo la respuesta de gestión, atención y transferencia de voz en urgencia- emergencia de los incidentes asociados a la Agencia Muj</t>
  </si>
  <si>
    <t>Número de atenciones psico-jurídicas efectivas realizadas en emergencia a través de la MóvilMujer</t>
  </si>
  <si>
    <t xml:space="preserve">De acuerdo con los registros del Simisional 2.0. Durante el mes de enero se recepcionaron y gestionaron 201 incidentes con código de tipificación 204-Tentativa de Feminicidio priorizado para la atención en urgencia/emergencia a través de la móvil mujer de la AgenciaMuj bajo un esquema de duplas psico jurídicas. 
De estos, se realizaron 123 orientaciones psico-jurídicas efectivas y se gestionaron 78 incidentes como intento fallido de contacto. Adicionalmente, se retomó el balance de la móvil mujer en los espacios de reunión entre la AgenciaMuj y C4, desarrollandose 5 espacios. </t>
  </si>
  <si>
    <t>Con corte al mes de enero se recepcionaron y gestionaron 201 incidentes con código de tipificación 204-Tentativa de Feminicidio priorizado para la atención en urgencia/emergencia a través de la móvil mujer de la AgenciaMuj bajo un esquema de duplas psico jurídicas. De estos incidentes 123 incidentes fueron orientaciones psico-jurídicas efectivas y 78 fueron casos gestionados con Contacto Inicial fallido.</t>
  </si>
  <si>
    <t xml:space="preserve">
No se presentaron retrasos</t>
  </si>
  <si>
    <t xml:space="preserve">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t>
  </si>
  <si>
    <t xml:space="preserve">De acuerdo con los registros del Simisional 2.0. Durante el mes de febrero se recepcionaron y gestionaron 111 incidentes con código de tipificación 204-Tentativa de Feminicidio priorizado para la atención en urgencia/emergencia a través de la móvil mujer de la AgenciaMuj bajo un esquema de duplas psico jurídicas. 
De estos, se realizaron 75 orientaciones psico-jurídicas efectivas y se gestionaron 36 incidentes como intento fallido de contacto. Adicionalmente, se retomó el balance de la móvil mujer en los espacios de reunión entre la AgenciaMuj y C4, desarrollandose 4 espacios. </t>
  </si>
  <si>
    <t>Con corte al mes de febrero se recepcionaron y gestionaron 312 incidentes con código de tipificación 204-Tentativa de Feminicidio priorizado para la atención en urgencia/emergencia a través de la móvil mujer de la AgenciaMuj bajo un esquema de duplas psico jurídicas. De estos incidentes 198 incidentes fueron orientaciones psico-jurídicas efectivas y 114 fueron casos gestionados con Contacto Inicial fallido.</t>
  </si>
  <si>
    <t>Retraso: La ejecución  de la meta se explica, principalmente, por el carácter reactivo de la estrategia, la cual se activa únicamente bajo demanda, es decir, en función de los incidentes de urgencia y emergencia que ingresan a través del Número Único de Seguridad y Emergencias 123 y que cumplen con los criterios establecidos para su activación. Adicionalmente, otro factor que influye en el número de casos atendidos es la voluntariedad de las ciudadanas para recibir el servicio; en varios incidentes, a pesar de cumplir con los criterios técnicos para la activación del recurso, las mujeres decidieron no continuar con el proceso de atención presencial, lo cual fue respetado de acuerdo con el enfoque de derechos y no revictimización que guía la atención de la MóvilMujer.
La AgenciaMUJ y su recurso de despacho Móvil Mujer no operan bajo esquemas de oferta directa, sino que su despliegue responde al análisis técnico de cada caso reportado, priorizando la atención inmediata, oportuna y respetuosa de las decisiones de las mujeres en contextos de riesgo manifiesto para su vida e integridad</t>
  </si>
  <si>
    <t xml:space="preserve">De acuerdo con los registros del Simisional 2.0. Durante el mes de marzo se recepcionaron y gestionaron 126 incidentes con código de tipificación 204-Tentativa de Feminicidio priorizado para la atención en urgencia/emergencia a través de la móvil mujer de la AgenciaMuj bajo un esquema de duplas psico jurídicas. 
De estos, se realizaron 85 orientaciones psico-jurídicas efectivas y se gestionaron 41 incidentes como intento fallido de contacto. Adicionalmente, se retomó el balance de la móvil mujer en los espacios de reunión entre la AgenciaMuj y C4, desarrollándose 5 espacios. </t>
  </si>
  <si>
    <t>Con corte al mes de marzo se recepcionaron y gestionaron 438 incidentes con código de tipificación 204-Tentativa de Feminicidio priorizado para la atención en urgencia/emergencia a través de la móvil mujer de la AgenciaMuj bajo un esquema de duplas psico jurídicas. De estos incidentes 283 incidentes fueron orientaciones psico-jurídicas efectivas y 155 fueron casos gestionados con Contacto Inicial fallido.</t>
  </si>
  <si>
    <t xml:space="preserve">De acuerdo con los registros del Simisional 2.0. Durante el mes de abril se recepcionaron y gestionaron 101 incidentes con código de tipificación 204-Tentativa de Feminicidio priorizado para la atención en urgencia/emergencia a través de la móvil mujer de la AgenciaMuj bajo un esquema de duplas psico jurídicas. 
De estos, se realizaron 79 orientaciones psico-jurídicas efectivas y se gestionaron 22 incidentes como intento fallido de contacto. Adicionalmente, se retomó el balance de la móvil mujer en los espacios de reunión entre la AgenciaMuj y C4, desarrollándose 2 espacios. </t>
  </si>
  <si>
    <t>Con corte al mes de abril se recepcionaron y gestionaron 539 incidentes con código de tipificación 204-Tentativa de Feminicidio priorizado para la atención en urgencia/emergencia a través de la móvil mujer de la AgenciaMuj bajo un esquema de duplas psico jurídicas. De estos incidentes 362 incidentes fueron orientaciones psico-jurídicas efectivas y 177 fueron casos gestionados con Contacto Inicial fallido.</t>
  </si>
  <si>
    <t xml:space="preserve">De acuerdo con los registros del Simisional 2.0. Durante el mes de mayo se recepcionaron y gestionaron 140 incidentes con código de tipificación 204-Tentativa de Feminicidio priorizado para la atención en urgencia/emergencia a través de la móvil mujer de la AgenciaMuj bajo un esquema de duplas psico jurídicas. 
De estos, se realizaron 98 orientaciones psico-jurídicas efectivas y se gestionaron 42 incidentes como intento fallido de contacto. Adicionalmente, se retomó el balance de la móvil mujer en los espacios de reunión entre la AgenciaMuj y C4, desarrollándose 3 espacios. </t>
  </si>
  <si>
    <t>Con corte al mes de mayo se recepcionaron y gestionaron 679 incidentes con código de tipificación 204-Tentativa de Feminicidio priorizado para la atención en urgencia/emergencia a través de la móvil mujer de la AgenciaMuj bajo un esquema de duplas psico jurídicas. De estos incidentes 460 incidentes fueron orientaciones psico-jurídicas efectivas y 219 fueron casos gestionados con Contacto Inicial fallido.</t>
  </si>
  <si>
    <t xml:space="preserve">De acuerdo con los registros del Simisional 2.0. Durante el mes de junio se recepcionaron y gestionaron 172 incidentes con código de tipificación 204-Tentativa de Feminicidio priorizado para la atención en urgencia/emergencia a través de la móvil mujer de la AgenciaMuj bajo un esquema de duplas psico jurídicas. 
De estos, se realizaron 119 orientaciones psico-jurídicas efectivas y se gestionaron 53 incidentes como intento fallido de contacto. Adicionalmente, se retomó el balance de la móvil mujer en los espacios de reunión entre la AgenciaMuj y C4, desarrollándose 5 espacios. </t>
  </si>
  <si>
    <t>Con corte al mes de junio se recepcionaron y gestionaron 851 incidentes con código de tipificación 204-Tentativa de Feminicidio priorizado para la atención en urgencia/emergencia a través de la móvil mujer de la AgenciaMuj bajo un esquema de duplas psico jurídicas. De estos incidentes 579 incidentes fueron orientaciones psico-jurídicas efectivas y 272 fueron casos gestionados con Contacto Inicial fallido.</t>
  </si>
  <si>
    <t>4.1 Contestar, analizar o gestionar incidentes por la AgenciaMuj de los códigos de tipificación priorizados</t>
  </si>
  <si>
    <t>4.2 Recepcionar y gestionar incidentes con código de tipificación 204-Tentativa de Feminicidio priorizado para la atención en urgencia/emergencia a través de la móvil mujer de la AgenciaMuj bajo un esquema de duplas psico jurídicas</t>
  </si>
  <si>
    <r>
      <rPr>
        <sz val="11"/>
        <color rgb="FF000000"/>
        <rFont val="Arial"/>
        <family val="2"/>
      </rPr>
      <t xml:space="preserve">Logros: De acuerdo con los registros del Simisional 2.0. En el mes de enero fueron contestados, analizados o gestionados 726 incidentes por la AgenciaMuj de los códigos de tipificación priorizados.
De estos, 203 incidentes fueron no procedentes (incluye el estado No procedente y Sin información), 523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códigos de disposición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</si>
  <si>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enero se recepcionaron y gestionaron 201 incidentes con código de tipificación 204-Tentativa de Feminicidio priorizado para la atención en urgencia/emergencia a través de la móvil mujer de la AgenciaMuj bajo un esquema de duplas psico jurídicas.
De estos, se realizaron 123 orientaciones psico-jurídicas efectivas  y se gestionaron 78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</si>
  <si>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https://secretariadistritald-my.sharepoint.com/:f:/g/personal/devaj_sdmujer_gov_co/IgCaYx4scpCaSaXi1Zs7_rvJAZIXnkA2fhAOguSA_nX2N04?e=xYzt4q</t>
  </si>
  <si>
    <t>https://secretariadistritald-my.sharepoint.com/:f:/g/personal/devaj_sdmujer_gov_co/IgCVCeFMxjwHTasj6hUHGNeqAYh7y1BQ0t_dxDAkqNKh08E?e=dWWeHg</t>
  </si>
  <si>
    <r>
      <rPr>
        <sz val="11"/>
        <color rgb="FF000000"/>
        <rFont val="Arial"/>
        <family val="2"/>
      </rPr>
      <t xml:space="preserve">Logros: De acuerdo con los registros del Simisional 2.0. En el mes de febrero fueron contestados, analizados o gestionados 840 incidentes por la AgenciaMuj de los códigos de tipificación priorizados.
De estos, 223 incidentes fueron no procedentes (incluye el estado No procedente y Sin información), 617 fueron direccionados a equipos de la SDMujer para atención post-evento y en emergencia. Se desarrollaron 4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documentos para capacitación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</si>
  <si>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febrero se recepcionaron y gestionaron 111 incidentes con código de tipificación 204-Tentativa de Feminicidio priorizado para la atención en urgencia/emergencia a través de la móvil mujer de la AgenciaMuj bajo un esquema de duplas psico jurídicas.
De estos, se realizaron 75 orientaciones psico-jurídicas efectivas  y se gestionaron 36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</si>
  <si>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https://secretariadistritald-my.sharepoint.com/:f:/g/personal/devaj_sdmujer_gov_co/IgDWWFTEOYKRQqZ8STr08WfyAXCp8LZXRgz9YNEjgNXpXJw?e=dpdAkV</t>
  </si>
  <si>
    <t>https://secretariadistritald-my.sharepoint.com/:f:/g/personal/devaj_sdmujer_gov_co/IgC8JvSyyTT6SZpukIFu4QetARlybpqyrgsZrf1t-7bZSvI?e=Hi5APN</t>
  </si>
  <si>
    <r>
      <rPr>
        <sz val="11"/>
        <color rgb="FF000000"/>
        <rFont val="Arial"/>
        <family val="2"/>
      </rPr>
      <t xml:space="preserve">Logros: De acuerdo con los registros del Simisional 2.0. En el mes de marzo fueron contestados, analizados o gestionados 980 incidentes por la AgenciaMuj de los códigos de tipificación priorizados.
De estos, 271 incidentes fueron no procedentes (incluye el estado No procedente y Sin información), 709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documentos para capacitación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</si>
  <si>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marzo se recepcionaron y gestionaron 126 incidentes con código de tipificación 204-Tentativa de Feminicidio priorizado para la atención en urgencia/emergencia a través de la móvil mujer de la AgenciaMuj bajo un esquema de duplas psico jurídicas.
De estos, se realizaron 85 orientaciones psico-jurídicas efectivas  y se gestionaron 41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</si>
  <si>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https://secretariadistritald-my.sharepoint.com/:f:/g/personal/devaj_sdmujer_gov_co/IgCpBPYClRTXQLqcFvUOHfxqAfGOPOX2gRNwXewqQl8GYxY?e=01Hw6b</t>
  </si>
  <si>
    <t>https://secretariadistritald-my.sharepoint.com/:f:/g/personal/devaj_sdmujer_gov_co/IgBqXLYeEfNmT5itybvFtud3ARR0TZJaBPPHeFmSEo9bC3A?e=f7Te2q</t>
  </si>
  <si>
    <r>
      <rPr>
        <sz val="11"/>
        <color rgb="FF000000"/>
        <rFont val="Arial"/>
        <family val="2"/>
      </rPr>
      <t xml:space="preserve">Logros: De acuerdo con los registros del Simisional 2.0. En el mes de abril fueron contestados, analizados o gestionados 825 incidentes por la AgenciaMuj de los códigos de tipificación priorizados.
De estos, 239 incidentes fueron no procedentes (incluye el estado No procedente y Sin información), 586 fueron direccionados a equipos de la SDMujer para atención post-evento y en emergencia. Se desarrollaron 3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orientaciones y acuerdos para la transferencia de voz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</si>
  <si>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abril se recepcionaron y gestionaron 101 incidentes con código de tipificación 204-Tentativa de Feminicidio priorizado para la atención en urgencia/emergencia a través de la móvil mujer de la AgenciaMuj bajo un esquema de duplas psico jurídicas.
De estos, se realizaron 79 orientaciones psico-jurídicas efectivas  y se gestionaron 22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</si>
  <si>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https://secretariadistritald-my.sharepoint.com/:x:/g/personal/devaj_sdmujer_gov_co/IQAJ5KchsdgETrzZp9__WoqsAeJ63pjXrjlsCkeV0I8S0sY?e=QFPTVx</t>
  </si>
  <si>
    <t>https://secretariadistritald-my.sharepoint.com/:x:/g/personal/devaj_sdmujer_gov_co/IQAadpw7XoAYQ71B6rH_UEIEAW6q_iKBtfIMRwg7iNXkA8k?e=vn5LVd</t>
  </si>
  <si>
    <r>
      <rPr>
        <sz val="11"/>
        <color rgb="FF000000"/>
        <rFont val="Arial"/>
        <family val="2"/>
      </rPr>
      <t xml:space="preserve">Logros: De acuerdo con los registros del Simisional 2.0. En el mes de mayo fueron contestados, analizados o gestionados 873 incidentes por la AgenciaMuj de los códigos de tipificación priorizados.
De estos, 227 incidentes fueron no procedentes (incluye el estado No procedente y Sin información), 646 fueron direccionados a equipos de la SDMujer para atención post-evento y en emergencia. Se desarrollaron 3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</si>
  <si>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mayo se recepcionaron y gestionaron 140 incidentes con código de tipificación 204-Tentativa de Feminicidio priorizado para la atención en urgencia/emergencia a través de la móvil mujer de la AgenciaMuj bajo un esquema de duplas psico jurídicas.
De estos, se realizaron 98 orientaciones psico-jurídicas efectivas  y se gestionaron 42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</si>
  <si>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https://secretariadistritald-my.sharepoint.com/:f:/g/personal/devaj_sdmujer_gov_co/IgCdpHNIvMn6SYcL128yLNt7AbBVoPenUG_-v-7olO1RAwM?e=gey7wT</t>
  </si>
  <si>
    <t>https://secretariadistritald-my.sharepoint.com/:f:/g/personal/devaj_sdmujer_gov_co/IgDAuw3TmDD8TraoGysSiYfzAa7yVgnoxzypdtg8VV5vEZw?e=YkMQ9e</t>
  </si>
  <si>
    <r>
      <rPr>
        <sz val="11"/>
        <color rgb="FF000000"/>
        <rFont val="Arial"/>
        <family val="2"/>
      </rPr>
      <t xml:space="preserve">Logros: De acuerdo con los registros del Simisional 2.0. En el mes de junio fueron contestados, analizados o gestionados 832 incidentes por la AgenciaMuj de los códigos de tipificación priorizados.
De estos, 207 incidentes fueron no procedentes (incluye el estado No procedente y Sin información), 625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articulación con agencias de la Línea de emergencias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</si>
  <si>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junio se recepcionaron y gestionaron 172 incidentes con código de tipificación 204-Tentativa de Feminicidio priorizado para la atención en urgencia/emergencia a través de la móvil mujer de la AgenciaMuj bajo un esquema de duplas psico jurídicas.
De estos, se realizaron 119 orientaciones psico-jurídicas efectivas  y se gestionaron 53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</si>
  <si>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https://secretariadistritald-my.sharepoint.com/:f:/g/personal/devaj_sdmujer_gov_co/IgBpzeiL16VyT7gtd9NnNAiaAcc9VD_-rbJaqTY1HxmJBFI?e=zkpL3d</t>
  </si>
  <si>
    <t>https://secretariadistritald-my.sharepoint.com/:f:/g/personal/devaj_sdmujer_gov_co/IgDdZxO01EwsRrE1v6OLzTU8AcWouObH6ck8KcHXdPgWYRc?e=X2aise</t>
  </si>
  <si>
    <t>Realizar 10.300 acciones de atención, acceso a la justicia y articulación interinstitucional a casos de mujeres valoradas  para prevenir el riesgo de feminicidio en la ciudad</t>
  </si>
  <si>
    <t>Número de mujeres en posible riesgo de feminicidio con acompañamiento jurídico y psicosocial en el marco del sistema articulado de alertas tempranas (SAAT)</t>
  </si>
  <si>
    <r>
      <t xml:space="preserve">Retrasos: </t>
    </r>
    <r>
      <rPr>
        <sz val="10"/>
        <color theme="1"/>
        <rFont val="Arial"/>
        <family val="2"/>
      </rPr>
      <t xml:space="preserve">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0"/>
        <color theme="1"/>
        <rFont val="Arial"/>
        <family val="2"/>
      </rPr>
      <t xml:space="preserve">
Alternativas de solución: </t>
    </r>
    <r>
      <rPr>
        <sz val="10"/>
        <color theme="1"/>
        <rFont val="Arial"/>
        <family val="2"/>
      </rPr>
      <t>en el periodo de febrero 2026 con el equipo de profesionales del Sistema Articulado de Alertas Tempranas-SAAT en ejercicio de los contratos de prestación de servicios y de apoyo a la gestión se realizará el seguimiento a las mujeres en riesgo de feminicidio y a las víctimas indirectas del delito; y se impulsarán las acciones interinstitucionales a las que haya lugar para aportar a la garantía de sus derechos.</t>
    </r>
  </si>
  <si>
    <t>En febrero de 2026 el Sistema Articulado de Alertas Tempranas-SAAT hizo seguimiento socio jurídico y psicosocial a 518 casos de mujeres en riesgo de feminicidio,según remisiones externas del Instituto Nacional de Medicina Legal y Ciencias Forenses y remisiones internas de los equipos de la Secretaría Distrital de la Mujer.</t>
  </si>
  <si>
    <t xml:space="preserve">Entre enero y febrero de 2026 el Sistema Articulado de Alertas Tempranas-SAAT hizo seguimiento jurídico y psicosocial a 518 mujeres en riesgo de feminicidio, valoradas por el Instituto Nacional de Medicina Legal y Ciencias Forenses-INMLCF e identificadas por los equipos de atención de la Secretaría Distrital de la Mujer. </t>
  </si>
  <si>
    <r>
      <rPr>
        <b/>
        <sz val="11"/>
        <color theme="1"/>
        <rFont val="Arial"/>
        <family val="2"/>
      </rPr>
      <t>Retrasos:</t>
    </r>
    <r>
      <rPr>
        <sz val="11"/>
        <color theme="1"/>
        <rFont val="Arial"/>
        <family val="2"/>
      </rPr>
      <t xml:space="preserve"> durante el periodo de febrero 2026 se hizo alistamiento técnico y operativo del equipo para la gestión y registro de las acciones de articulación interinstitucional en el marco de la atención y seguimiento a las mujeres en riesgo de feminicidio. 
</t>
    </r>
    <r>
      <rPr>
        <b/>
        <sz val="11"/>
        <color theme="1"/>
        <rFont val="Arial"/>
        <family val="2"/>
      </rPr>
      <t>Alternativas de solución:</t>
    </r>
    <r>
      <rPr>
        <sz val="11"/>
        <color theme="1"/>
        <rFont val="Arial"/>
        <family val="2"/>
      </rPr>
      <t xml:space="preserve"> en el periodo de marzo 2026 el equipo del SAAT presentará el registro de las acciones de articulación interinstitucional gestionadas en el marco de la atención y seguimiento a las mujeres en riesgo de feminicidio. </t>
    </r>
  </si>
  <si>
    <t>Hacer seguimiento socio jurídico y psicosocial a las mujeres en riesgo de feminicidio aporta a prevenir la materialización del delito de feminicidio y contribuye a la garantía del derecho de las mujeres a vivir libre de violencias.</t>
  </si>
  <si>
    <t>En marzo de 2026 el Sistema Articulado de Alertas Tempranas-SAAT hizo seguimiento socio jurídico y psicosocial a 129 casos de mujeres en riesgo de feminicidio,según remisiones externas del Instituto Nacional de Medicina Legal y Ciencias Forenses y remisiones internas de los equipos de la Secretaría Distrital de la Mujer. Así mismo, impulsó 183 acciones de coordinación interinstitucional para aportar a la garantía de los derechos de las mujeres en riesgo de feminicidio.</t>
  </si>
  <si>
    <t>Entre enero y marzo de 2026 el Sistema Articulado de Alertas Tempranas-SAAT hizo seguimiento jurídico y psicosocial a 647 mujeres en riesgo de feminicidio, valoradas por el Instituto Nacional de Medicina Legal y Ciencias Forenses-INMLCF e identificadas por los equipos de atención de la Secretaría Distrital de la Mujer. Así mismo, impulsó 183 acciones de coordinación interinstitucional para aportar a la garantía de los derechos de las mujeres en riesgo de feminicidio.</t>
  </si>
  <si>
    <r>
      <rPr>
        <b/>
        <sz val="11"/>
        <color theme="1"/>
        <rFont val="Arial"/>
        <family val="2"/>
      </rPr>
      <t>Retrasos:</t>
    </r>
    <r>
      <rPr>
        <sz val="11"/>
        <color theme="1"/>
        <rFont val="Arial"/>
        <family val="2"/>
      </rPr>
      <t xml:space="preserve"> durante el periodo de marzo de 2026 se presentaron retrasos en la recepción de la base de datos de mujeres valoradas en riesgo por el INMLCF; situación que a su vez, generó retrasos en la asignación y seguimientos de los casos.
</t>
    </r>
    <r>
      <rPr>
        <b/>
        <sz val="11"/>
        <color theme="1"/>
        <rFont val="Arial"/>
        <family val="2"/>
      </rPr>
      <t>Alternativas de solución:</t>
    </r>
    <r>
      <rPr>
        <sz val="11"/>
        <color theme="1"/>
        <rFont val="Arial"/>
        <family val="2"/>
      </rPr>
      <t xml:space="preserve"> en el periodo de abril de 2026 se nivelarán las asignaciones y seguimientos de casos del primer trimestre del año, conforme a la recepción de las bases de datos del INMLCF.</t>
    </r>
  </si>
  <si>
    <t>Hacer seguimiento socio jurídico y psicosocial a las mujeres en riesgo de feminicidio e impulsar acciones interinstitucionales para la atención oportuna de las víctimas y la superación de barreras que limiten sus derechos; permite prevenir la materialización del feminicidio y contribuir a la garantía del derecho de las mujeres a vivir libre de violencias.</t>
  </si>
  <si>
    <t>En abril de 2026 el Sistema Articulado de Alertas Tempranas-SAAT hizo seguimiento socio jurídico y psicosocial a 310 casos de mujeres en riesgo de feminicidio,según remisiones externas del Instituto Nacional de Medicina Legal y Ciencias Forenses y remisiones internas de los equipos de la Secretaría Distrital de la Mujer. Así mismo, impulsó 97 acciones de coordinación interinstitucional para aportar a la garantía de los derechos de las mujeres en riesgo de feminicidio.</t>
  </si>
  <si>
    <t>Entre enero y abril de 2026 el Sistema Articulado de Alertas Tempranas-SAAT hizo seguimiento jurídico y psicosocial a 957 mujeres en riesgo de feminicidio, valoradas por el Instituto Nacional de Medicina Legal y Ciencias Forenses-INMLCF e identificadas por los equipos de atención de la Secretaría Distrital de la Mujer. Así mismo, impulsó 280 acciones de coordinación interinstitucional para aportar a la garantía de los derechos de las mujeres en riesgo de feminicidio.</t>
  </si>
  <si>
    <r>
      <rPr>
        <b/>
        <sz val="11"/>
        <color theme="1"/>
        <rFont val="Arial"/>
        <family val="2"/>
      </rPr>
      <t>Retrasos:</t>
    </r>
    <r>
      <rPr>
        <sz val="11"/>
        <color theme="1"/>
        <rFont val="Arial"/>
        <family val="2"/>
      </rPr>
      <t xml:space="preserve"> durante el periodo no se presentaron retrasos en el cumplimiento de la meta. 
</t>
    </r>
    <r>
      <rPr>
        <b/>
        <sz val="11"/>
        <color theme="1"/>
        <rFont val="Arial"/>
        <family val="2"/>
      </rPr>
      <t>Alternativas de solución:</t>
    </r>
    <r>
      <rPr>
        <sz val="11"/>
        <color theme="1"/>
        <rFont val="Arial"/>
        <family val="2"/>
      </rPr>
      <t xml:space="preserve"> no aplica.</t>
    </r>
  </si>
  <si>
    <t>En mayo de 2026 el Sistema Articulado de Alertas Tempranas-SAAT hizo seguimiento socio jurídico y psicosocial a 672 casos de mujeres en riesgo de feminicidio,según remisiones externas del Instituto Nacional de Medicina Legal y Ciencias Forenses y remisiones internas de los equipos de la Secretaría Distrital de la Mujer. Así mismo, impulsó 91 acciones de coordinación interinstitucional para aportar a la garantía de los derechos de las mujeres en riesgo de feminicidio.</t>
  </si>
  <si>
    <t>Entre enero y mayo de 2026 el Sistema Articulado de Alertas Tempranas-SAAT hizo seguimiento jurídico y psicosocial a 1.629 mujeres en riesgo de feminicidio, valoradas por el Instituto Nacional de Medicina Legal y Ciencias Forenses-INMLCF e identificadas por los equipos de atención de la Secretaría Distrital de la Mujer. Así mismo, impulsó 371 acciones de coordinación interinstitucional para aportar a la garantía de los derechos de las mujeres en riesgo de feminicidio.</t>
  </si>
  <si>
    <t>En junio de 2026 el Sistema Articulado de Alertas Tempranas-SAAT hizo seguimiento socio jurídico y psicosocial a 305 casos de mujeres en riesgo de feminicidio,según remisiones externas del Instituto Nacional de Medicina Legal y Ciencias Forenses y remisiones internas de los equipos de la Secretaría Distrital de la Mujer. Así mismo, impulsó 64 acciones de coordinación interinstitucional para aportar a la garantía de los derechos de las mujeres en riesgo de feminicidio.</t>
  </si>
  <si>
    <t>Entre enero y junio de 2026 el Sistema Articulado de Alertas Tempranas-SAAT hizo seguimiento jurídico y psicosocial a 1.934 mujeres en riesgo de feminicidio, valoradas por el Instituto Nacional de Medicina Legal y Ciencias Forenses-INMLCF e identificadas por los equipos de atención de la Secretaría Distrital de la Mujer. Así mismo, impulsó 435 acciones de coordinación interinstitucional para aportar a la garantía de los derechos de las mujeres en riesgo de feminicidio.</t>
  </si>
  <si>
    <t>5.1 Hacer seguimiento jurídico y psicosocial a mujeres  valoradas en riesgo de feminicidio por el INMLCF, y a mujeres en posible riesgo de feminicidio identificadas por los equipos de la Secretaría Distrital de la Mujer con barreras institucionales de acceso a la justicia o víctimas de presuntos agresores integrantes de la Fuerza Pública</t>
  </si>
  <si>
    <t>5.2 Brindar acompañamiento psicosocial a las víctimas indirectas de feminicidio de las que tenga conocimiento y datos de contacto la Secretaría Distrital de la Mujer, y según su voluntariedad</t>
  </si>
  <si>
    <t>5.3 Articular acciones interinstitucionales que favorezcan la atención, protección y acceso a la justicia de las mujeres en riesgo de feminicidio y de las víctimas indirectas del delito</t>
  </si>
  <si>
    <r>
      <t>No se programó ejecución de esta actividad para este periodo de ejecución.</t>
    </r>
    <r>
      <rPr>
        <b/>
        <sz val="13"/>
        <color theme="1"/>
        <rFont val="Arial"/>
        <family val="2"/>
      </rPr>
      <t xml:space="preserve">
Retrasos:</t>
    </r>
    <r>
      <rPr>
        <sz val="13"/>
        <color theme="1"/>
        <rFont val="Arial"/>
        <family val="2"/>
      </rPr>
      <t xml:space="preserve"> 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3"/>
        <color theme="1"/>
        <rFont val="Arial"/>
        <family val="2"/>
      </rPr>
      <t>Alternativas de solución:</t>
    </r>
    <r>
      <rPr>
        <sz val="13"/>
        <color theme="1"/>
        <rFont val="Arial"/>
        <family val="2"/>
      </rPr>
      <t xml:space="preserve"> en el periodo de febrero 2026 con el equipo de profesionales del Sistema Articulado de Alertas Tempranas-SAAT en ejercicio de los contratos de prestación de servicios y de apoyo a la gestión se realizará el seguimiento a las mujeres valoradas en riesgo de feminicidio por el INMLCF e identificadas en posible riesgo por los equipos de la Secretaría Distrital de la Mujer. </t>
    </r>
  </si>
  <si>
    <r>
      <t xml:space="preserve">No se programó ejecución de esta actividad para este periodo de ejecución.
</t>
    </r>
    <r>
      <rPr>
        <b/>
        <sz val="13"/>
        <color theme="1"/>
        <rFont val="Arial"/>
        <family val="2"/>
      </rPr>
      <t xml:space="preserve">
No se programó ejecución de esta actividad para este periodo de ejecución.Retrasos: </t>
    </r>
    <r>
      <rPr>
        <sz val="13"/>
        <color theme="1"/>
        <rFont val="Arial"/>
        <family val="2"/>
      </rPr>
      <t xml:space="preserve">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3"/>
        <color theme="1"/>
        <rFont val="Arial"/>
        <family val="2"/>
      </rPr>
      <t>Alternativas de solución:</t>
    </r>
    <r>
      <rPr>
        <sz val="13"/>
        <color theme="1"/>
        <rFont val="Arial"/>
        <family val="2"/>
      </rPr>
      <t xml:space="preserve"> en el periodo de febrero 2026 con el equipo de profesionales del Sistema Articulado de Alertas Tempranas-SAAT en ejercicio de los contratos de prestación de servicios y de apoyo a la gestión se realizará el seguimiento a las víctimas indirectas del delito de feminicidio. </t>
    </r>
  </si>
  <si>
    <r>
      <t xml:space="preserve">No se programó ejecución de esta actividad para este periodo de ejecución.
</t>
    </r>
    <r>
      <rPr>
        <b/>
        <sz val="13"/>
        <color theme="1"/>
        <rFont val="Arial"/>
        <family val="2"/>
      </rPr>
      <t xml:space="preserve">
 Retrasos: </t>
    </r>
    <r>
      <rPr>
        <sz val="13"/>
        <color theme="1"/>
        <rFont val="Arial"/>
        <family val="2"/>
      </rPr>
      <t xml:space="preserve">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13"/>
        <color theme="1"/>
        <rFont val="Arial"/>
        <family val="2"/>
      </rPr>
      <t>Alternativas de solución:</t>
    </r>
    <r>
      <rPr>
        <sz val="13"/>
        <color theme="1"/>
        <rFont val="Arial"/>
        <family val="2"/>
      </rPr>
      <t xml:space="preserve"> en el periodo de febrero 2026 con el equipo de profesionales del Sistema Articulado de Alertas Tempranas-SAAT en ejercicio de los contratos de prestación de servicios y de apoyo a la gestión se realizarán las articulaciones interinstitucionales que favorezcan la garantía de los derechos de las mujeres en riesgo de feminicidio, y de las victimas indirectas del delito. </t>
    </r>
  </si>
  <si>
    <r>
      <rPr>
        <b/>
        <sz val="11"/>
        <color theme="1"/>
        <rFont val="Arial"/>
        <family val="2"/>
      </rPr>
      <t>Logro</t>
    </r>
    <r>
      <rPr>
        <sz val="11"/>
        <color theme="1"/>
        <rFont val="Arial"/>
        <family val="2"/>
      </rPr>
      <t xml:space="preserve">: en febrero de 2026 el Sistema Articulado de Alertas Tempranas-SAAT hizo seguimiento socio jurídico y psicosocial a 518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</si>
  <si>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febrero de 2025 el Sistema Articulado de Alertas Tempranas-SAAT brindó acompañamiento psicosocial a 2 casos nuevos de víctimas indirectas de feminicidio, según las solicitudes de directivas de la entidad y de la Estrategia de Justicia de Género; y realizó seguimiento a 14 casos antiguos de víctimas indirectas.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</si>
  <si>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 xml:space="preserve">Retrasos: </t>
    </r>
    <r>
      <rPr>
        <sz val="11"/>
        <color theme="1"/>
        <rFont val="Arial"/>
        <family val="2"/>
      </rPr>
      <t xml:space="preserve">durante el periodo de febrero 2026 se hizo alistamiento técnico y operativo del equipo para la gestión y registro de las acciones de articulación interinstitucional en el marco de la atención y seguimiento a las mujeres en riesgo de feminicidio. 
</t>
    </r>
    <r>
      <rPr>
        <b/>
        <sz val="11"/>
        <color theme="1"/>
        <rFont val="Arial"/>
        <family val="2"/>
      </rPr>
      <t xml:space="preserve">Alternativas de solución: </t>
    </r>
    <r>
      <rPr>
        <sz val="11"/>
        <color theme="1"/>
        <rFont val="Arial"/>
        <family val="2"/>
      </rPr>
      <t>en el periodo de marzo 2026 el equipo del SAAT presentará el registro de las acciones de articulación interinstitucional gestionadas en el marco de la atención y seguimiento a las mujeres en riesgo de feminicidio.</t>
    </r>
  </si>
  <si>
    <t>https://secretariadistritald-my.sharepoint.com/:f:/g/personal/devaj_sdmujer_gov_co/IgCZTDPdkpR0S7v_YCZrR1XbASUjqjE9gLTIYez9qTb3jlk?e=AuWeaH</t>
  </si>
  <si>
    <t>https://secretariadistritald-my.sharepoint.com/:f:/g/personal/devaj_sdmujer_gov_co/IgAvFPwUH7RwTI8AFckwMf0NAS-HfbOWJkTpWnS-xTPySdI?e=JPUMyE</t>
  </si>
  <si>
    <r>
      <rPr>
        <b/>
        <sz val="11"/>
        <color theme="1"/>
        <rFont val="Arial"/>
        <family val="2"/>
      </rPr>
      <t>Logro</t>
    </r>
    <r>
      <rPr>
        <sz val="11"/>
        <color theme="1"/>
        <rFont val="Arial"/>
        <family val="2"/>
      </rPr>
      <t xml:space="preserve">: en marzo de 2026 el Sistema Articulado de Alertas Tempranas-SAAT hizo seguimiento socio jurídico y psicosocial a 129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Retraso:</t>
    </r>
    <r>
      <rPr>
        <sz val="11"/>
        <color theme="1"/>
        <rFont val="Arial"/>
        <family val="2"/>
      </rPr>
      <t xml:space="preserve"> durante el periodo de marzo de 2026 se presentaron retrasos en la recepción de la base de datos de mujeres valoradas en riesgo por el INMLCF; situación que a su vez, generó retrasos en la asignación y seguimientos de los casos.
</t>
    </r>
    <r>
      <rPr>
        <b/>
        <sz val="11"/>
        <color theme="1"/>
        <rFont val="Arial"/>
        <family val="2"/>
      </rPr>
      <t>Alternativas de solución:</t>
    </r>
    <r>
      <rPr>
        <sz val="11"/>
        <color theme="1"/>
        <rFont val="Arial"/>
        <family val="2"/>
      </rPr>
      <t xml:space="preserve"> en el periodo de abril de 2026 se nivelarán las asignaciones y seguimientos de casos del primer trimestre del año, conforme a la recepción de las bases de datos del INMLCF.</t>
    </r>
  </si>
  <si>
    <r>
      <rPr>
        <b/>
        <sz val="11"/>
        <color theme="1"/>
        <rFont val="Arial"/>
        <family val="2"/>
      </rPr>
      <t>Logro:</t>
    </r>
    <r>
      <rPr>
        <sz val="11"/>
        <color theme="1"/>
        <rFont val="Arial"/>
        <family val="2"/>
      </rPr>
      <t xml:space="preserve"> en marzo de 2025 el Sistema Articulado de Alertas Tempranas-SAAT brindó acompañamiento psicosocial a 8 casos nuevos de víctimas indirectas de feminicidio, según las solicitudes de directivas de la entidad y de la Estrategia de Justicia de Género; y realizó seguimiento a 85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</si>
  <si>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marzo de 2026 se realizaron 183 acciones reforzadas de articulación interinstitucional de 173 casos de mujeres en riesgo de feminicidio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</si>
  <si>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https://secretariadistritald-my.sharepoint.com/:f:/g/personal/devaj_sdmujer_gov_co/IgAN5OjkY5tJTo4FYHnMNiBDAYzIJ_XM2OQLj7UsSIFPySo?e=T3a79d</t>
  </si>
  <si>
    <t>https://secretariadistritald-my.sharepoint.com/:f:/g/personal/devaj_sdmujer_gov_co/IgCAQfETcVtFQa-wQlIw2N7pAVuqh_vp75msbbzEF4rwM1o?e=QhpY34</t>
  </si>
  <si>
    <t>https://secretariadistritald-my.sharepoint.com/:f:/g/personal/devaj_sdmujer_gov_co/IgDmX3yEvQoCSqBcIh17ZXgOAd5FaImVF-C5DoXN67gohRY?e=p7HtRm</t>
  </si>
  <si>
    <r>
      <rPr>
        <b/>
        <sz val="11"/>
        <color theme="1"/>
        <rFont val="Arial"/>
        <family val="2"/>
      </rPr>
      <t>Logro</t>
    </r>
    <r>
      <rPr>
        <sz val="11"/>
        <color theme="1"/>
        <rFont val="Arial"/>
        <family val="2"/>
      </rPr>
      <t xml:space="preserve">: en abril de 2026 el Sistema Articulado de Alertas Tempranas-SAAT hizo seguimiento socio jurídico y psicosocial a 310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 </t>
    </r>
    <r>
      <rPr>
        <sz val="11"/>
        <color theme="1"/>
        <rFont val="Arial"/>
        <family val="2"/>
      </rPr>
      <t>en el periodo no se registraron retrasos.</t>
    </r>
    <r>
      <rPr>
        <b/>
        <sz val="11"/>
        <color theme="1"/>
        <rFont val="Arial"/>
        <family val="2"/>
      </rPr>
      <t xml:space="preserve">
Alternativa de solución: </t>
    </r>
    <r>
      <rPr>
        <sz val="11"/>
        <color theme="1"/>
        <rFont val="Arial"/>
        <family val="2"/>
      </rPr>
      <t>no aplica.</t>
    </r>
  </si>
  <si>
    <r>
      <rPr>
        <b/>
        <sz val="11"/>
        <color theme="1"/>
        <rFont val="Arial"/>
        <family val="2"/>
      </rPr>
      <t>Logro:</t>
    </r>
    <r>
      <rPr>
        <sz val="11"/>
        <color theme="1"/>
        <rFont val="Arial"/>
        <family val="2"/>
      </rPr>
      <t xml:space="preserve"> en abril de 2025 el Sistema Articulado de Alertas Tempranas-SAAT brindó acompañamiento psicosocial a 1 caso nuevo de víctimas indirectas de feminicidio, según las solicitudes de directivas de la entidad y de la Estrategia de Justicia de Género; y realizó 63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</si>
  <si>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abril de 2026 se realizaron 97 acciones reforzadas de articulación interinstitucional de 66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</si>
  <si>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https://secretariadistritald-my.sharepoint.com/:f:/g/personal/devaj_sdmujer_gov_co/IgDe2G5m2PHuSrT9anw2KWRpAWhBCOL-ke_6wQwfo8-QG4U?e=DhtRg6</t>
  </si>
  <si>
    <t>https://secretariadistritald-my.sharepoint.com/:f:/g/personal/devaj_sdmujer_gov_co/IgDFz9tgpvsQSJni5o_GXn2gAW_SgXeVwlvhij5jwWu_qdk?e=XjLzd0</t>
  </si>
  <si>
    <t>https://secretariadistritald-my.sharepoint.com/:f:/g/personal/devaj_sdmujer_gov_co/IgDG8DMpcGajSLLh4LBbvZH_ARHJlM3UowQdRL8j8JlxuzA?e=oA6oRv</t>
  </si>
  <si>
    <r>
      <rPr>
        <b/>
        <sz val="11"/>
        <color theme="1"/>
        <rFont val="Arial"/>
        <family val="2"/>
      </rPr>
      <t>Logro</t>
    </r>
    <r>
      <rPr>
        <sz val="11"/>
        <color theme="1"/>
        <rFont val="Arial"/>
        <family val="2"/>
      </rPr>
      <t xml:space="preserve">: en mayo de 2026 el Sistema Articulado de Alertas Tempranas-SAAT hizo seguimiento socio jurídico y psicosocial a 672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 </t>
    </r>
    <r>
      <rPr>
        <sz val="11"/>
        <color theme="1"/>
        <rFont val="Arial"/>
        <family val="2"/>
      </rPr>
      <t>en el periodo no se registraron retrasos.</t>
    </r>
    <r>
      <rPr>
        <b/>
        <sz val="11"/>
        <color theme="1"/>
        <rFont val="Arial"/>
        <family val="2"/>
      </rPr>
      <t xml:space="preserve">
Alternativa de solución: </t>
    </r>
    <r>
      <rPr>
        <sz val="11"/>
        <color theme="1"/>
        <rFont val="Arial"/>
        <family val="2"/>
      </rPr>
      <t>no aplica.</t>
    </r>
  </si>
  <si>
    <r>
      <rPr>
        <b/>
        <sz val="11"/>
        <color theme="1"/>
        <rFont val="Arial"/>
        <family val="2"/>
      </rPr>
      <t>Logro:</t>
    </r>
    <r>
      <rPr>
        <sz val="11"/>
        <color theme="1"/>
        <rFont val="Arial"/>
        <family val="2"/>
      </rPr>
      <t xml:space="preserve"> en mayo de 2026 el Sistema Articulado de Alertas Tempranas-SAAT brindó acompañamiento psicosocial a 4 casos nuevos de víctimas indirectas de feminicidio, según las solicitudes de directivas de la entidad y de la Estrategia de Justicia de Género; y realizó 66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</si>
  <si>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mayo de 2026 se realizaron 91 acciones reforzadas de articulación interinstitucional de 87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</si>
  <si>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https://secretariadistritald-my.sharepoint.com/:f:/g/personal/devaj_sdmujer_gov_co/IgBPxcsmU3EdSYLAW6L4Z4i3ATmiiLaXKo4r-hcPQypb4wA?e=pkBGpm</t>
  </si>
  <si>
    <t>https://secretariadistritald-my.sharepoint.com/:f:/g/personal/devaj_sdmujer_gov_co/IgAPBkT-IghxQ4n1M8MyEsyeAfftEeiVM7S6iRHtCH4XPd8?e=6STkqb</t>
  </si>
  <si>
    <t>https://secretariadistritald-my.sharepoint.com/:f:/g/personal/devaj_sdmujer_gov_co/IgAdgEB00_60RJ7Q2NOMCdnOARxEa7rxa91cJ0jFG1H2Iyk?e=yfmpZb</t>
  </si>
  <si>
    <r>
      <rPr>
        <b/>
        <sz val="11"/>
        <color theme="1"/>
        <rFont val="Arial"/>
        <family val="2"/>
      </rPr>
      <t>Logro</t>
    </r>
    <r>
      <rPr>
        <sz val="11"/>
        <color theme="1"/>
        <rFont val="Arial"/>
        <family val="2"/>
      </rPr>
      <t xml:space="preserve">: en junio de 2026 el Sistema Articulado de Alertas Tempranas-SAAT hizo seguimiento socio jurídico y psicosocial a 305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 </t>
    </r>
    <r>
      <rPr>
        <sz val="11"/>
        <color theme="1"/>
        <rFont val="Arial"/>
        <family val="2"/>
      </rPr>
      <t>en el periodo no se registraron retrasos.</t>
    </r>
    <r>
      <rPr>
        <b/>
        <sz val="11"/>
        <color theme="1"/>
        <rFont val="Arial"/>
        <family val="2"/>
      </rPr>
      <t xml:space="preserve">
Alternativa de solución: </t>
    </r>
    <r>
      <rPr>
        <sz val="11"/>
        <color theme="1"/>
        <rFont val="Arial"/>
        <family val="2"/>
      </rPr>
      <t>no aplica.</t>
    </r>
  </si>
  <si>
    <r>
      <rPr>
        <b/>
        <sz val="11"/>
        <color theme="1"/>
        <rFont val="Arial"/>
        <family val="2"/>
      </rPr>
      <t>Logro:</t>
    </r>
    <r>
      <rPr>
        <sz val="11"/>
        <color theme="1"/>
        <rFont val="Arial"/>
        <family val="2"/>
      </rPr>
      <t xml:space="preserve"> en junio de 2026 el Sistema Articulado de Alertas Tempranas-SAAT brindó acompañamiento psicosocial a 5 casos nuevos de víctimas indirectas de feminicidio, según las solicitudes de directivas de la entidad y de la Estrategia de Justicia de Género; y realizó 52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</si>
  <si>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junio de 2026 se realizaron 64 acciones reforzadas de articulación interinstitucional de 59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</si>
  <si>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https://secretariadistritald-my.sharepoint.com/:f:/g/personal/devaj_sdmujer_gov_co/IgBIXOqvobwZRblDoQqr90IBARYqzv60usDblg5c0b8pVpc?e=a5Pejs</t>
  </si>
  <si>
    <t>https://secretariadistritald-my.sharepoint.com/:f:/g/personal/devaj_sdmujer_gov_co/IgC2nF7drCO_T7KCvW0aWNOwAWH_Cx5f9EWpOguDMMdMxWM?e=GK778e</t>
  </si>
  <si>
    <t>https://secretariadistritald-my.sharepoint.com/:f:/g/personal/devaj_sdmujer_gov_co/IgC8XbMEzkhKTIIJ-iAuROmqAcyjZe8GXezAlcL8KdAi6fo?e=9M35xj</t>
  </si>
  <si>
    <t>Brindar 10.000 atenciones y seguimientos psicosociales a los casos de mujeres víctimas de violencias en el contexto intrafamiliar y en el marco de relaciones de pareja y expareja remitidos</t>
  </si>
  <si>
    <t>Número de atenciones y seguimientos psicosociales efectivos realizados a los casos de mujeres víctimas de violencias en el contexto intrafamiliar y en el marco de relaciones de pareja y expareja remitidos</t>
  </si>
  <si>
    <t>De acuerdo con los registros del Simisional 2.0. Durante el mes de enero de 2026, las Duplas de Atención Psicosocial realizaron un total de 141 atenciones, de las cuales 51 corresponden a primeras atenciones y 90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</si>
  <si>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El proceso de atención psicosocial facilitado por las Duplas Psicosociales permitió:                                      
- Brindar herramientas a las mujeres para tramitar los impactos psicosociales generados por las violencias vividas. 
- Orientar y activar junto con las mujeres las rutas de atención en casos de violencias, en correspondencia a las competencias institucionales de cada uno de los sectores del Distrito y la nación. </t>
  </si>
  <si>
    <t>De acuerdo con los registros del Simisional 2.0. Durante el mes de febrero de 2026, las Duplas de Atención Psicosocial realizaron un total de 282 atenciones, de las cuales 84 corresponden a primeras atenciones y 198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</si>
  <si>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28 de febrero de 2026, las Duplas de Atención Psicosocial realizaron un total de 423 atenciones, de las cuales 135 corresponden a primeras atenciones y 288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</si>
  <si>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El proceso de atención psicosocial facilitado por las Duplas Psicosociales permitió:                                      
- Garantizar el acompañamiento interdisciplinar e integral a las mujeres víctimas de violencias ejercidas por parte de sus parejas o exparejas. 
- Socializar a las mujeres la oferta ampliada de la Secretaria Disitrital de la mujer, para activar todos los servicios para garantizar una vida libre de violencias. </t>
  </si>
  <si>
    <t>De acuerdo con los registros del Simisional 2.0. Durante el mes de marzo de 2026, las Duplas de Atención Psicosocial realizaron un total de 407 atenciones, de las cuales 133 corresponden a primeras atenciones y 274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</si>
  <si>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31 de marzo de 2026, las Duplas de Atención Psicosocial realizaron un total de 830 atenciones, de las cuales 268 corresponden a primeras atenciones y 562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</si>
  <si>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El proceso de atención psicosocial facilitado por las Duplas Psicosociales permitió:                                      
- Garantizar el acompañamiento interdisciplinar e integral a las mujeres víctimas de violencias ejercidas por parte de sus parejas o exparejas. 
- Orientar y activar junto con las mujeres las rutas de atención en casos de violencias, en correspondencia a las competencias institucionales de cada uno de los sectores del Distrito y la Nación.                                     </t>
  </si>
  <si>
    <t>De acuerdo con los registros del Simisional 2.0. Durante el mes de abril de 2026, las Duplas de Atención Psicosocial realizaron un total de 444 atenciones, de las cuales 128 corresponden a primeras atenciones y 316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</si>
  <si>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30 de abril de 2026, las Duplas de Atención Psicosocial realizaron un total de 1274 atenciones, de las cuales 396 corresponden a primeras atenciones y 878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</si>
  <si>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El proceso de atención psicosocial facilitado por las Duplas Psicosociales permitió:                                      
- Garantizar el acompañamiento interdisciplinar e integral a las mujeres víctimas de violencias ejercidas por parte de sus parejas o exparejas. 
- Adaptar la atención a las necesidades de las mujeres favoreciendo la atención en horarios flexibles y en tres modalidades, presenciales, telefónicas y virtuales. 
- Orientar y activar junto con las mujeres las rutas de atención en casos de violencias, en correspondencia a las competencias institucionales de cada uno de los sectores del Distrito y la Nación.</t>
  </si>
  <si>
    <t>De acuerdo con los registros del Simisional 2.0. Durante el mes de mayo de 2026, las Duplas de Atención Psicosocial realizaron un total de 418 atenciones, de las cuales 127 corresponden a primeras atenciones y 291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</si>
  <si>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De acuerdo con los registros del Simisional 2.0. Desde el 1 de enero al 31 de mayo de 2026, las Duplas de Atención Psicosocial realizaron un total de 1692 atenciones, de las cuales 523 corresponden a primeras atenciones y 1169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t>
  </si>
  <si>
    <t>De acuerdo con los registros del Simisional 2.0. Durante el mes de junio de 2026, las Duplas de Atención Psicosocial realizaron un total de 375 atenciones, de las cuales 108 corresponden a primeras atenciones y 267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</si>
  <si>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 xml:space="preserve">De acuerdo con los registros del Simisional 2.0. Desde el 1 de enero al 30 de junio de 2026, las Duplas de Atención Psicosocial realizaron un total de 2067 atenciones, de las cuales 631 corresponden a primeras atenciones y 1436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t>
  </si>
  <si>
    <t>6.1 Recepcionar, asignar y realizar las atenciones y seguimientos psicosociales efectivos a las mujeres víctimas de violencia en el contexto intrafamiliar, y en el marco de relaciones de pareja y expareja</t>
  </si>
  <si>
    <t>6.2 Desarrollar sesiones de seguimientos efectivos de manera complementaria e integral, a la atención inicial realizada por otras estrategias de la Dirección de Eliminación de Violencias contra las Mujeres y Acceso a la Justicia, como lo son la Línea Púrpura Distrital, la Agencia MUJ y la Estrategia Intersectorial para la Prevención y Atención a Víctimas de Violencia de Género con énfasis en Violencia Sexual y Feminicidio – Estrategia en Hospitales</t>
  </si>
  <si>
    <t>Logros: De acuerdo con los registros del Simisional 2.0. Durante el mes de enero de 2026, las Duplas de Atención Psicosocial realizaron un total de 141 atenciones, de las cuales 51 corresponden a primeras atenciones y 90 a seguimientos efectivos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oportuna, lo que permitió para ellas sentirse escuchadas y orientadas durante las situaciones críticas o aquellas en las que manifiestan impactos psicosociales generados por las violencias.
Retrasos y alternativas de solución: Durante el mes de enero no se reportaron retrasos en los procesos de atención psicosocial.</t>
  </si>
  <si>
    <t>De acuerdo con los registros del Simisional 2.0. Durante el mes de enero de 2026, las Duplas de Atención Psicosocial realizaron un total de 90  seguimientos efectivos. Esto posibilitó generar escenarios de confianza institucional con las ciudadanas para afontar las situaciones de violencias sufridas y permanecer en los procesos de activación de ruta, solicitud de medidas de protección, consolidación y fortalecimiento de redes de apoyo.  
Lo anterior tomando como base la información consolidada que se encuentra disponible en el aplicativo Simisional 2.0.</t>
  </si>
  <si>
    <t>https://secretariadistritald-my.sharepoint.com/:f:/g/personal/devaj_sdmujer_gov_co/IgDzHpztX8xXTL8o5U4rSK_PAa3hWFAcMM1NLOIcyF2B0Kc?e=BbptE5</t>
  </si>
  <si>
    <t>https://secretariadistritald-my.sharepoint.com/:f:/g/personal/devaj_sdmujer_gov_co/IgBFYktUDGhAR7SWCEBz9M2dATxN-u0Vl4TE4gUiGmZuFUQ?e=vWknpd</t>
  </si>
  <si>
    <t>Logros: Durante el mes de febrero de 2025, las Duplas de Atención Psicosocial realizaron un total de 282 atenciones, de las cuales 84 corresponden a primeras atenciones y 198 a seguimientos efectivos. El proceso de orientación, atención y acompañamiento psicosocial facilitado por las profesionales aportó al reconocimiento de las violencias y a la garantía del derecho de las mujeres a una vida libre de las mismas.
Con corte al mes de febrero se han realizado 423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o aquellas en las que manifiestan miedo, angustia, tristeza entre otras emociones generadas por las violencias.
Retrasos y alternativas de solución: Durante el mes de febrero no se reportaron retrasos en el proceso de atención psicosocial.</t>
  </si>
  <si>
    <t>Logros: Durante el mes de febrero de 2026, las Duplas de Atención Psicosocial realizaron un total de 198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febrero se han realizado 288 seguimientos efectivos por parte de las duplas psicosociales.
Beneficios: A través de los seguimientos se conoció la situación de las mujeres y con base en ello se determinó el plan de acción y las acciones prioritarias necesarias en cada caso.
Retrasos y alternativas de solución: Durante el mes de febrero no se reportaron retrasos en el proceso de atención psicosocial.
Lo anterior tomando como base la información consolidada que se encuentra disponible en el aplicativo Simisional 2.0.</t>
  </si>
  <si>
    <t>https://secretariadistritald-my.sharepoint.com/:f:/g/personal/devaj_sdmujer_gov_co/IgAoWL3sf2giSZ3Y8yBPfdpCAWkwmbLIVgy8EEAw9phg_3o?e=evc6CS</t>
  </si>
  <si>
    <t>https://secretariadistritald-my.sharepoint.com/:f:/g/personal/devaj_sdmujer_gov_co/IgBY_og-Wj24QLP8wzhYQb8CAdaOkvAAP22dj_1hlJ_29BY?e=aYTXOb</t>
  </si>
  <si>
    <t>Logros: Durante el mes de marzo de 2026, las Duplas de Atención Psicosocial realizaron un total de 407 atenciones, de las cuales 133 corresponden a primeras atenciones y 274 a seguimientos efectivos. El proceso de orientación, atención y acompañamiento psicosocial facilitado por las profesionales aportó al reconocimiento de las violencias y a la garantía del derecho de las mujeres a una vida libre de las mismas.
Con corte al mes de marzo se han realizado 830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o aquellas en las que manifiestan miedo, angustia, tristeza entre otras emociones generadas por las violencias.
Retrasos y alternativas de solución: Durante el mes de febrero no se reportaron retrasos en el proceso de atención psicosocial.</t>
  </si>
  <si>
    <t>Logros: Durante el mes de marzo de 2026, las Duplas de Atención Psicosocial realizaron un total de 274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marzo se han realizado 562 seguimientos efectivos por parte de las duplas psicosociales.
Beneficios: A través de los seguimientos se dió cumplimiento a los planes de atención establecidos con las ciudadanas y se orientó y acompañó diferentes acciones para la activación de rutas y servicios requeridos por las mujeres. 
Retrasos y alternativas de solución: Durante el mes de marzo no se reportaron retrasos en el proceso de atención psicosocial.
Lo anterior tomando como base la información consolidada que se encuentra disponible en el aplicativo Simisional 2.0.</t>
  </si>
  <si>
    <t>https://secretariadistritald-my.sharepoint.com/:f:/g/personal/devaj_sdmujer_gov_co/IgAdHRDJujqxQq3vKqfMTlssAWP1C9GrK8HxLF_m7xZUuXo?e=gTQQj2</t>
  </si>
  <si>
    <t>https://secretariadistritald-my.sharepoint.com/:f:/g/personal/devaj_sdmujer_gov_co/IgDErrOAKfxGRLzhHJVZu1b8AdlpML-7T_ZRGFtfQFXgOZ4?e=vTUfyd</t>
  </si>
  <si>
    <t>Logros: Durante el mes de abril de 2026, las Duplas de Atención Psicosocial realizaron un total de 444 atenciones, de las cuales 128 corresponden a primeras atenciones y 316 a seguimientos efectivos. El proceso de orientación, atención y acompañamiento psicosocial facilitado por las profesionales aportó al reconocimiento de las violencias y a la garantía del derecho de las mujeres a una vida libre de las mismas.
Con corte al mes de abril se han realizado 1274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o aquellas en las que manifiestan miedo, angustia, tristeza entre otras emociones generadas por las violencias.
Retrasos y alternativas de solución: Durante el mes de abril no se reportaron retrasos en el proceso de atención psicosocial.</t>
  </si>
  <si>
    <t>Logros: Durante el mes de abril de 2026, las Duplas de Atención Psicosocial realizaron un total de 316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abril se han realizado 878 seguimientos efectivos por parte de las duplas psicosociales.
Beneficios: A través de los seguimientos se dió cumplimiento a los planes de atención establecidos con las ciudadanas y se orientó y acompañó diferentes acciones para la activación de rutas y servicios requeridos por las mujeres. 
Retrasos y alternativas de solución: Durante el mes de abril no se reportaron retrasos en el proceso de atención psicosocial.
Lo anterior tomando como base la información consolidada que se encuentra disponible en el aplicativo Simisional 2.0.</t>
  </si>
  <si>
    <t>https://secretariadistritald-my.sharepoint.com/:x:/g/personal/devaj_sdmujer_gov_co/IQBbrZu3m9hjR5AwaBYP6YDuAS-MZqmA-dqgn7FKLZuM0-E?e=yFyI6q</t>
  </si>
  <si>
    <t>https://secretariadistritald-my.sharepoint.com/:x:/g/personal/devaj_sdmujer_gov_co/IQDaEj3qkkcSR5DJIFMS0YyuAW-U_OJPK2mxAvYa2U6qAig?e=B8KQaX</t>
  </si>
  <si>
    <t>Logros: Durante el mes de mayo de 2026, las Duplas de Atención Psicosocial realizaron un total de 418 atenciones, de las cuales 127 corresponden a primeras atenciones y 291 a seguimientos efectivos. El proceso de orientación, atención y acompañamiento psicosocial facilitado por las profesionales aportó al reconocimiento de las violencias y a la garantía del derecho de las mujeres a una vida libre de las mismas.
Con corte al mes de mayo se han realizado 1692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mayo no se reportaron retrasos en el proceso de atención psicosocial</t>
  </si>
  <si>
    <t>Logros: Durante el mes de mayo de 2026, las Duplas de Atención Psicosocial realizaron un total de 291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mayo se han realizado 1169 seguimientos efectivos por parte de las duplas psicosociales.
Beneficios: A través de los seguimientos se dió cumplimiento a los planes de atención establecidos con las ciudadanas y se orientó y acompañó diferentes acciones para la activación de rutas y servicios requeridos por las mujeres. 
Retrasos y alternativas de solución: Durante el mes de mayo no se reportaron retrasos en el proceso de atención psicosocial.
Lo anterior tomando como base la información consolidada que se encuentra disponible en el aplicativo Simisional 2.0.</t>
  </si>
  <si>
    <t>https://secretariadistritald-my.sharepoint.com/:f:/g/personal/devaj_sdmujer_gov_co/IgA1a_XwOW3uSIN07zl17EjuAf7emHNJcq-Ipmww6r5hMnA?e=kzGYEP</t>
  </si>
  <si>
    <t>https://secretariadistritald-my.sharepoint.com/:f:/g/personal/devaj_sdmujer_gov_co/IgAQxJCa7vcmSrZopAPGItyXAWtM_FwO5MDfAt1GtDoVC6g?e=MsTGAN</t>
  </si>
  <si>
    <t>Logros: Durante el mes de junio de 2026, las Duplas de Atención Psicosocial realizaron un total de 375 atenciones, de las cuales 108 corresponden a primeras atenciones y 267 a seguimientos efectivos. El proceso de orientación, atención y acompañamiento psicosocial facilitado por las profesionales aportó al reconocimiento de las violencias y a la garantía del derecho de las mujeres a una vida libre de las mismas.
Con corte al mes de junio se han realizado 2067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mayo no se reportaron retrasos en el proceso de atención psicosocial</t>
  </si>
  <si>
    <t>https://secretariadistritald-my.sharepoint.com/:f:/g/personal/devaj_sdmujer_gov_co/IgAG580J2vFrQoDelHrRQMEDAbttqPsvhEW9wgR4EbvDMVE?e=tQwMca</t>
  </si>
  <si>
    <t>https://secretariadistritald-my.sharepoint.com/:f:/g/personal/devaj_sdmujer_gov_co/IgCy89inbEgBSa5Sb2ps52ivAdtYtKSePP0jW0-EzPjkecs?e=th7mz4</t>
  </si>
  <si>
    <t>Brindar 7.000 atenciones y seguimientos psico-jurídicos a los casos de mujeres víctimas de violencia en el espacio y el transporte público remitidos</t>
  </si>
  <si>
    <t>Número de atenciones y seguimientos psico-jurídicos efectivos realizados a los casos de mujeres víctimas de violencia en el espacio y el transporte público remitidos</t>
  </si>
  <si>
    <r>
      <t xml:space="preserve">En el mes de enero para la prevención y atención de violencias contra las mujeres en el espacio y transporte público:
- Se brindaron </t>
    </r>
    <r>
      <rPr>
        <b/>
        <sz val="11"/>
        <color theme="1"/>
        <rFont val="Arial"/>
        <family val="2"/>
      </rPr>
      <t>129</t>
    </r>
    <r>
      <rPr>
        <sz val="11"/>
        <color theme="1"/>
        <rFont val="Arial"/>
        <family val="2"/>
      </rPr>
      <t xml:space="preserve"> atenciones psico-jurídicas en dupla a mujeres víctimas de violencias en el espacio y el transporte público, de las cuales </t>
    </r>
    <r>
      <rPr>
        <b/>
        <sz val="11"/>
        <color theme="1"/>
        <rFont val="Arial"/>
        <family val="2"/>
      </rPr>
      <t>29</t>
    </r>
    <r>
      <rPr>
        <sz val="11"/>
        <color theme="1"/>
        <rFont val="Arial"/>
        <family val="2"/>
      </rPr>
      <t xml:space="preserve"> fueron nuevas atenciones y </t>
    </r>
    <r>
      <rPr>
        <b/>
        <sz val="11"/>
        <color theme="1"/>
        <rFont val="Arial"/>
        <family val="2"/>
      </rPr>
      <t>100</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t>
    </r>
    <r>
      <rPr>
        <sz val="11"/>
        <color theme="1"/>
        <rFont val="Arial"/>
        <family val="2"/>
      </rPr>
      <t xml:space="preserve"> espacio de articulación interinstitucional con entidades con competencia en el espacio y el transporte público, de acuerdo con el protocolo de prevención, atención y sanción de las violencias contra las mujeres en el espacio y transporte público</t>
    </r>
  </si>
  <si>
    <t xml:space="preserve">La atención brindada por las Duplas Psicojurídicas facilitó: 
- Reconocimiento de las violencias ejercidas en contra de las mujeres en el espacio y transporte público. 
- Activación de rutas de acceso a la justicia e impulso de acciones institucionales para la atención oportuna a las  mujeres víctimas. </t>
  </si>
  <si>
    <r>
      <t>En el mes de febrero para la prevención y atención de violencias contra las mujeres en el espacio y transporte público:
- Se brindaron</t>
    </r>
    <r>
      <rPr>
        <b/>
        <sz val="11"/>
        <color theme="1"/>
        <rFont val="Arial"/>
        <family val="2"/>
      </rPr>
      <t xml:space="preserve"> 250 </t>
    </r>
    <r>
      <rPr>
        <sz val="11"/>
        <color theme="1"/>
        <rFont val="Arial"/>
        <family val="2"/>
      </rPr>
      <t>atenciones psico-jurídicas en dupla a mujeres víctimas de violencias en el espacio y el transporte público, de las cuales</t>
    </r>
    <r>
      <rPr>
        <b/>
        <sz val="11"/>
        <color theme="1"/>
        <rFont val="Arial"/>
        <family val="2"/>
      </rPr>
      <t xml:space="preserve"> 47</t>
    </r>
    <r>
      <rPr>
        <sz val="11"/>
        <color theme="1"/>
        <rFont val="Arial"/>
        <family val="2"/>
      </rPr>
      <t xml:space="preserve"> fueron nuevas atenciones y </t>
    </r>
    <r>
      <rPr>
        <b/>
        <sz val="11"/>
        <color theme="1"/>
        <rFont val="Arial"/>
        <family val="2"/>
      </rPr>
      <t>203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(3)</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</si>
  <si>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febrero para la prevención y atención de violencias contra las mujeres en el espacio y transporte público:
- Se brindaron </t>
    </r>
    <r>
      <rPr>
        <b/>
        <sz val="11"/>
        <color theme="1"/>
        <rFont val="Arial"/>
        <family val="2"/>
      </rPr>
      <t xml:space="preserve">379 </t>
    </r>
    <r>
      <rPr>
        <sz val="11"/>
        <color theme="1"/>
        <rFont val="Arial"/>
        <family val="2"/>
      </rPr>
      <t>atenciones psico-jurídicas en dupla a mujeres víctimas de violencias en el espacio y el transporte público, de las cuales</t>
    </r>
    <r>
      <rPr>
        <b/>
        <sz val="11"/>
        <color theme="1"/>
        <rFont val="Arial"/>
        <family val="2"/>
      </rPr>
      <t xml:space="preserve"> 76 </t>
    </r>
    <r>
      <rPr>
        <sz val="11"/>
        <color theme="1"/>
        <rFont val="Arial"/>
        <family val="2"/>
      </rPr>
      <t xml:space="preserve">fueron nuevas atenciones y </t>
    </r>
    <r>
      <rPr>
        <b/>
        <sz val="11"/>
        <color theme="1"/>
        <rFont val="Arial"/>
        <family val="2"/>
      </rPr>
      <t>303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(4)</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</si>
  <si>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marzo para la prevención y atención de violencias contra las mujeres en el espacio y transporte público:
- Se brindaron</t>
    </r>
    <r>
      <rPr>
        <b/>
        <sz val="11"/>
        <color theme="1"/>
        <rFont val="Arial"/>
        <family val="2"/>
      </rPr>
      <t xml:space="preserve"> 319 </t>
    </r>
    <r>
      <rPr>
        <sz val="11"/>
        <color theme="1"/>
        <rFont val="Arial"/>
        <family val="2"/>
      </rPr>
      <t>atenciones psico-jurídicas en dupla a mujeres víctimas de violencias en el espacio y el transporte público, de las cuales</t>
    </r>
    <r>
      <rPr>
        <b/>
        <sz val="11"/>
        <color theme="1"/>
        <rFont val="Arial"/>
        <family val="2"/>
      </rPr>
      <t xml:space="preserve"> 79</t>
    </r>
    <r>
      <rPr>
        <sz val="11"/>
        <color theme="1"/>
        <rFont val="Arial"/>
        <family val="2"/>
      </rPr>
      <t xml:space="preserve"> fueron nuevas atenciones y </t>
    </r>
    <r>
      <rPr>
        <b/>
        <sz val="11"/>
        <color theme="1"/>
        <rFont val="Arial"/>
        <family val="2"/>
      </rPr>
      <t>240</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(5)</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</si>
  <si>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marzo para la prevención y atención de violencias contra las mujeres en el espacio y transporte público:
- Se brindaron </t>
    </r>
    <r>
      <rPr>
        <b/>
        <sz val="11"/>
        <color theme="1"/>
        <rFont val="Arial"/>
        <family val="2"/>
      </rPr>
      <t xml:space="preserve">698 </t>
    </r>
    <r>
      <rPr>
        <sz val="11"/>
        <color theme="1"/>
        <rFont val="Arial"/>
        <family val="2"/>
      </rPr>
      <t>atenciones psico-jurídicas en dupla a mujeres víctimas de violencias en el espacio y el transporte público, de las cuales</t>
    </r>
    <r>
      <rPr>
        <b/>
        <sz val="11"/>
        <color theme="1"/>
        <rFont val="Arial"/>
        <family val="2"/>
      </rPr>
      <t xml:space="preserve"> 155 </t>
    </r>
    <r>
      <rPr>
        <sz val="11"/>
        <color theme="1"/>
        <rFont val="Arial"/>
        <family val="2"/>
      </rPr>
      <t>fueron nuevas atenciones y</t>
    </r>
    <r>
      <rPr>
        <b/>
        <sz val="11"/>
        <color theme="1"/>
        <rFont val="Arial"/>
        <family val="2"/>
      </rPr>
      <t xml:space="preserve"> 543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(9)</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</si>
  <si>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abril para la prevención y atención de violencias contra las mujeres en el espacio y transporte público:
- Se brindaron</t>
    </r>
    <r>
      <rPr>
        <b/>
        <sz val="11"/>
        <color theme="1"/>
        <rFont val="Arial"/>
        <family val="2"/>
      </rPr>
      <t xml:space="preserve"> 309 </t>
    </r>
    <r>
      <rPr>
        <sz val="11"/>
        <color theme="1"/>
        <rFont val="Arial"/>
        <family val="2"/>
      </rPr>
      <t>atenciones psico-jurídicas en dupla a mujeres víctimas de violencias en el espacio y el transporte público, de las cuales</t>
    </r>
    <r>
      <rPr>
        <b/>
        <sz val="11"/>
        <color theme="1"/>
        <rFont val="Arial"/>
        <family val="2"/>
      </rPr>
      <t xml:space="preserve"> 67</t>
    </r>
    <r>
      <rPr>
        <sz val="11"/>
        <color theme="1"/>
        <rFont val="Arial"/>
        <family val="2"/>
      </rPr>
      <t xml:space="preserve"> fueron nuevas atenciones y </t>
    </r>
    <r>
      <rPr>
        <b/>
        <sz val="11"/>
        <color theme="1"/>
        <rFont val="Arial"/>
        <family val="2"/>
      </rPr>
      <t>242</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(2)</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</si>
  <si>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abril para la prevención y atención de violencias contra las mujeres en el espacio y transporte público:
- Se brindaron </t>
    </r>
    <r>
      <rPr>
        <b/>
        <sz val="11"/>
        <color theme="1"/>
        <rFont val="Arial"/>
        <family val="2"/>
      </rPr>
      <t xml:space="preserve">1.007 </t>
    </r>
    <r>
      <rPr>
        <sz val="11"/>
        <color theme="1"/>
        <rFont val="Arial"/>
        <family val="2"/>
      </rPr>
      <t>atenciones psico-jurídicas en dupla a mujeres víctimas de violencias en el espacio y el transporte público, de las cuales</t>
    </r>
    <r>
      <rPr>
        <b/>
        <sz val="11"/>
        <color theme="1"/>
        <rFont val="Arial"/>
        <family val="2"/>
      </rPr>
      <t xml:space="preserve"> 222 </t>
    </r>
    <r>
      <rPr>
        <sz val="11"/>
        <color theme="1"/>
        <rFont val="Arial"/>
        <family val="2"/>
      </rPr>
      <t>fueron nuevas atenciones y</t>
    </r>
    <r>
      <rPr>
        <b/>
        <sz val="11"/>
        <color theme="1"/>
        <rFont val="Arial"/>
        <family val="2"/>
      </rPr>
      <t xml:space="preserve"> 785</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(11)</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</si>
  <si>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mayo para la prevención y atención de violencias contra las mujeres en el espacio y transporte público:
- Se brindaron</t>
    </r>
    <r>
      <rPr>
        <b/>
        <sz val="11"/>
        <color theme="1"/>
        <rFont val="Arial"/>
        <family val="2"/>
      </rPr>
      <t xml:space="preserve"> 377 </t>
    </r>
    <r>
      <rPr>
        <sz val="11"/>
        <color theme="1"/>
        <rFont val="Arial"/>
        <family val="2"/>
      </rPr>
      <t>atenciones psico-jurídicas en dupla a mujeres víctimas de violencias en el espacio y el transporte público, de las cuales</t>
    </r>
    <r>
      <rPr>
        <b/>
        <sz val="11"/>
        <color theme="1"/>
        <rFont val="Arial"/>
        <family val="2"/>
      </rPr>
      <t xml:space="preserve"> 83</t>
    </r>
    <r>
      <rPr>
        <sz val="11"/>
        <color theme="1"/>
        <rFont val="Arial"/>
        <family val="2"/>
      </rPr>
      <t xml:space="preserve"> fueron nuevas atenciones y </t>
    </r>
    <r>
      <rPr>
        <b/>
        <sz val="11"/>
        <color theme="1"/>
        <rFont val="Arial"/>
        <family val="2"/>
      </rPr>
      <t>294</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(2)</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</si>
  <si>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mayo para la prevención y atención de violencias contra las mujeres en el espacio y transporte público:
- Se brindaron </t>
    </r>
    <r>
      <rPr>
        <b/>
        <sz val="11"/>
        <color theme="1"/>
        <rFont val="Arial"/>
        <family val="2"/>
      </rPr>
      <t xml:space="preserve">1.384 </t>
    </r>
    <r>
      <rPr>
        <sz val="11"/>
        <color theme="1"/>
        <rFont val="Arial"/>
        <family val="2"/>
      </rPr>
      <t>atenciones psico-jurídicas en dupla a mujeres víctimas de violencias en el espacio y el transporte público, de las cuales</t>
    </r>
    <r>
      <rPr>
        <b/>
        <sz val="11"/>
        <color theme="1"/>
        <rFont val="Arial"/>
        <family val="2"/>
      </rPr>
      <t xml:space="preserve"> 305 </t>
    </r>
    <r>
      <rPr>
        <sz val="11"/>
        <color theme="1"/>
        <rFont val="Arial"/>
        <family val="2"/>
      </rPr>
      <t>fueron nuevas atenciones y</t>
    </r>
    <r>
      <rPr>
        <b/>
        <sz val="11"/>
        <color theme="1"/>
        <rFont val="Arial"/>
        <family val="2"/>
      </rPr>
      <t xml:space="preserve"> 1.079</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(13)</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</si>
  <si>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En el mes de junio para la prevención y atención de violencias contra las mujeres en el espacio y transporte público:
- Se brindaron</t>
    </r>
    <r>
      <rPr>
        <b/>
        <sz val="11"/>
        <color theme="1"/>
        <rFont val="Arial"/>
        <family val="2"/>
      </rPr>
      <t xml:space="preserve"> 303 </t>
    </r>
    <r>
      <rPr>
        <sz val="11"/>
        <color theme="1"/>
        <rFont val="Arial"/>
        <family val="2"/>
      </rPr>
      <t>atenciones psico-jurídicas en dupla a mujeres víctimas de violencias en el espacio y el transporte público, de las cuales</t>
    </r>
    <r>
      <rPr>
        <b/>
        <sz val="11"/>
        <color theme="1"/>
        <rFont val="Arial"/>
        <family val="2"/>
      </rPr>
      <t xml:space="preserve"> 70</t>
    </r>
    <r>
      <rPr>
        <sz val="11"/>
        <color theme="1"/>
        <rFont val="Arial"/>
        <family val="2"/>
      </rPr>
      <t xml:space="preserve"> fueron nuevas atenciones y </t>
    </r>
    <r>
      <rPr>
        <b/>
        <sz val="11"/>
        <color theme="1"/>
        <rFont val="Arial"/>
        <family val="2"/>
      </rPr>
      <t>233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(2)</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</si>
  <si>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junio para la prevención y atención de violencias contra las mujeres en el espacio y transporte público:
- Se brindaron </t>
    </r>
    <r>
      <rPr>
        <b/>
        <sz val="11"/>
        <color theme="1"/>
        <rFont val="Arial"/>
        <family val="2"/>
      </rPr>
      <t xml:space="preserve">1.687 </t>
    </r>
    <r>
      <rPr>
        <sz val="11"/>
        <color theme="1"/>
        <rFont val="Arial"/>
        <family val="2"/>
      </rPr>
      <t>atenciones psico-jurídicas en dupla a mujeres víctimas de violencias en el espacio y el transporte público, de las cuales</t>
    </r>
    <r>
      <rPr>
        <b/>
        <sz val="11"/>
        <color theme="1"/>
        <rFont val="Arial"/>
        <family val="2"/>
      </rPr>
      <t xml:space="preserve"> 375 </t>
    </r>
    <r>
      <rPr>
        <sz val="11"/>
        <color theme="1"/>
        <rFont val="Arial"/>
        <family val="2"/>
      </rPr>
      <t>fueron nuevas atenciones y</t>
    </r>
    <r>
      <rPr>
        <b/>
        <sz val="11"/>
        <color theme="1"/>
        <rFont val="Arial"/>
        <family val="2"/>
      </rPr>
      <t xml:space="preserve"> 1.312</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(15)</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</si>
  <si>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t>7.1 Recepcionar, asignar y realizar las atenciones y seguimientos psico- jurídico efectivos en casos de violencia contra las mujeres en el espacio y el transporte público</t>
  </si>
  <si>
    <t>7.2  Fortalecer las capacidades técnicas del sector transporte -con énfasis en el Sistema Integrado de Transporte Público- para que, en el marco de sus competencias, promuevan la prevención de las violencias basadas en género y adecuada atención a las mujeres víctimas de violencias.</t>
  </si>
  <si>
    <r>
      <t xml:space="preserve">Logros: En el mes de enero se brindaron </t>
    </r>
    <r>
      <rPr>
        <b/>
        <sz val="10"/>
        <rFont val="Arial"/>
        <family val="2"/>
      </rPr>
      <t>129</t>
    </r>
    <r>
      <rPr>
        <sz val="10"/>
        <rFont val="Arial"/>
        <family val="2"/>
      </rPr>
      <t xml:space="preserve"> atenciones psico-jurídicas en dupla a mujeres víctimas de violencias en el espacio y el transporte público, de las cuales </t>
    </r>
    <r>
      <rPr>
        <b/>
        <sz val="10"/>
        <rFont val="Arial"/>
        <family val="2"/>
      </rPr>
      <t>29</t>
    </r>
    <r>
      <rPr>
        <sz val="10"/>
        <rFont val="Arial"/>
        <family val="2"/>
      </rPr>
      <t xml:space="preserve"> fueron nuevas atenciones y </t>
    </r>
    <r>
      <rPr>
        <b/>
        <sz val="10"/>
        <rFont val="Arial"/>
        <family val="2"/>
      </rPr>
      <t>100</t>
    </r>
    <r>
      <rPr>
        <sz val="10"/>
        <rFont val="Arial"/>
        <family val="2"/>
      </rPr>
      <t xml:space="preserve"> seguimientos efectivos. Dichas atenciones incluyeron primeros acercamientos, orientaciones y seguimientos a los casos de mujeres que requirieron acompañamiento integral.
Reporte diferenciado:
Nuevas atenciones en Transporte Público: 8
Seguimiento efectivos en Transporte Público: 10
Nuevas atenciones en Espacio Público: 21
Seguimiento efectivos en Espacio Público: 90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</si>
  <si>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Logros: En enero, en el marco de la asistencia técnica para el fortalecimiento de las capacidades del sector transporte, se llevó a cabo</t>
    </r>
    <r>
      <rPr>
        <b/>
        <sz val="10"/>
        <rFont val="Arial"/>
        <family val="2"/>
      </rPr>
      <t xml:space="preserve"> (1)</t>
    </r>
    <r>
      <rPr>
        <sz val="10"/>
        <rFont val="Arial"/>
        <family val="2"/>
      </rPr>
      <t xml:space="preserve"> espacio de articulación interinstitucional con entidades con competencia en el espacio y el transporte público, de acuerdo con el protocolo de prevención, atención y sanción de las violencias contra las mujeres en el espacio y transporte público:
(1) 300126 Asistencia técnica a la Secretaría Distrital de Movilidad para la proyección de acciones de articulación intersectorial para la vigencia 2026.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</si>
  <si>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https://secretariadistritald-my.sharepoint.com/:f:/g/personal/devaj_sdmujer_gov_co/IgDu-IWJ4f8lSZU6oaeeUyIoAfnFxqprfCzQau6Qujj9Dcc?e=BSesEs</t>
  </si>
  <si>
    <t>https://secretariadistritald-my.sharepoint.com/:f:/g/personal/devaj_sdmujer_gov_co/IgCDmeaSPCZvTK_UDpV2pKz_AQBbg__Ls1YsHbb5NcfwKn0?e=Ep1Zd2</t>
  </si>
  <si>
    <r>
      <t>Logros: En el mes de febrero se brindaron</t>
    </r>
    <r>
      <rPr>
        <b/>
        <sz val="10"/>
        <rFont val="Arial"/>
        <family val="2"/>
      </rPr>
      <t xml:space="preserve"> 250</t>
    </r>
    <r>
      <rPr>
        <sz val="10"/>
        <rFont val="Arial"/>
        <family val="2"/>
      </rPr>
      <t xml:space="preserve"> atenciones psico-jurídicas en dupla a mujeres víctimas de violencias en el espacio y el transporte público, de las cuales </t>
    </r>
    <r>
      <rPr>
        <b/>
        <sz val="10"/>
        <rFont val="Arial"/>
        <family val="2"/>
      </rPr>
      <t>47</t>
    </r>
    <r>
      <rPr>
        <sz val="10"/>
        <rFont val="Arial"/>
        <family val="2"/>
      </rPr>
      <t xml:space="preserve"> fueron nuevas atenciones y </t>
    </r>
    <r>
      <rPr>
        <b/>
        <sz val="10"/>
        <rFont val="Arial"/>
        <family val="2"/>
      </rPr>
      <t>203</t>
    </r>
    <r>
      <rPr>
        <sz val="10"/>
        <rFont val="Arial"/>
        <family val="2"/>
      </rPr>
      <t xml:space="preserve"> seguimientos efectivos. Dichas atenciones incluyeron primeros acercamientos, orientaciones y seguimientos a los casos de mujeres que requirieron acompañamiento integral.
Con corte al mes de febrero las Duplas Psico-Jurídicas han realizado un total de</t>
    </r>
    <r>
      <rPr>
        <b/>
        <sz val="10"/>
        <rFont val="Arial"/>
        <family val="2"/>
      </rPr>
      <t xml:space="preserve"> 379</t>
    </r>
    <r>
      <rPr>
        <sz val="10"/>
        <rFont val="Arial"/>
        <family val="2"/>
      </rPr>
      <t xml:space="preserve"> atenciones psico-jurídicas en dupla a mujeres víctimas de violencias en el espacio y el transporte público, de las cuales</t>
    </r>
    <r>
      <rPr>
        <b/>
        <sz val="10"/>
        <rFont val="Arial"/>
        <family val="2"/>
      </rPr>
      <t xml:space="preserve"> 76 </t>
    </r>
    <r>
      <rPr>
        <sz val="10"/>
        <rFont val="Arial"/>
        <family val="2"/>
      </rPr>
      <t>fueron primeras atenciones y</t>
    </r>
    <r>
      <rPr>
        <b/>
        <sz val="10"/>
        <rFont val="Arial"/>
        <family val="2"/>
      </rPr>
      <t xml:space="preserve"> 303</t>
    </r>
    <r>
      <rPr>
        <sz val="10"/>
        <rFont val="Arial"/>
        <family val="2"/>
      </rPr>
      <t xml:space="preserve"> seguimientos efectivos.
Reporte diferenciado:
Nuevas atenciones en Transporte Público: 7
Seguimiento efectivos en Transporte Público: 40
Nuevas atenciones en Espacio Público: 16
Seguimiento efectivos en Espacio Público: 187
Con corte al mes de febrero se han realizado en reporte diferenciado:
Nuevas atenciones en Transporte Público: 15
Seguimiento efectivos en Transporte Público: 50
Nuevas atenciones en Espacio Público: 37
Seguimiento efectivos en Espacio Público: 277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</si>
  <si>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Logros: En febrero, en el marco de la asistencia técnica para el fortalecimiento de las capacidades del sector transporte, se llevaron a cabo</t>
    </r>
    <r>
      <rPr>
        <b/>
        <sz val="10"/>
        <rFont val="Arial"/>
        <family val="2"/>
      </rPr>
      <t xml:space="preserve"> (3)</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240226 Megatoma de Mujer y Género Estación Troncal Molinos a Portal Usme: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(2) 260226 Asistencia técnica a la Secretaría Distrital de Movilidad y entidades adscritas, para la formulación del Plan de Acción de la Mesa Distrital SOFIA 2026 - Subcomité Técnico Sectorial.
(3) 270226 Asistencia técnica a Transmilenio S.A. para la socialización y retroalimentación del Plan Seguridad Mujer 2026.
Con corte al mes de febrero se realizaron</t>
    </r>
    <r>
      <rPr>
        <b/>
        <sz val="10"/>
        <rFont val="Arial"/>
        <family val="2"/>
      </rPr>
      <t xml:space="preserve"> (4)</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</si>
  <si>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https://secretariadistritald-my.sharepoint.com/:f:/g/personal/devaj_sdmujer_gov_co/IgDcYYi_Ob82Q5m_1YAHU2NBAY4JUF2dEDFsb5GZiq8Uqkk?e=UxQgZN</t>
  </si>
  <si>
    <t>https://secretariadistritald-my.sharepoint.com/:f:/g/personal/devaj_sdmujer_gov_co/IgBxIpGo57efRpDhJKUctJBDAdFZwLJj8HN7MnJ-RPIoN3E?e=6oZsZa</t>
  </si>
  <si>
    <r>
      <t>Logros: En el mes de marzo se brindaron</t>
    </r>
    <r>
      <rPr>
        <b/>
        <sz val="10"/>
        <rFont val="Arial"/>
        <family val="2"/>
      </rPr>
      <t xml:space="preserve"> 319</t>
    </r>
    <r>
      <rPr>
        <sz val="10"/>
        <rFont val="Arial"/>
        <family val="2"/>
      </rPr>
      <t xml:space="preserve"> atenciones psico-jurídicas en dupla a mujeres víctimas de violencias en el espacio y el transporte público, de las cuales </t>
    </r>
    <r>
      <rPr>
        <b/>
        <sz val="10"/>
        <rFont val="Arial"/>
        <family val="2"/>
      </rPr>
      <t>79</t>
    </r>
    <r>
      <rPr>
        <sz val="10"/>
        <rFont val="Arial"/>
        <family val="2"/>
      </rPr>
      <t xml:space="preserve"> fueron nuevas atenciones y </t>
    </r>
    <r>
      <rPr>
        <b/>
        <sz val="10"/>
        <rFont val="Arial"/>
        <family val="2"/>
      </rPr>
      <t>240</t>
    </r>
    <r>
      <rPr>
        <sz val="10"/>
        <rFont val="Arial"/>
        <family val="2"/>
      </rPr>
      <t xml:space="preserve"> seguimientos efectivos. Dichas atenciones incluyeron primeros acercamientos, orientaciones y seguimientos a los casos de mujeres que requirieron acompañamiento integral.
Con corte al mes de marzo las Duplas Psico-Jurídicas han realizado un total de</t>
    </r>
    <r>
      <rPr>
        <b/>
        <sz val="10"/>
        <rFont val="Arial"/>
        <family val="2"/>
      </rPr>
      <t xml:space="preserve"> 698</t>
    </r>
    <r>
      <rPr>
        <sz val="10"/>
        <rFont val="Arial"/>
        <family val="2"/>
      </rPr>
      <t xml:space="preserve"> atenciones psico-jurídicas en dupla a mujeres víctimas de violencias en el espacio y el transporte público, de las cuales</t>
    </r>
    <r>
      <rPr>
        <b/>
        <sz val="10"/>
        <rFont val="Arial"/>
        <family val="2"/>
      </rPr>
      <t xml:space="preserve"> 155 </t>
    </r>
    <r>
      <rPr>
        <sz val="10"/>
        <rFont val="Arial"/>
        <family val="2"/>
      </rPr>
      <t>fueron primeras atenciones y</t>
    </r>
    <r>
      <rPr>
        <b/>
        <sz val="10"/>
        <rFont val="Arial"/>
        <family val="2"/>
      </rPr>
      <t xml:space="preserve"> 543</t>
    </r>
    <r>
      <rPr>
        <sz val="10"/>
        <rFont val="Arial"/>
        <family val="2"/>
      </rPr>
      <t xml:space="preserve"> seguimientos efectivos.
Reporte diferenciado:
Nuevas atenciones en Transporte Público: 20
Seguimiento efectivos en Transporte Público: 25
Nuevas atenciones en Espacio Público: 59
Seguimiento efectivos en Espacio Público: 215
Con corte al mes de marzo se han realizado en reporte diferenciado:
Nuevas atenciones en Transporte Público: 35
Seguimiento efectivos en Transporte Público: 75
Nuevas atenciones en Espacio Público: 96
Seguimiento efectivos en Espacio Público: 492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</si>
  <si>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Logros: En marzo, en el marco de la asistencia técnica para el fortalecimiento de las capacidades del sector transporte, se llevaron a cabo</t>
    </r>
    <r>
      <rPr>
        <b/>
        <sz val="10"/>
        <rFont val="Arial"/>
        <family val="2"/>
      </rPr>
      <t xml:space="preserve"> (5)</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040326 Megatoma de Mujer y Género Estación Zonal Calle 100: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(2) 110326 Megatoma de Mujer y Género Portal Tunal: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(3) 130326 Asistencia técnica a Transmilenio S.A., con el fin de acompañar técnicamente la realización del ejercicio TransmiLab “Parada Segura”, orientado a fortalecer acciones de prevención y atención de violencias contra las mujeres en el sistema de transporte.
(4) 130326 Asistencia técnica a Transmilenio S.A., con el fin de asistir y acompañar el evento de condecoración dirigido a operadores, técnicos del centro de control y gestores del equipo psicosocial, promoviendo el fortalecimiento de capacidades en la atención de violencias contra las mujeres.
(5) 250326 Megatoma de Mujer y Género Estación Zonal Suba 141A03: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Con corte al mes de marzo se realizaron</t>
    </r>
    <r>
      <rPr>
        <b/>
        <sz val="10"/>
        <rFont val="Arial"/>
        <family val="2"/>
      </rPr>
      <t xml:space="preserve"> (9)</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</si>
  <si>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https://secretariadistritald-my.sharepoint.com/:f:/g/personal/devaj_sdmujer_gov_co/IgAxqpz-T87oQbkGyXEzjNLOAcft1bC2hhYn8KqVwfH5cM4?e=y8A7gC</t>
  </si>
  <si>
    <t>https://secretariadistritald-my.sharepoint.com/:f:/g/personal/devaj_sdmujer_gov_co/IgA3OA02ePBmT5rMoEpSe2zGAZX_vLGILmwH3Rs5HgQeol8?e=h8k4dU</t>
  </si>
  <si>
    <r>
      <t>Logros: En el mes de abril se brindaron</t>
    </r>
    <r>
      <rPr>
        <b/>
        <sz val="10"/>
        <rFont val="Arial"/>
        <family val="2"/>
      </rPr>
      <t xml:space="preserve"> 309</t>
    </r>
    <r>
      <rPr>
        <sz val="10"/>
        <rFont val="Arial"/>
        <family val="2"/>
      </rPr>
      <t xml:space="preserve"> atenciones psico-jurídicas en dupla a mujeres víctimas de violencias en el espacio y el transporte público, de las cuales 67 fueron nuevas atenciones y 242 seguimientos efectivos. Dichas atenciones incluyeron primeros acercamientos, orientaciones y seguimientos a los casos de mujeres que requirieron acompañamiento integral.
Con corte al mes de abril las Duplas Psico-Jurídicas han realizado un total de </t>
    </r>
    <r>
      <rPr>
        <b/>
        <sz val="10"/>
        <rFont val="Arial"/>
        <family val="2"/>
      </rPr>
      <t>1.007</t>
    </r>
    <r>
      <rPr>
        <sz val="10"/>
        <rFont val="Arial"/>
        <family val="2"/>
      </rPr>
      <t xml:space="preserve"> atenciones psico-jurídicas en dupla a mujeres víctimas de violencias en el espacio y el transporte público, de las cuales 222 fueron primeras atenciones y 785 seguimientos efectivos.
Reporte diferenciado:
Nuevas atenciones en Transporte Público: 10
Seguimientos efectivos en Transporte Público: 17
Nuevas atenciones en Espacio Público: 57
Seguimientos efectivos en Espacio Público: 225
Con corte al mes de abril se han realizado en reporte diferenciado:
Nuevas atenciones en Transporte Público: 45
Seguimientos efectivos en Transporte Público: 92
Nuevas atenciones en Espacio Público: 153
Seguimientos efectivos en Espacio Público: 717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</si>
  <si>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abril, en el marco de la asistencia técnica para el fortalecimiento de las capacidades del sector transporte, se llevaron a cabo </t>
    </r>
    <r>
      <rPr>
        <b/>
        <sz val="10"/>
        <rFont val="Arial"/>
        <family val="2"/>
      </rPr>
      <t xml:space="preserve">(2) </t>
    </r>
    <r>
      <rPr>
        <sz val="10"/>
        <rFont val="Arial"/>
        <family val="2"/>
      </rPr>
      <t>espacios de articulación interinstitucional con entidades con competencia en el transporte público, de acuerdo con el Modelo Integral de prevención, atención de las violencias contra las mujeres en el transporte y el espacio público peatonal:
(1) 150426 Asistencia técnica a la Secretaría Distrital de Movilidad, con el fin de acompañar técnicamente la Mesa de Género del Sector Movilidad, brindando asistencia técnica a los temas tratados.
(2) 220426 Megatoma de Mujer y Género Portal Usme: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Con corte al mes de abril se realizaron</t>
    </r>
    <r>
      <rPr>
        <b/>
        <sz val="10"/>
        <rFont val="Arial"/>
        <family val="2"/>
      </rPr>
      <t xml:space="preserve"> (11)</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</si>
  <si>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https://secretariadistritald-my.sharepoint.com/:f:/g/personal/devaj_sdmujer_gov_co/IgD6NVRQyqZDSqgKTSaLNEj8AeC-BTAu8N_L5nCS6x9Bj2Q?e=cz3rKr</t>
  </si>
  <si>
    <t>https://secretariadistritald-my.sharepoint.com/:f:/g/personal/devaj_sdmujer_gov_co/IgBfofbm1jnPQ6n2fqDg9ZY_ASXMbMheyj17IqbbooA13No?e=HeJosB</t>
  </si>
  <si>
    <r>
      <t xml:space="preserve">Logros: En el mes de mayo se brindaron </t>
    </r>
    <r>
      <rPr>
        <b/>
        <sz val="10"/>
        <rFont val="Arial"/>
        <family val="2"/>
      </rPr>
      <t>377</t>
    </r>
    <r>
      <rPr>
        <sz val="10"/>
        <rFont val="Arial"/>
        <family val="2"/>
      </rPr>
      <t xml:space="preserve"> atenciones psico-jurídicas en dupla a mujeres víctimas de violencias en el espacio y el transporte público, de las cuales 83 fueron nuevas atenciones y 294 seguimientos efectivos. Dichas atenciones incluyeron primeros acercamientos, orientaciones y seguimientos a los casos de mujeres que requirieron acompañamiento integral.
Con corte al mes de mayo las Duplas Psico-Jurídicas han realizado un total de </t>
    </r>
    <r>
      <rPr>
        <b/>
        <sz val="10"/>
        <rFont val="Arial"/>
        <family val="2"/>
      </rPr>
      <t>1.384</t>
    </r>
    <r>
      <rPr>
        <sz val="10"/>
        <rFont val="Arial"/>
        <family val="2"/>
      </rPr>
      <t xml:space="preserve"> atenciones psico-jurídicas en dupla a mujeres víctimas de violencias en el espacio y el transporte público, de las cuales 305 fueron primeras atenciones y 1.079 seguimientos efectivos.
Reporte diferenciado:
Nuevas atenciones en Transporte Público: 11
Seguimientos efectivos en Transporte Público: 29
Nuevas atenciones en Espacio Público: 72
Seguimientos efectivos en Espacio Público: 265
Con corte al mes de mayo se han realizado en reporte diferenciado:
Nuevas atenciones en Transporte Público: 56
Seguimientos efectivos en Transporte Público: 121
Nuevas atenciones en Espacio Público: 225
Seguimientos efectivos en Espacio Público: 982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</si>
  <si>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mayo, en el marco de la asistencia técnica para el fortalecimiento de las capacidades del sector transporte, se llevaron a cabo </t>
    </r>
    <r>
      <rPr>
        <b/>
        <sz val="10"/>
        <rFont val="Arial"/>
        <family val="2"/>
      </rPr>
      <t>(2)</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080526 Asistencia técnica a la Secretaría Distrital de Movilidad, con el fin de brindar herramientas sobre el derecho de las mujeres a una vida libre de violencias y la Ruta Única de Atención para mujeres víctimas de violencias y en riesgo de feminicidio, haciendo especial énfasis en la prevención, identificación y atención de las violencias que ocurren en el espacio y el transporte público.
(2) 120526 Asistencia técnica al Sector Movilidad para la consolidación de los términos de referencia del Componente 3, a partir de los aportes realizados por las entidades participantes del proyecto CAF.
Con corte al mes de mayo se realizaron </t>
    </r>
    <r>
      <rPr>
        <b/>
        <sz val="10"/>
        <rFont val="Arial"/>
        <family val="2"/>
      </rPr>
      <t>(13)</t>
    </r>
    <r>
      <rPr>
        <sz val="10"/>
        <rFont val="Arial"/>
        <family val="2"/>
      </rPr>
      <t xml:space="preserve"> asistencias técnicas para el fortalecimiento de las capacidades del sector transporte, de acuerdo con el protocolo de prevención, atención y sanción de las violencias contra las mujeres en el espacio y transporte público.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</si>
  <si>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https://secretariadistritald-my.sharepoint.com/:f:/g/personal/devaj_sdmujer_gov_co/IgCNsNT3uCe5Rod1ztjQQGFbAQ0GHXa-8frEi-ue9TWgeCc?e=Vhlh6H</t>
  </si>
  <si>
    <t>https://secretariadistritald-my.sharepoint.com/:f:/g/personal/devaj_sdmujer_gov_co/IgCkEjd0qYjBTpTZGk9hA4zsAZNwR2YLqjJs4oQ4z2dfza8?e=gKmXBb</t>
  </si>
  <si>
    <r>
      <t>Logros: En el mes de junio se brindaron</t>
    </r>
    <r>
      <rPr>
        <b/>
        <sz val="10"/>
        <rFont val="Arial"/>
        <family val="2"/>
      </rPr>
      <t xml:space="preserve"> 303</t>
    </r>
    <r>
      <rPr>
        <sz val="10"/>
        <rFont val="Arial"/>
        <family val="2"/>
      </rPr>
      <t xml:space="preserve"> atenciones psico-jurídicas en dupla a mujeres víctimas de violencias en el espacio y el transporte público, de las cuales 70 fueron nuevas atenciones y 233 seguimientos efectivos. Dichas atenciones incluyeron primeros acercamientos, orientaciones y seguimientos a los casos de mujeres que requirieron acompañamiento integral.
Con corte al mes de junio las Duplas Psico-Jurídicas han realizado un total de</t>
    </r>
    <r>
      <rPr>
        <b/>
        <sz val="10"/>
        <rFont val="Arial"/>
        <family val="2"/>
      </rPr>
      <t xml:space="preserve"> 1.687</t>
    </r>
    <r>
      <rPr>
        <sz val="10"/>
        <rFont val="Arial"/>
        <family val="2"/>
      </rPr>
      <t xml:space="preserve"> atenciones psico-jurídicas en dupla a mujeres víctimas de violencias en el espacio y el transporte público, de las cuales 375 fueron primeras atenciones y 1.312 seguimientos efectivos.
Reporte diferenciado:
Nuevas atenciones en Transporte Público: 8
Seguimientos efectivos en Transporte Público: 21
Nuevas atenciones en Espacio Público: 62
Seguimientos efectivos en Espacio Público: 212
Con corte al mes de junio se han realizado en reporte diferenciado:
Nuevas atenciones en Transporte Público: 64
Seguimientos efectivos en Transporte Público: 142
Nuevas atenciones en Espacio Público: 287
Seguimientos efectivos en Espacio Público: 1.194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</si>
  <si>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Logros: En junio, en el marco de la asistencia técnica para el fortalecimiento de las capacidades del sector transporte, se llevaron a cabo </t>
    </r>
    <r>
      <rPr>
        <b/>
        <sz val="10"/>
        <rFont val="Arial"/>
        <family val="2"/>
      </rPr>
      <t xml:space="preserve">(2) </t>
    </r>
    <r>
      <rPr>
        <sz val="10"/>
        <rFont val="Arial"/>
        <family val="2"/>
      </rPr>
      <t>espacio de articulación interinstitucional con entidades con competencia en el transporte público, de acuerdo con el Modelo Integral de prevención, atención de las violencias contra las mujeres en el transporte y el espacio público peatonal:
(1) 160626 Asistencia técnica al Departamento Administrativo de la Defensoría del Espacio Público, con el fin de revisar y priorizar puntos estratégicos para la implementación de acciones conjuntas entre la Secretaría Distrital de la Mujer y el DADEP, orientadas al fortalecimiento de la prevención y atención de las violencias contra las mujeres.
(2) 230626 Megatoma de Mujer y Género Portal 80: Jornada desarrollada en articulación con Transmilenio S.A., con el fin de promover la prevención de las violencias contra las mujeres en el transporte público y la sensibilización a la ciudadanía sobre el acoso sexual callejero y las violencias contra las mujeres en este ámbito.
Con corte al mes de junio se realizaron</t>
    </r>
    <r>
      <rPr>
        <b/>
        <sz val="10"/>
        <rFont val="Arial"/>
        <family val="2"/>
      </rPr>
      <t xml:space="preserve"> (15) </t>
    </r>
    <r>
      <rPr>
        <sz val="10"/>
        <rFont val="Arial"/>
        <family val="2"/>
      </rPr>
      <t>asistencias técnicas para el fortalecimiento de las capacidades del sector transporte, de acuerdo con el Modelo Integral de prevención, atención de las violencias contra las mujeres en el transporte y el espacio público peatonal.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</si>
  <si>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https://secretariadistritald-my.sharepoint.com/:f:/g/personal/devaj_sdmujer_gov_co/IgAVdDsGq3CEQoSPKO1Kst5GASZhs4mIofFaSlwrkqRqnqQ?e=dlbvuc</t>
  </si>
  <si>
    <t>https://secretariadistritald-my.sharepoint.com/:f:/g/personal/devaj_sdmujer_gov_co/IgDp65yeax0KR7FC-FDSIApVAeCb4gRxRk6ub1QJGPIh0pY?e=6rkCjM</t>
  </si>
  <si>
    <t>Brindar 80.000 atenciones  y seguimientos socio-jurídicos a las mujeres víctimas de violencias que ingresan a las instituciones prestadoras de salud públicas -IPS- y fortalecer las capacidades técnicas del sector salud</t>
  </si>
  <si>
    <t>Número de atenciones (asesorías y orientaciones) y seguimientos brindados a través de la Estrategia intersectorial para la prevención y atención a víctimas de violencia de género con énfasis en violencia sexual y feminicidio</t>
  </si>
  <si>
    <t xml:space="preserve">
De acuerdo con las matrices internas de información. Durante el mes de enero,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y 17 seguimientos, para un total de 25. </t>
  </si>
  <si>
    <t xml:space="preserve">De acuerdo con las matrices internas de información el acumulado al mes de enero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y  17 seguimientos, para un total de 25 atenciones socio jurídicas a mujeres víctimas de violencia. </t>
  </si>
  <si>
    <t xml:space="preserve">No se presentaron retrasos </t>
  </si>
  <si>
    <t xml:space="preserve">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t>
  </si>
  <si>
    <t>De acuerdo con las matrices internas de información. Durante el mes de febrero,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520 atenciones y 1261 seguimientos, para un total de 1781</t>
  </si>
  <si>
    <t xml:space="preserve">De acuerdo con las matrices internas de información el acumulado al mes de febrero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528 atenciones  y  1278 seguimientos, para un total de 1806. atenciones socio jurídicas a mujeres víctimas de violencia.    
                                                                                                                                                                                                                                                                                                                                                                                                                                                                                                                                     </t>
  </si>
  <si>
    <t>Retraso: La ejecución  de la meta se explica, principalmente, por el carácter reactivo de la estrategia, la cual se activa únicamente bajo demanda, es decir, brinda orientación y/o asesoría socio jurídica especializada, con enfoque de género, diferencial y de derechos humanos de las mujeres a las ciudadanas que hayan sido víctimas de violencias y/o a sus familiares que acudan voluntariamente a los servicios de salud o sean identificadas en éstos, principalmente en los servicios de urgencias, para contribuir a la eliminación de barreras de acceso a la justicia.</t>
  </si>
  <si>
    <t>De acuerdo con las matrices internas de información. Durante el mes de marzo,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560 atenciones y 1775 seguimientos, para un total de 2335</t>
  </si>
  <si>
    <t xml:space="preserve">De acuerdo con las matrices internas de información el acumulado al mes de marzo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1.088 atenciones  y  3.053 seguimientos, para un total de  4.141. atenciones socio jurídicas a mujeres víctimas de violencia.    </t>
  </si>
  <si>
    <t>De acuerdo con las matrices internas de información. Durante el mes de abril,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545 atenciones y 1781 seguimientos, para un total de 2326.</t>
  </si>
  <si>
    <r>
      <rPr>
        <sz val="13"/>
        <rFont val="Arial"/>
        <family val="2"/>
      </rPr>
      <t>De acuerdo con las matrices internas de información el acumulado al mes de abril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1.633 atenciones  y  4.834 seguimientos, para un total de  6.467. atenciones socio jurídicas a mujeres víctimas de violencia.</t>
    </r>
    <r>
      <rPr>
        <sz val="13"/>
        <color rgb="FFFF0000"/>
        <rFont val="Arial"/>
        <family val="2"/>
      </rPr>
      <t xml:space="preserve">    </t>
    </r>
  </si>
  <si>
    <t>De acuerdo con las matrices internas de información. Durante el mes de mayo,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612 atenciones y 1802 seguimientos, para un total de 2414.</t>
  </si>
  <si>
    <t xml:space="preserve">De acuerdo con las matrices internas de información el acumulado al mes de mayo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2.245 atenciones  y   seguimientos 6.636, para un total de 8.881 atenciones socio jurídicas a mujeres víctimas de violencia.    </t>
  </si>
  <si>
    <t>De acuerdo con las matrices internas de información. Durante el mes de junio,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479 atenciones y 1545 seguimientos, para un total de 2.024.</t>
  </si>
  <si>
    <t xml:space="preserve">De acuerdo con las matrices internas de información el acumulado al mes de junio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2.724 atenciones  y   seguimientos 8.181, para un total de 10.905 atenciones socio jurídicas a mujeres víctimas de violencia.    </t>
  </si>
  <si>
    <t>8.1 Brindar atención socio-jurídica a las mujeres víctimas de violencias que ingresan a las instituciones prestadoras de salud públicas -IPS- y que son reportadas a la Estrategia en Hospitales, priorizando los casos de violencia sexual y riesgo de feminicidio</t>
  </si>
  <si>
    <t>8.2  Fortalecer las capacidades técnicas del sector salud para que, en el marco de sus competencias, garanticen la atención integral a las mujeres víctimas de violencias y activen las rutas de acceso a la justicia y protección</t>
  </si>
  <si>
    <t>Logros: De acuerdo con las matrices internas de información. 
 Durante el mes de enero,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y 17 seguimientos, para un total de 25.
Con corte al mes de enero se operó en 8 IPS en el marco de las 4 subredes públicas y 1 IPS Privada, a través de las cuales se realizaron 8 atenciones  y 17 seguimientos, para un total de 25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</si>
  <si>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 xml:space="preserve">Durante el mes de enero no se realizaron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Retrasos: No se contó con la vinculación de todas las contratistas del equipo de fortalecimiento técnico por lo cual se gestionarán en los siguientes periodos el desarrollo de jornadas de capacitaciones y sensibilizaciones.
Alternativas de solución: en el periodo de febrero 2026 con el equipo de profesionales del equipo de Hospitales en ejercicio de los contratos de prestación de servicios y de apoyo a la gestión, se realizarán las jornadas de capacitación y sensibilizacíón. </t>
  </si>
  <si>
    <t>https://secretariadistritald-my.sharepoint.com/:f:/g/personal/devaj_sdmujer_gov_co/IgC3siNZHzE9Tq1Wg4hjkepNAQjffMCHrN1Qpzz4OtvIKVI?e=CCgrHN</t>
  </si>
  <si>
    <t>Logros: De acuerdo con las matrices internas de información. Durante el mes de febrero,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520 atenciones y 1261 seguimientos, para un total de 1781.
Con corte al mes de febrero se operó en 8 IPS en el marco de las 4 subredes públicas y 1 IPS Privada, a través de las cuales se realizaron 528 atenciones  y  1278 seguimientos, para un total de 1806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</si>
  <si>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febrero se llevaron a cabo 27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febrero, en el marco de la estrategia de prevención del feminicidio (desde la Estrategia Intersectorial para la Prevención y Atención de Víctimas de Violencia de Género con Énfasis en Violencia Sexual y Feminicidio (Estrategia en hospitales), se llevaron a cabo 27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</si>
  <si>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https://secretariadistritald-my.sharepoint.com/:x:/g/personal/devaj_sdmujer_gov_co/IQDuFM_HXxekRowjwH2RznNNAQHsT2Pjive6BmNr-tOYj-I?e=tpdJLB</t>
  </si>
  <si>
    <t>https://secretariadistritald-my.sharepoint.com/:b:/g/personal/devaj_sdmujer_gov_co/IQCn0fGr7FK1SL20Cz7ZjuBfAfw1MDtx49Ng4OH8nmMOq60?e=mxyD8O</t>
  </si>
  <si>
    <t>Logros: De acuerdo con las matrices internas de información. Durante el mes de marzo,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560 atenciones y 1775 seguimientos, para un total de 2335.
Con corte al mes de marzo se operó en 8 IPS en el marco de las 4 subredes públicas y 1 IPS Privada, a través de las cuales se realizaron 1.088 atenciones  y  3.053 seguimientos, para un total de  4141.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</si>
  <si>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r>
      <rPr>
        <sz val="11"/>
        <color theme="1"/>
        <rFont val="Arial"/>
        <family val="2"/>
      </rPr>
      <t>Logros: En el mes de marzo se llevaron a cabo 33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marzo, en el marco de la estrategia de prevención del feminicidio (desde la Estrategia Intersectorial para la Prevención y Atención de Víctimas de Violencia de Género con Énfasis en Violencia Sexual y Feminicidio (Estrategia en hospitales), se llevaron a cabo 60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t>
    </r>
    <r>
      <rPr>
        <sz val="13"/>
        <color theme="1"/>
        <rFont val="Arial"/>
        <family val="2"/>
      </rPr>
      <t xml:space="preserve">
</t>
    </r>
    <r>
      <rPr>
        <sz val="11"/>
        <color theme="1"/>
        <rFont val="Arial"/>
        <family val="2"/>
      </rPr>
      <t>No se presentaron retrasos</t>
    </r>
  </si>
  <si>
    <t>https://secretariadistritald-my.sharepoint.com/:x:/g/personal/devaj_sdmujer_gov_co/IQDig8sWRVsPS4WkNvLYioJ8AQpkZUFBhOhYKNLL3-Xa6NU?e=D0CutF</t>
  </si>
  <si>
    <t>https://secretariadistritald-my.sharepoint.com/:b:/g/personal/devaj_sdmujer_gov_co/IQCxRKd_XgZnTbW-86GLyexrAXJ7OYDiaGY2-E7OcBSXa1Q?e=6dIgAM</t>
  </si>
  <si>
    <t>Logros: De acuerdo con las matrices internas de información. Durante el mes de abril,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545 atenciones y 1781 seguimientos, para un total de 2326.
Con corte al mes de abril se operó en 8 IPS en el marco de las 4 subredes públicas y 1 IPS Privada, a través de las cuales se realizaron 1.633 atenciones  y  4.834 seguimientos, para un total de  6.467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</si>
  <si>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abril  se llevaron a cabo 26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abril, en el marco de la estrategia de prevención del feminicidio (desde la Estrategia Intersectorial para la Prevención y Atención de Víctimas de Violencia de Género con Énfasis en Violencia Sexual y Feminicidio (Estrategia en hospitales), se llevaron a cabo 86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</si>
  <si>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https://secretariadistritald-my.sharepoint.com/:x:/g/personal/devaj_sdmujer_gov_co/IQD3avvAEDdFTI06VoyVGVGvASdSlpUCTRS_UFLK62JTzzc?e=tvRZc6</t>
  </si>
  <si>
    <t>https://secretariadistritald-my.sharepoint.com/:b:/g/personal/devaj_sdmujer_gov_co/IQC7GKHhSvqXSLcO5wgmm4nbAY4hpYnsv1CmRANFVJL1QJ8?e=6v6HtD</t>
  </si>
  <si>
    <t>Logros: De acuerdo con las matrices internas de información. Durante el mes de mayo,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612 atenciones y 1802 seguimientos, para un total de 2414.
Con corte al mes de  mayo se operó en 8 IPS en el marco de las 4 subredes públicas y 1 IPS Privada, a través de las cuales se realizaron 2. 245  atenciones  y  6.636 seguimientos, para un total de  8.881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</si>
  <si>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mayo  se llevaron a cabo 27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mayo , en el marco de la estrategia de prevención del feminicidio (desde la Estrategia Intersectorial para la Prevención y Atención de Víctimas de Violencia de Género con Énfasis en Violencia Sexual y Feminicidio (Estrategia en hospitales), se llevaron a cabo 113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</si>
  <si>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https://secretariadistritald-my.sharepoint.com/:x:/g/personal/devaj_sdmujer_gov_co/IQAWcdK-lmYbQZNa24oXgq3GASOfpvBLzKl7fQpGp_TdgX8?e=yUX8EV</t>
  </si>
  <si>
    <t>https://secretariadistritald-my.sharepoint.com/:b:/g/personal/devaj_sdmujer_gov_co/IQDk7EKjzC0JT73FFssBRZUfAc-xt9E5X_Is68KKTAbNxI4?e=M4FmrU</t>
  </si>
  <si>
    <t>Logros: De acuerdo con las matrices internas de información. Durante el mes de junio,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479 atenciones y 1545 seguimientos, para un total de 2024.
Con corte al mes de  junio se operó en 8 IPS en el marco de las 4 subredes públicas y 1 IPS Privada, a través de las cuales se realizaron 2. 724 atenciones  y  8181 seguimientos, para un total de  10905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</si>
  <si>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Logros: En el mes de junio   se llevaron a cabo 24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
Con corte al mes de  junio , en el marco de la estrategia de prevención del feminicidio (desde la Estrategia Intersectorial para la Prevención y Atención de Víctimas de Violencia de Género con Énfasis en Violencia Sexual y Feminicidio (Estrategia en hospitales), se llevaron a cabo 137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</si>
  <si>
    <t>https://secretariadistritald-my.sharepoint.com/:x:/g/personal/devaj_sdmujer_gov_co/IQBnSd9eFW49R4v8OLaffFXXAde2HoIAReiXtQCzpzcO5N0?e=tdRPYK</t>
  </si>
  <si>
    <t>https://secretariadistritald-my.sharepoint.com/:b:/g/personal/devaj_sdmujer_gov_co/IQDLZDaQqy-5R6HVVyLaU990AeDSrHLwnGj8PJdfl0KxwbI?e=foK66o</t>
  </si>
  <si>
    <t>https://secretariadistritald-my.sharepoint.com/:f:/g/personal/devaj_sdmujer_gov_co/IgAQrd65w2meSLikLQtrvB0XASInbxvjolt2a_RQTKGVZzI?e=YNQigD</t>
  </si>
  <si>
    <t>Fortalecer y transversalizar los 4 componentes del Sistema SOFIA con la implementación y coordinación de acciones en el ámbito distrital</t>
  </si>
  <si>
    <t>4501001 - Servicio de asistencia técnica</t>
  </si>
  <si>
    <t>Número de componentes fortalecidos del sistema SOFIA</t>
  </si>
  <si>
    <t>Implementar un modelo integral de prevención y atención de violencias contra las mujeres en el transporte público y en el espacio público peatonal para el encuentro, construyendo entornos seguros e incluyentes.</t>
  </si>
  <si>
    <r>
      <t xml:space="preserve">En el mes de enero para el fortalecimiento de los componentes de prevención, atención, protección y sanción del Sistema Distrital SOFIA, se desarrollaron las siguientes acciones: 
- Participación en </t>
    </r>
    <r>
      <rPr>
        <b/>
        <sz val="11"/>
        <color theme="1"/>
        <rFont val="Arial"/>
        <family val="2"/>
      </rPr>
      <t>(4)</t>
    </r>
    <r>
      <rPr>
        <sz val="11"/>
        <color theme="1"/>
        <rFont val="Arial"/>
        <family val="2"/>
      </rPr>
      <t xml:space="preserve"> espacios de articulación y coordinación de acciones estratégicas para la prevención, atención y sanción de las violencias contra las mujeres en el Distrito Capital.</t>
    </r>
  </si>
  <si>
    <t>No se presentaron retrasos, con base en la programación establecida en la ejecución de tareas</t>
  </si>
  <si>
    <t>Con el fortalecimiento de los componentes del Sistema SOFIA se aporta al goce efectivo del derecho a una vida libre de violencias para las mujeres habitantes del territorio urbano y rural de Bogotá, contribuyendo con la desnaturalización de las violencias, la prevención del delito de feminicidio, así como con la eliminación de barreras de acceso a la oferta de medidas de prevención, protección, atención y sanción de las violencias contra las mujeres, tanto en el espacio público como en el privado, mitigando que cualquier acción u omisión por parte del Estado cause daño o sufrimiento a las mujeres por el hecho de ser mujeres.
Desde el componente de prevención, se ha contribuido a la reducción de la exposición de las mujeres a ser víctimas de múltiples expresiones de las violencias en los ámbitos público y privado, garantizando acciones de coordinación interinstitucional dirigidas a la sensibilización y capacitación; el cambio cultural; la identificación, caracterización, prevención y seguimiento de factores de riesgo para las mujeres y el reconocimiento y exigibilidad del derecho de las mujeres a una vida libre de violencias.</t>
  </si>
  <si>
    <r>
      <t xml:space="preserve">En el mes de febrero para el fortalecimiento de los componentes de prevención, atención, protección y sanción del Sistema Distrital SOFIA, se desarrollaron las siguientes acciones: 
- El fortalecimiento de las capacidades de </t>
    </r>
    <r>
      <rPr>
        <b/>
        <sz val="11"/>
        <color theme="1"/>
        <rFont val="Arial"/>
        <family val="2"/>
      </rPr>
      <t>(1.369)</t>
    </r>
    <r>
      <rPr>
        <sz val="11"/>
        <color theme="1"/>
        <rFont val="Arial"/>
        <family val="2"/>
      </rPr>
      <t xml:space="preserve"> servidoras y servidores sobre el derecho de las mujeres a una vida libre de violencias.
- Participación en </t>
    </r>
    <r>
      <rPr>
        <b/>
        <sz val="11"/>
        <color theme="1"/>
        <rFont val="Arial"/>
        <family val="2"/>
      </rPr>
      <t>(9)</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(18)</t>
    </r>
    <r>
      <rPr>
        <sz val="11"/>
        <color theme="1"/>
        <rFont val="Arial"/>
        <family val="2"/>
      </rPr>
      <t xml:space="preserve"> espacios de asistencia técnica para el fortalecimiento de los componentes del Sistema SOFIA.</t>
    </r>
  </si>
  <si>
    <r>
      <t xml:space="preserve">Entre los meses de enero y febrero para el fortalecimiento de los componentes de prevención, atención, protección y sanción del Sistema Distrital SOFIA, se desarrollaron las siguientes acciones: 
- El fortalecimiento de las capacidades de </t>
    </r>
    <r>
      <rPr>
        <b/>
        <sz val="11"/>
        <color theme="1"/>
        <rFont val="Arial"/>
        <family val="2"/>
      </rPr>
      <t>(1.369)</t>
    </r>
    <r>
      <rPr>
        <sz val="11"/>
        <color theme="1"/>
        <rFont val="Arial"/>
        <family val="2"/>
      </rPr>
      <t xml:space="preserve"> servidoras y servidores sobre el derecho de las mujeres a una vida libre de violencias.
- Participación en </t>
    </r>
    <r>
      <rPr>
        <b/>
        <sz val="11"/>
        <color theme="1"/>
        <rFont val="Arial"/>
        <family val="2"/>
      </rPr>
      <t xml:space="preserve">(13)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(18)</t>
    </r>
    <r>
      <rPr>
        <sz val="11"/>
        <color theme="1"/>
        <rFont val="Arial"/>
        <family val="2"/>
      </rPr>
      <t xml:space="preserve"> espacios de asistencia técnica para el fortalecimiento de los componentes del Sistema SOFIA.</t>
    </r>
  </si>
  <si>
    <r>
      <t xml:space="preserve">En el mes de marzo para el fortalecimiento de los componentes de prevención, atención, protección y sanción del Sistema Distrital SOFIA, se desarrollaron las siguientes acciones: 
- El fortalecimiento de las capacidades de </t>
    </r>
    <r>
      <rPr>
        <b/>
        <sz val="11"/>
        <color theme="1"/>
        <rFont val="Arial"/>
        <family val="2"/>
      </rPr>
      <t>(2.823)</t>
    </r>
    <r>
      <rPr>
        <sz val="11"/>
        <color theme="1"/>
        <rFont val="Arial"/>
        <family val="2"/>
      </rPr>
      <t xml:space="preserve"> servidoras y servidores sobre el derecho de las mujeres a una vida libre de violencias.
- Participación en </t>
    </r>
    <r>
      <rPr>
        <b/>
        <sz val="11"/>
        <color theme="1"/>
        <rFont val="Arial"/>
        <family val="2"/>
      </rPr>
      <t>(6)</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(12)</t>
    </r>
    <r>
      <rPr>
        <sz val="11"/>
        <color theme="1"/>
        <rFont val="Arial"/>
        <family val="2"/>
      </rPr>
      <t xml:space="preserve"> espacios de asistencia técnica para el fortalecimiento de los componentes del Sistema SOFIA.</t>
    </r>
  </si>
  <si>
    <r>
      <t xml:space="preserve">Entre los meses de enero y febrero para el fortalecimiento de los componentes de prevención, atención, protección y sanción del Sistema Distrital SOFIA, se desarrollaron las siguientes acciones: 
- El fortalecimiento de las capacidades de </t>
    </r>
    <r>
      <rPr>
        <b/>
        <sz val="11"/>
        <color theme="1"/>
        <rFont val="Arial"/>
        <family val="2"/>
      </rPr>
      <t>(4.192)</t>
    </r>
    <r>
      <rPr>
        <sz val="11"/>
        <color theme="1"/>
        <rFont val="Arial"/>
        <family val="2"/>
      </rPr>
      <t xml:space="preserve"> servidoras y servidores sobre el derecho de las mujeres a una vida libre de violencias.
- Participación en </t>
    </r>
    <r>
      <rPr>
        <b/>
        <sz val="11"/>
        <color theme="1"/>
        <rFont val="Arial"/>
        <family val="2"/>
      </rPr>
      <t xml:space="preserve">(19)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(30)</t>
    </r>
    <r>
      <rPr>
        <sz val="11"/>
        <color theme="1"/>
        <rFont val="Arial"/>
        <family val="2"/>
      </rPr>
      <t xml:space="preserve"> espacios de asistencia técnica para el fortalecimiento de los componentes del Sistema SOFIA.</t>
    </r>
  </si>
  <si>
    <r>
      <t xml:space="preserve">En el mes de abril para el fortalecimiento de los componentes de prevención, atención, protección y sanción del Sistema Distrital SOFIA, se desarrollaron las siguientes acciones: 
- El fortalecimiento de las capacidades de </t>
    </r>
    <r>
      <rPr>
        <b/>
        <sz val="11"/>
        <color theme="1"/>
        <rFont val="Arial"/>
        <family val="2"/>
      </rPr>
      <t>(1.144)</t>
    </r>
    <r>
      <rPr>
        <sz val="11"/>
        <color theme="1"/>
        <rFont val="Arial"/>
        <family val="2"/>
      </rPr>
      <t xml:space="preserve"> servidoras y servidores sobre el derecho de las mujeres a una vida libre de violencias.
- Participación en </t>
    </r>
    <r>
      <rPr>
        <b/>
        <sz val="11"/>
        <color theme="1"/>
        <rFont val="Arial"/>
        <family val="2"/>
      </rPr>
      <t>(12)</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(7)</t>
    </r>
    <r>
      <rPr>
        <sz val="11"/>
        <color theme="1"/>
        <rFont val="Arial"/>
        <family val="2"/>
      </rPr>
      <t xml:space="preserve"> espacios de asistencia técnica para el fortalecimiento de los componentes del Sistema SOFIA.</t>
    </r>
  </si>
  <si>
    <r>
      <t xml:space="preserve">Entre los meses de enero y abril para el fortalecimiento de los componentes de prevención, atención, protección y sanción del Sistema Distrital SOFIA, se desarrollaron las siguientes acciones: 
- El fortalecimiento de las capacidades de </t>
    </r>
    <r>
      <rPr>
        <b/>
        <sz val="11"/>
        <color theme="1"/>
        <rFont val="Arial"/>
        <family val="2"/>
      </rPr>
      <t>(5.336)</t>
    </r>
    <r>
      <rPr>
        <sz val="11"/>
        <color theme="1"/>
        <rFont val="Arial"/>
        <family val="2"/>
      </rPr>
      <t xml:space="preserve"> servidoras y servidores sobre el derecho de las mujeres a una vida libre de violencias.
- Participación en </t>
    </r>
    <r>
      <rPr>
        <b/>
        <sz val="11"/>
        <color theme="1"/>
        <rFont val="Arial"/>
        <family val="2"/>
      </rPr>
      <t xml:space="preserve">(31)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(37)</t>
    </r>
    <r>
      <rPr>
        <sz val="11"/>
        <color theme="1"/>
        <rFont val="Arial"/>
        <family val="2"/>
      </rPr>
      <t xml:space="preserve"> espacios de asistencia técnica para el fortalecimiento de los componentes del Sistema SOFIA.</t>
    </r>
  </si>
  <si>
    <r>
      <t xml:space="preserve">En el mes de mayo para el fortalecimiento de los componentes de prevención, atención, protección y sanción del Sistema Distrital SOFIA, se desarrollaron las siguientes acciones: 
- El fortalecimiento de las capacidades de </t>
    </r>
    <r>
      <rPr>
        <b/>
        <sz val="11"/>
        <color theme="1"/>
        <rFont val="Arial"/>
        <family val="2"/>
      </rPr>
      <t>(1.238)</t>
    </r>
    <r>
      <rPr>
        <sz val="11"/>
        <color theme="1"/>
        <rFont val="Arial"/>
        <family val="2"/>
      </rPr>
      <t xml:space="preserve"> servidoras y servidores sobre el derecho de las mujeres a una vida libre de violencias.
- Participación en </t>
    </r>
    <r>
      <rPr>
        <b/>
        <sz val="11"/>
        <color theme="1"/>
        <rFont val="Arial"/>
        <family val="2"/>
      </rPr>
      <t>(15)</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(8) </t>
    </r>
    <r>
      <rPr>
        <sz val="11"/>
        <color theme="1"/>
        <rFont val="Arial"/>
        <family val="2"/>
      </rPr>
      <t>espacios de asistencia técnica para el fortalecimiento de los componentes del Sistema SOFIA.</t>
    </r>
  </si>
  <si>
    <r>
      <t xml:space="preserve">En el mes de junio para el fortalecimiento de los componentes de prevención, atención, protección y sanción del Sistema Distrital SOFIA, se desarrollaron las siguientes acciones: 
- El fortalecimiento de las capacidades de </t>
    </r>
    <r>
      <rPr>
        <b/>
        <sz val="11"/>
        <color theme="1"/>
        <rFont val="Arial"/>
        <family val="2"/>
      </rPr>
      <t>(2.620)</t>
    </r>
    <r>
      <rPr>
        <sz val="11"/>
        <color theme="1"/>
        <rFont val="Arial"/>
        <family val="2"/>
      </rPr>
      <t xml:space="preserve"> servidoras y servidores sobre el derecho de las mujeres a una vida libre de violencias.
- Participación en </t>
    </r>
    <r>
      <rPr>
        <b/>
        <sz val="11"/>
        <color theme="1"/>
        <rFont val="Arial"/>
        <family val="2"/>
      </rPr>
      <t>(6)</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(3) </t>
    </r>
    <r>
      <rPr>
        <sz val="11"/>
        <color theme="1"/>
        <rFont val="Arial"/>
        <family val="2"/>
      </rPr>
      <t>espacios de asistencia técnica para el fortalecimiento de los componentes del Sistema SOFIA.</t>
    </r>
  </si>
  <si>
    <t xml:space="preserve">9.1 Realizar procesos de sensibilización y formación para el fortalecimiento de capacidades a servidoras y servidores de entidades con presencia en el Distrito Capital, frente a la garantía del derecho de las mujeres a una vida libre de violencias y la atención integral a las víctimas de diferentes modalidades de violencias contra las mujeres. </t>
  </si>
  <si>
    <t xml:space="preserve">9.2 Participar o convocar espacios de articulación y coordinación de acciones estratégicas para la prevención, atención y sanción de las violencias contra las mujeres en el Distrito Capital, según los lineamientos técnicos y operativos para el funcionamiento y la implementación del Sistema SOFIA. </t>
  </si>
  <si>
    <t>9.3 Brindar asistencia técnica para el desarrollo de acciones de fortalecimiento de los componentes del Sistema SOFIA</t>
  </si>
  <si>
    <t>Durante el mes de enero no se sensibilizaron servidores y servidoras.
Retrasos: No se contó con la vinculación de todas las contratistas del equipo, por lo cual se gestionarán en los siguientes periodos el desarrollo de jornadas de sensibilizaciones.
Alternativas de solución: en el periodo de febrero 2026 con el equipo de profesionales del SOFIA Distrital en ejercicio de los contratos de prestación de servicios y de apoyo a la gestión se realizarán las sensibilizaciones a servidores y servidoras.</t>
  </si>
  <si>
    <r>
      <t>Logros: En el mes de enero se participó en</t>
    </r>
    <r>
      <rPr>
        <b/>
        <sz val="11"/>
        <color theme="1"/>
        <rFont val="Arial"/>
        <family val="2"/>
      </rPr>
      <t xml:space="preserve"> (4) </t>
    </r>
    <r>
      <rPr>
        <sz val="11"/>
        <color theme="1"/>
        <rFont val="Arial"/>
        <family val="2"/>
      </rPr>
      <t>espacios de articulación y coordinación de acciones estratégicas para la prevención, atención y sanción de las violencias contra las mujeres en el Distrito Capital:
(1) 200126 Seguimiento a la articulación de acciones interinstitucionales con la empresa OXXO para la implementación de la Estrategia Redes Seguras Para las Mujeres.
(2) 260126 Articulación de acciones interinstitucionales con el Banco Av Villas para el fortalecimiento de la prevención de violencias contra las mujeres.
(3) 260126 Articulación de acciones intrainstitucionales con la Estrategia de Fortalecimiento de Autonomía Económica y las Casas Refugio, para el seguimiento a acciones de mejora conjuntas.
(4) 290126 Articulación de acciones intrainstitucionales con la Dirección de Derechos y Diseño de Políticas para el fortalecimiento de la participación de la Dirección de Eliminación de Violencias contra las mujeres y Acceso a la Justicia en la Comisión Intersectorial de Mujeres y su Unidad Técnica de Apoyo.
Beneficios: Las mujeres del Distrito Capital se benefician de la articulación de acciones estratégicas con actores del sector público y privado, que promueven la prevención, atención y sanción de las violencias en su contra. 
No se presentaron retrasos.</t>
    </r>
  </si>
  <si>
    <t>Durante el mes de enero no se re realizó asistencia técnica para el fortalecimiento de los componentes de prevención, atención, protección y sanción del Sistema Distrital SOFIA.
Retrasos: No se contó con la vinculación de todas las contratistas del equipo, por lo cual se gestionarán en los siguientes periodos jornadas de asistencia técnica.
Alternativas de solución: en el periodo de febrero 2026 con el equipo de profesionales del SOFIA Distrital en ejercicio de los contratos de prestación de servicios y de apoyo a la gestión se realizará la asistencia técnica para el fortalecimiento de los componentes de prevención, atención, protección y sanción del Sistema Distrital SOFIA.</t>
  </si>
  <si>
    <r>
      <t xml:space="preserve">Logros: En el acumulado entre enero y febrero a través del curso virtual "El derecho de las mujeres a una vida libre de violencias", se capacitaron 141 servidoras(es) a través de los 4 módulos y las 9 unidades temáticas dispuestas.
Así mismo, en febrero a partir de 64 jornadas de sensibilización sobre el derecho de las mujeres a una vida libre de violencia realizadas por los equipos de la Dirección de Eliminación de Violencias, se logró la participación de 1.228 servidoras y servidores públicos, para un total de 1.369 servidores(as) formados(as) en el mes de febrero.
Con corte al mes de febrero se fortalecieron las capacidades de </t>
    </r>
    <r>
      <rPr>
        <b/>
        <sz val="11"/>
        <color theme="1"/>
        <rFont val="Arial"/>
        <family val="2"/>
      </rPr>
      <t>1.369</t>
    </r>
    <r>
      <rPr>
        <sz val="11"/>
        <color theme="1"/>
        <rFont val="Arial"/>
        <family val="2"/>
      </rPr>
      <t xml:space="preserve"> servidores(as) a partir </t>
    </r>
    <r>
      <rPr>
        <b/>
        <sz val="11"/>
        <color theme="1"/>
        <rFont val="Arial"/>
        <family val="2"/>
      </rPr>
      <t>64</t>
    </r>
    <r>
      <rPr>
        <sz val="11"/>
        <color theme="1"/>
        <rFont val="Arial"/>
        <family val="2"/>
      </rPr>
      <t xml:space="preserve"> de jornadas. Así mismo, se han capacitado 141 servidoras (e)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</si>
  <si>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 xml:space="preserve">Logros: En el mes de febrero se participó en </t>
    </r>
    <r>
      <rPr>
        <b/>
        <sz val="11"/>
        <color theme="1"/>
        <rFont val="Arial"/>
        <family val="2"/>
      </rPr>
      <t>(9)</t>
    </r>
    <r>
      <rPr>
        <sz val="11"/>
        <color theme="1"/>
        <rFont val="Arial"/>
        <family val="2"/>
      </rPr>
      <t xml:space="preserve"> espacios de articulación y coordinación de acciones estratégicas para la prevención, atención y sanción de las violencias contra las mujeres en el Distrito Capital:
(1) 050226 Seguimiento a la articulación de acciones interinstitucionales con la Constructora Amarilo para el seguimiento a la implementación de la Estrategia Redes Seguras Para las Mujeres.
(2) 060226 Seguimiento a la articulación de acciones interinstitucionales con Grupo GELSA para el seguimiento a la implementación de la Estrategia Redes Seguras Para las Mujeres.
(3) 060226 Seguimiento a la articulación de acciones interinstitucionales con la empresa OXXO para el seguimiento a la implementación de la Estrategia Redes Seguras Para las Mujeres.
(4) 090226 Seguimiento a la articulación de acciones interinstitucionales con Alianza Grupo Inmobiliario SAS para el seguimiento a la implementación de la Estrategia Redes Seguras Para las Mujeres.
(5) 110226 Articulación de acciones intrainstitucionales con la Dirección de Enfoque Diferencial para la formulación del plan de trabajo interno.
(6) 160226 Articulación de acciones intrainstitucionales con la Dirección de Derechos y Diseño de Políticas para la formulación del Plan de Acción de la Mesa Distrital SOFIA 2026.
(7) 190226 Articulación de acciones con la comunidad Palenquera para la definición de la ruta de implementación del Producto 4.1.11 en conjunto con la comunidad y el equipo de comunicaciones.
(8) 240226 Articulación de acciones con diferentes dependencias de la Secretaría Distrital de la Mujer para realizar seguimiento técnico, presupuestal y operativo a los productos asociados a las políticas públicas étnicas, identificar riesgos de implementación y definir orientaciones para la gestión 2026.
(9) 250226 Articulación de acciones interinstitucionales con ASCUN para la participación de la SDMujer en el foro "Encuentro Regional: Estrategias y articulación de rutas de atención DyVBG con entes externos Conversatorio con instituciones gubernamentales para fortalecer los mecanismos de articulación territorial en la atención y prevención de las violencias basadas en género en las IES.
Con corte al mes de febrero se participó en </t>
    </r>
    <r>
      <rPr>
        <b/>
        <sz val="11"/>
        <color theme="1"/>
        <rFont val="Arial"/>
        <family val="2"/>
      </rPr>
      <t>(13)</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</si>
  <si>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 xml:space="preserve">Logros: En febrero, en el marco de la asistencia técnica para el fortalecimiento de los componentes de prevención, atención, protección y sanción del Sistema Distrital SOFIA, se llevaron a cabo </t>
    </r>
    <r>
      <rPr>
        <b/>
        <sz val="11"/>
        <color theme="1"/>
        <rFont val="Arial"/>
        <family val="2"/>
      </rPr>
      <t>(18)</t>
    </r>
    <r>
      <rPr>
        <sz val="11"/>
        <color theme="1"/>
        <rFont val="Arial"/>
        <family val="2"/>
      </rPr>
      <t xml:space="preserve"> espacios de articulación entre entidades distritales:
(1) 040226 Asistencia técnica a la Secretaría Distrital de Desarrollo Económico, para la implementación de un piloto de fortalecimiento de contratación a mujeres víctimas de violencias.
(2) 090226 Asistencia técnica al Instituto Distrital de la Participación y Acción Comunal, para la implementación de Redes Seguras Para las Mujeres en Propiedad Horizontal.
(3) 110226  Asistencia técnica a la Secretaría Distrital de Ambiente y entidades adscritas, para la formulación del Plan de Acción de la Mesa Distrital SOFIA 2026 - Subcomité Técnico Sectorial.
(4) 130226 Asistencia técnica a la Instituto Distrital de Recreación y Deporte y entidades adscritas, para la formulación del Plan de Acción de la Mesa Distrital SOFIA 2026 - Subcomité Técnico Sectorial.
(5)160226 Asistencia técnica a la Secretaría Distrital de Desarrollo Económico, para la formulación del Plan de Acción de la Mesa Distrital SOFIA 2026 - Subcomité Técnico Sectorial.
(6) 170226 Asistencia técnica al Instituto Para la Economía Social, para la formulación del Plan de Acción de la Mesa Distrital SOFIA 2026 - Subcomité Técnico Sectorial.
(7) 180226 Asistencia técnica a la Secretaría Distrital de Cultura, Recreación y Deporte, para la formulación del Plan de Acción de la Mesa Distrital SOFIA 2026 - Subcomité Técnico Sectorial.
(8) 180226 Asistencia técnica a la Secretaría Distrital de Salud, para la formulación del Plan de Acción de la Mesa Distrital SOFIA 2026 - Subcomité Técnico Sectorial.
(9) 190226 Asistencia técnica a la Secretaría General de la Alcaldía Mayor, para la formulación del Plan de Acción de la Mesa Distrital SOFIA 2026 - Subcomité Técnico Sectorial.
(10) 190226 Asistencia técnica al Instituto Distrital de Turismo, para la formulación del Plan de Acción de la Mesa Distrital SOFIA 2026 - Subcomité Técnico Sectorial.
(11) 200226 Asistencia técnica a la Agencia Distrital para la Educación Superior, La Ciencia y la Tecnología - ATENEA, para la formulación del Plan de Acción de la Mesa Distrital SOFIA 2026 - Subcomité Técnico Sectorial.
(12) 200226 Asistencia técnica a la Secretaría Distrital de Salud para la ejecución de un espacio de respiro con las comunidades étnicas relacionado al tema de salud.
(13) 230226 Asistencia técnica a la Secretaría Distrital de Seguridad, Conviencia y Justicia, para la formulación del Plan de Acción de la Mesa Distrital SOFIA 2026 - Subcomité Técnico Sectorial.
(14) 240226 Asistencia técnica al Instituto Distrital de las Artes, para la formulación del Plan de Acción de la Mesa Distrital SOFIA 2026 - Subcomité Técnico Sectorial.
(15) 240226 Asistencia técnica a la Secretaría Distrital de Hábitat, para la formulación del Plan de Acción de la Mesa Distrital SOFIA 2026 - Subcomité Técnico Sectorial.
(16) 250226 Asistencia técnica a la Secretaría de Educación Distrital, para la formulación del Plan de Acción de la Mesa Distrital SOFIA 2026 - Subcomité Técnico Sectorial.
(17) 250226 Asistencia técnica a la Secretaría Distrital de Integración Social, para la formulación del Plan de Acción de la Mesa Distrital SOFIA 2026 - Subcomité Técnico Sectorial.
(18) 260226 Asistencia técnica a la Secretaría Distrital de Planeación, para la formulación del Plan de Acción de la Mesa Distrital SOFIA 2026 - Subcomité Técnico Sectorial.
En total, con corte al mes de febrero se realizaron</t>
    </r>
    <r>
      <rPr>
        <b/>
        <sz val="11"/>
        <color theme="1"/>
        <rFont val="Arial"/>
        <family val="2"/>
      </rPr>
      <t xml:space="preserve"> (18)</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</si>
  <si>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https://secretariadistritald-my.sharepoint.com/:f:/g/personal/devaj_sdmujer_gov_co/IgBh7J-GIrjIS5gdEO-WAS12ASA7AQttk7puWKX0SUUEHoA?e=5i4ok7</t>
  </si>
  <si>
    <t>https://secretariadistritald-my.sharepoint.com/:f:/g/personal/devaj_sdmujer_gov_co/IgBAQ4un4jh_SoGDB0Cek6f9AXVCnbfZxpRI6ulisbgzMuk?e=jyIy39</t>
  </si>
  <si>
    <t>https://secretariadistritald-my.sharepoint.com/:f:/g/personal/devaj_sdmujer_gov_co/IgDhwBWTtub7SYb65mniAmnJAQagESHAh_0XB8AysEfe61c?e=97zPAt</t>
  </si>
  <si>
    <r>
      <t xml:space="preserve">Logros: En marzo a través del curso virtual "El derecho de las mujeres a una vida libre de violencias", se capacitaron 291 servidores(as) a través de los 4 módulos y las 9 unidades temáticas dispuestas.
Así mismo, en marzo a partir de 87 jornadas de sensibilización sobre el derecho de las mujeres a una vida libre de violencia realizadas por los equipos de la Dirección de Eliminación de Violencias, se logró la participación de 2.532 servidoras y servidores públicos, para un total de </t>
    </r>
    <r>
      <rPr>
        <b/>
        <sz val="11"/>
        <color theme="1"/>
        <rFont val="Arial"/>
        <family val="2"/>
      </rPr>
      <t>2.823</t>
    </r>
    <r>
      <rPr>
        <sz val="11"/>
        <color theme="1"/>
        <rFont val="Arial"/>
        <family val="2"/>
      </rPr>
      <t xml:space="preserve"> servidores(as) formados(as) en el mes de marzo.
Con corte al mes de marzo se fortalecieron las capacidades de</t>
    </r>
    <r>
      <rPr>
        <b/>
        <sz val="11"/>
        <color theme="1"/>
        <rFont val="Arial"/>
        <family val="2"/>
      </rPr>
      <t xml:space="preserve"> 4.192</t>
    </r>
    <r>
      <rPr>
        <sz val="11"/>
        <color theme="1"/>
        <rFont val="Arial"/>
        <family val="2"/>
      </rPr>
      <t xml:space="preserve"> servidores(as) a partir de </t>
    </r>
    <r>
      <rPr>
        <b/>
        <sz val="11"/>
        <color theme="1"/>
        <rFont val="Arial"/>
        <family val="2"/>
      </rPr>
      <t>151</t>
    </r>
    <r>
      <rPr>
        <sz val="11"/>
        <color theme="1"/>
        <rFont val="Arial"/>
        <family val="2"/>
      </rPr>
      <t xml:space="preserve"> jornadas. Así mismo, en reporte diferenciado se han capacitado 432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</si>
  <si>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Logros: En el mes de marzo se participó en</t>
    </r>
    <r>
      <rPr>
        <b/>
        <sz val="11"/>
        <color theme="1"/>
        <rFont val="Arial"/>
        <family val="2"/>
      </rPr>
      <t xml:space="preserve"> (6)</t>
    </r>
    <r>
      <rPr>
        <sz val="11"/>
        <color theme="1"/>
        <rFont val="Arial"/>
        <family val="2"/>
      </rPr>
      <t xml:space="preserve"> espacios de articulación y coordinación de acciones estratégicas para la prevención, atención y sanción de las violencias contra las mujeres en el Distrito Capital:
(1) 120326 Articulación de acciones interinstitucionales con la empresa KOAJ Permoda para la implementación de la Estrategia Redes Seguras Para las Mujeres.
(2) 160326 Articulación de acciones intrainstitucionales con la Dirección de Derechos y Diseño de Políticas para la capacitación en el derecho de las mujeres a una vida libre de violencias y la Ruta Única de Atención.
(3) 190326 Articulación de acciones intrainstitucionales con la Dirección de Enfoque Diferencial, con el fin de definir la ruta metodológica para identificar las necesidades específicas de las mujeres Emberá Dobidá en relación con violencias basadas en género con el fin de ajustar la respuesta institucional y fortalecer la atención desde un enfoque diferencial.
(4) 240326 Articulación de acciones interinstitucionales con la empresa Home Burgers para el fortalecimiento de la autonomía económica de mujeres víctimas de violencias.
(5) 260326 Articulación de acciones interinstitucionales con las entidades del Consejo Local de Seguridad Para las Mujeres de la localidad de Chapinero, para la implementación de la Estrategia Redes Seguras Para las Mujeres con OXXO.
(6) 310326 Articulación de acciones interinstitucionales con la aseguradora AXA Colpatria para el fortalecimiento de acciones de prevención de violencias contra las mujeres en frentes de obra del Metro de Bogotá.
Con corte al mes de marzo se participó en</t>
    </r>
    <r>
      <rPr>
        <b/>
        <sz val="11"/>
        <color theme="1"/>
        <rFont val="Arial"/>
        <family val="2"/>
      </rPr>
      <t xml:space="preserve"> (19)</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</si>
  <si>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 xml:space="preserve">Logros: En marzo, en el marco de la asistencia técnica para el fortalecimiento de los componentes de prevención, atención, protección y sanción del Sistema Distrital SOFIA, se llevaron a cabo </t>
    </r>
    <r>
      <rPr>
        <b/>
        <sz val="11"/>
        <color theme="1"/>
        <rFont val="Arial"/>
        <family val="2"/>
      </rPr>
      <t>(12)</t>
    </r>
    <r>
      <rPr>
        <sz val="11"/>
        <color theme="1"/>
        <rFont val="Arial"/>
        <family val="2"/>
      </rPr>
      <t xml:space="preserve"> espacios de articulación entre entidades distritales:
(1) 020326 Asistencia técnica a la Secretaría Distrital de Gobierno, para la formulación del Plan de Acción de la Mesa Distrital SOFIA 2026 - Subcomité Técnico Sectorial
(2) 030326 Asistencia técnica a la Secretaría de Cultura, Recreación y Deporte para la implementación del Plan de Acción de la Mesa Distrital SOFIA.
(3) 030326 Asistencia técnica a la Consejería Distrital de Paz, Victimas y Reconciliación para definir la ruta metodológica y logística para la implementación de mesas de trabajo con las mujeres del pueblo Emberá ubicado en la UPI la Florida.
(4) 060326 Asistencia técnica a la Secretaría Distrital de Seguridad para la formulación y planeación de acciones de prevención de violencias contra las mujeres a nivel territorial.
(5) 100326 Asistencia técnica a la Secretaría Distrital de Integración Social para la planeación de jornadas de capacitación a Comisarias de Familia en el derecho de las mujeres a una vida libre de violencias y la Ruta Única de Atención.
(6) 100326 Asistencia técnica a la Secretaría Distrital de Salud con el fin de articular la ejecución de las diversas actividades propuestas para el desarrollo de un espacio respiro relacionados al tema de salud mental con mujeres Raizales.
(7) 110326 Asistencia técnica a la Secretaría Distrital de Gobierno y a la Consejería Distrital de Paz, Victimas y Reconciliación para el fortalecimiento del tejido comunitario de la población Emberá Katio ubicada en la UPI La Florida, a través de la elaboración participativa de cartografías sociales.
(8) 140326 Asistencia técnica a la Secretaría Distrital de Salud para realizar un espacio en donde se exploran acciones relacionados a la salud mental y sus rutas de protección para los cuidadores, con respecto a comunidades étnicas.
(9) 160326 Asistencia técnica a la Secretaría Distrital de Desarrollo Económico para la implementación del Plan de Acción de la Mesa Distrital SOFIA, con respecto a los compromisos asumidos.
(10) 190326 Asistencia técnica a la Secretaría Distrital de Planeación para la implementación del Plan de Acción de la Mesa Distrital SOFIA, con respecto a los compromisos asumidos.
(11) 200326 Asistencia técnica a la Secretaría Distrital de Gobierno y a la Consejería Distrital de Paz, Victimas y Reconciliación para el fortalecimiento del tejido comunitario de la población Emberá Dobidá ubicada en la UPI La Florida, a través de la elaboración participativa de cartografías sociales.
(12) 240326 Asistencia técnica a la Secretaría Distrital de Desarrollo Económico para la implementación de acciones de fortalecimiento de la contratación de mujeres víctimas de violencias.
En total, con corte al mes de marzo se realizaron</t>
    </r>
    <r>
      <rPr>
        <b/>
        <sz val="11"/>
        <color theme="1"/>
        <rFont val="Arial"/>
        <family val="2"/>
      </rPr>
      <t xml:space="preserve"> (30)</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</si>
  <si>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https://secretariadistritald-my.sharepoint.com/:f:/g/personal/devaj_sdmujer_gov_co/IgD92B-ckLahQaTsw2eODP7SAUkVMq5yR3v_6FTHGTjbo3o?e=iD8lCC</t>
  </si>
  <si>
    <t>https://secretariadistritald-my.sharepoint.com/:f:/g/personal/devaj_sdmujer_gov_co/IgDdCyUNSvmjR6426VI-eOFXAdp13zVnWHmF4sQ9S7u--D0?e=ZtHcGx</t>
  </si>
  <si>
    <t>https://secretariadistritald-my.sharepoint.com/:f:/g/personal/devaj_sdmujer_gov_co/IgCn_7LtuSMOSIVnthqg7cQEAZ3OXZuwNXFn7wZx4zSatYM?e=BJdqQU</t>
  </si>
  <si>
    <t>Logros: En abril a través del curso virtual "El derecho de las mujeres a una vida libre de violencias", se capacitaron 71 servidores(as) a través de los 4 módulos y las 9 unidades temáticas dispuestas.
Así mismo, en abril a partir de 62 jornadas de sensibilización sobre el derecho de las mujeres a una vida libre de violencia realizadas por los equipos de la Dirección de Eliminación de Violencias, se logró la participación de 1.073 servidoras y servidores públicos, para un total de 1.144 servidores(as) formados(as) en el mes de abril.
Con corte al mes de abril se fortalecieron las capacidades de 5.336 servidores(as) a partir de 213 jornadas. 
Así mismo, en reporte diferenciado se han capacitado 503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</si>
  <si>
    <r>
      <t>Logros: En el mes de abril se participó en</t>
    </r>
    <r>
      <rPr>
        <b/>
        <sz val="11"/>
        <color theme="1"/>
        <rFont val="Arial"/>
        <family val="2"/>
      </rPr>
      <t xml:space="preserve"> (12) </t>
    </r>
    <r>
      <rPr>
        <sz val="11"/>
        <color theme="1"/>
        <rFont val="Arial"/>
        <family val="2"/>
      </rPr>
      <t xml:space="preserve">espacios de articulación y coordinación de acciones estratégicas para la prevención, atención y sanción de las violencias contra las mujeres en el Distrito Capital:
(1) 080426 Articulación de acciones interinstitucionales con la empresa Novaventa para el fortalecimiento de acciones de prevención de violencias contra las mujeres dirigidas a su personal.
(2) 100426 Articulación de acciones intrainstitucionales con la Dirección de Enfoque Diferencial, con el fin de definir la ruta metodológica para la implementación de trabajo con las mujeres del pueblo Emberá ubicado en la localidad de Ciudad Bolívar.
(3) 130426 Articulación de acciones intrainstitucionales con la Dirección de Enfoque Diferencial, con el fin de realizar un espacio participativo con mujeres Emberá para identificar violencias de género, reconocer entornos y priorizar necesidades.
(4) 160426 Articulación de acciones interinstitucionales con empresas interesadas para el fortalecimiento de la autonomía económica de mujeres víctimas de violencias.
(5) 200426 Articulación de acciones interinstitucionales con la Dirección General de la Policía Metropolitana para el fortalecimiento de acciones de prevención de violencias contra las mujeres dirigidas a su personal.
(6) 200426 Articulación de acciones interinstitucionales con la empresa Megalinea para el fortalecimiento de acciones de prevención de violencias contra las mujeres dirigidas a su personal.
(7) 230426 Articulación de acciones intrainstitucionales con la estrategia Línea Púrpura, con el fin de generar un espacio de articulación para conocer el funcionamiento de la Línea e identificar necesidades y acciones de mejora en la atención con enfoque étnico, especialmente para mujeres de grupos étnicos.
(8) 230426 Articulación de acciones intrainstitucionales con la Dirección de Enfoque Diferencial, con el fin de socializar avances en la revisión de documentos técnicos y presentar una propuesta preliminar de estrategia para la prevención y atención de violencias contra mujeres palenqueras.
(9) 280426 Articulación de acciones intrainstitucionales con la Oficina Asesora de Comunicaciones, con el fin de promover el enfoque étnico en los contenidos de la entidad.
(10) 280426 Articulación de acciones intrainstitucionales con la Dirección de Enfoque Diferencial, con el fin de establecer las temáticas prioritarias y la organización de las mesas interculturales del año con base en necesidades identificadas con mujeres Emberá (UPI La Florida).
(11) 300426 Articulación de acciones intrainstitucionales con la Dirección de Derechos y Diseño de Política, con el fin de Revisar avances y articular acciones para la incorporación del enfoque de género en proyectos de bienestar liderados por entidades distritales, en el marco del diseño de política pública relacionado con el espacio y transporte público.
(12) 300426 Articulación de acciones intrainstitucionales con la Dirección de Gestión del Conocimiento, con el fin de revisar y ajustar el documento pedagógico del proyecto de la CAF.
Con corte al mes de abril se participó en </t>
    </r>
    <r>
      <rPr>
        <b/>
        <sz val="11"/>
        <color theme="1"/>
        <rFont val="Arial"/>
        <family val="2"/>
      </rPr>
      <t>(31)</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</si>
  <si>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abril, en el marco de la asistencia técnica para el fortalecimiento de los componentes de prevención, atención, protección y sanción del Sistema Distrital SOFIA, se llevaron a cabo</t>
    </r>
    <r>
      <rPr>
        <b/>
        <sz val="11"/>
        <color theme="1"/>
        <rFont val="Arial"/>
        <family val="2"/>
      </rPr>
      <t xml:space="preserve"> (7)</t>
    </r>
    <r>
      <rPr>
        <sz val="11"/>
        <color theme="1"/>
        <rFont val="Arial"/>
        <family val="2"/>
      </rPr>
      <t xml:space="preserve"> espacios de articulación entre entidades distritales:
(1) 080426 Asistencia técnica a la Secretaría Distrital de Planeación, con el fin de hacer seguimiento a las acciones concertadas en el Plan de Acción de la Mesa Distrital SOFIA.
(2) 080426 Asistencia técnica a la Secretaría General, con el fin de coordinar e implementar acciones de sensibilización para la prevención de violencias y el acceso a las rutas de atención en los puntos de servicio a la ciudadanía.
(3) 090426 Primera sesión directiva de la Mesa de Trabajo del Sistema Distrital SOFIA, con el fin de aprobar el Plan de Acción para la vigencia.
(4) 100426 Asistencia técnica a las Secretarías Distritales de Integración Social y Seguridad, con el fin de implementar la estrategia Redes Seguras Para las Mujeres en Propiedad Horizontal.
(5) 140426 Asistencia técnica a la Secretaría Distrital de Desarrollo Económico para la implementación de acciones de fortalecimiento de la contratación de mujeres víctimas de violencias.
(6) 210426 Asistencia técnica a la Secretaría Distrital de Educación, para el desarrollo de la Mesa de Dialogo para la prevención y atención de VBG con Instituciones de Educación Superior.
(7) 290426 Asistencia técnica a la Secretarías Distritales de Gobierno Integración Social, Desarrollo Económico y la Alta Consejería de Paz, Víctimas y Reconciliación, con el fin de avanzar en la articulación interinstitucional para la planeación, organización y definición metodológica de la Feria de Servicios dirigida a la población Emberá ubicada en la localidad de Ciudad Bolívar, con el fin de acercar la oferta institucional de manera pedagógica, accesible y con enfoque diferencial.
En total, con corte al mes de abril se realizaron </t>
    </r>
    <r>
      <rPr>
        <b/>
        <sz val="11"/>
        <color theme="1"/>
        <rFont val="Arial"/>
        <family val="2"/>
      </rPr>
      <t>(37)</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</si>
  <si>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https://secretariadistritald-my.sharepoint.com/:f:/g/personal/devaj_sdmujer_gov_co/IgDTcKbIRcCOTLDtYFiXYBZXAZr6pMs_W9y6RjvGDaBJT9M?e=hOBvz3</t>
  </si>
  <si>
    <t>https://secretariadistritald-my.sharepoint.com/:f:/g/personal/devaj_sdmujer_gov_co/IgC_pIkMqMHxSJdRHObAgTwUAWlr5jT4laWj4fi_p-SgU-g?e=unhMya</t>
  </si>
  <si>
    <t>https://secretariadistritald-my.sharepoint.com/:f:/g/personal/devaj_sdmujer_gov_co/IgDkp5v5kV3BTacpKNo7AOIhAYjhNEOn37725W_9DPuykDM?e=U0a9lv</t>
  </si>
  <si>
    <r>
      <t xml:space="preserve">Logros: En mayo a través del curso virtual "El derecho de las mujeres a una vida libre de violencias", se capacitaron 73 servidores(as) a través de los 4 módulos y las 9 unidades temáticas dispuestas.
Así mismo, en mayo a partir de 53 jornadas de sensibilización sobre el derecho de las mujeres a una vida libre de violencia realizadas por los equipos de la Dirección de Eliminación de Violencias, se logró la participación de 1.165 servidoras y servidores públicos, para un total de </t>
    </r>
    <r>
      <rPr>
        <b/>
        <sz val="11"/>
        <color theme="1"/>
        <rFont val="Arial"/>
        <family val="2"/>
      </rPr>
      <t>1.238</t>
    </r>
    <r>
      <rPr>
        <sz val="11"/>
        <color theme="1"/>
        <rFont val="Arial"/>
        <family val="2"/>
      </rPr>
      <t xml:space="preserve"> servidores(as) formados(as) en el mes de mayo.
Con corte al mes de mayo se fortalecieron las capacidades de</t>
    </r>
    <r>
      <rPr>
        <b/>
        <sz val="11"/>
        <color theme="1"/>
        <rFont val="Arial"/>
        <family val="2"/>
      </rPr>
      <t xml:space="preserve"> 6.501</t>
    </r>
    <r>
      <rPr>
        <sz val="11"/>
        <color theme="1"/>
        <rFont val="Arial"/>
        <family val="2"/>
      </rPr>
      <t xml:space="preserve"> servidores(as) a partir de 266 jornadas. 
Así mismo, en reporte diferenciado se han capacitado 576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</si>
  <si>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 xml:space="preserve">Logros: En el mes de mayo se participó en </t>
    </r>
    <r>
      <rPr>
        <b/>
        <sz val="11"/>
        <color theme="1"/>
        <rFont val="Arial"/>
        <family val="2"/>
      </rPr>
      <t xml:space="preserve">(15) </t>
    </r>
    <r>
      <rPr>
        <sz val="11"/>
        <color theme="1"/>
        <rFont val="Arial"/>
        <family val="2"/>
      </rPr>
      <t xml:space="preserve">espacios de articulación y coordinación de acciones estratégicas para la prevención, atención y sanción de las violencias contra las mujeres en el Distrito Capital:
(1) 040526 Articulación de acciones intrainstitucionales con la Estrategia de atención Hospitales para el fortalecimiento de capacidades en la atención a mujeres de pueblos étnicos.
(2) 080526 Articulación de acciones interinstitucionales con OXXO Colombia y la Alcaldía Local de La Candelaria para la planeación del evento de lanzamiento de la estrategia Redes Seguras Para las Mujeres.
(3) 120526 Articulación de acciones interinstitucionales con OXXO Colombia y la Alcaldía Local de Chapinero para la planeación del evento de lanzamiento de la estrategia Redes Seguras Para las Mujeres.
(4) 120526 Articulación de acciones intrainstitucionales con dependencias de la Secretaría Distrital de la Mujer para el seguimiento a la implementación de los productos correspondientes al CONPES de Política Pública de Comunidades Negras, Afrocolombianas, Raizales, Palenqueras, Indígenas y Rrom.
(5) 130526 Articulación de acciones intrainstitucionales con la Dirección de Derechos y Diseño de Politicas para el fortalecimiento del componente de acciones afirmativas de la Estrategia Sello en Igualdad.
(6) 130526 Socialización de la propuesta de la estrategia para la visibilización y transformación de las violencias, la discriminación y el racismo que afectan a las mujeres palenqueras y su comunidad en Bogotá, con el fin de recoger observaciones y aportes para fortalecer su implementación con la comunidad Palenquera.
(7) 150526 Articulación de acciones interinstitucionales con la empresa Vive Claro para la implementación de Puntos Seguros Para las Mujeres en sus eventos priorizados.
(8) 150526 Articulación de acciones intrainstitucionales con el equipo técnico de Casas Refugio para el fortalecimiento de acciones de autonomía económica para mujeres acogidas.
(9) 150526 Articulación de acciones interinstitucionales con la empresa Alma Experience para el fortalecimiento de acciones de prevención de violencias contra las mujeres dirigidas a su personal.
(10) 150526 Articulación de acciones intrainstitucionales con la Dirección de Enfoque Diferencial, con el fin de revisar el aspecto metodológico y presupuestal para la implementación del protocolo y la estrategia de prevención de violencias contra las mujeres palenqueras.
(11) 200526 Lanzamiento de la estrategia Redes Seguras Para las Mujeres en articulación con OXXO en la localidad de La Candelaria.
(12) 210526 Socialización de la estrategia Redes Seguras Para las Mujeres en Propiedad Horizontal en la séptima mesa de seguimiento del piloto para la prevención del acoso sexual callejero.
(13) 220526 Articulación de acciones intrainstitucionales con el equipo de planeación de la DEVAJ, con el fin de analizar la situación presupuestal para la implementación de las políticas públicas dirigidas a grupos étnicos.
(14) 280526 Articulación de acciones interinstitucionales con la empresa Admintegral para el fortalecimiento de acciones de prevención de violencias contra las mujeres a nivel distrital.
(15) 280526 Articulación de acciones interinstitucionales con la empresa Seguridad Gestión para el fortalecimiento de acciones de prevención de violencias contra las mujeres a nivel distrital.
Con corte al mes de mayo se participó en </t>
    </r>
    <r>
      <rPr>
        <b/>
        <sz val="11"/>
        <color theme="1"/>
        <rFont val="Arial"/>
        <family val="2"/>
      </rPr>
      <t>(46)</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</si>
  <si>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 xml:space="preserve">Logros: En mayo, en el marco de la asistencia técnica para el fortalecimiento de los componentes de prevención, atención, protección y sanción del Sistema Distrital SOFIA, se llevaron a cabo </t>
    </r>
    <r>
      <rPr>
        <b/>
        <sz val="11"/>
        <color theme="1"/>
        <rFont val="Arial"/>
        <family val="2"/>
      </rPr>
      <t xml:space="preserve">(8) </t>
    </r>
    <r>
      <rPr>
        <sz val="11"/>
        <color theme="1"/>
        <rFont val="Arial"/>
        <family val="2"/>
      </rPr>
      <t xml:space="preserve">espacios de articulación entre entidades distritales:
(1) 040526 Asistencia técnica a la Secretarías Distritales de Gobierno, Integración Social y la Alta Consejería de Paz, Víctimas y Reconciliación para el alistamiento de la feria de servicios Emberá CIBOL dirigida al pueblo Emberá residente en Ciudad Bolívar.
(2) 060526 Asistencia técnica al Instituto Distrital de las Artes para la planeación del Punto Seguro en el Festival Popular al Parque 2026.
(3) 120526 Asistencia técnica a las Secretarías Distritales de Integración Social y Seguridad, con el fin de implementar la estrategia Redes Seguras Para las Mujeres en Propiedad Horizontal.
(4) 130526 Asistencia técnica a la Secretarías Distritales de Gobierno y la Alta Consejería de Paz, Víctimas y Reconciliación, con el fin de coordinar y definir los aspectos metodológicos, logísticos y operativos para el desarrollo de la mesa intercultural con mujeres Emberá Dobidá en la localidad de San Cristóbal.
(5) 190526 Asistencia técnica al Instituto Distrital de Turismo, con el fin de coordinar e implementar acciones de sensibilización para la prevención de violencias y el acceso a las rutas de atención con las colaboradoras del Aeropuerto El Dorado.
(6) 190526 Asistencia técnica a la Secretarías Distritales de Gobierno y la Alta Consejería de Paz, Víctimas y Reconciliación, con el fin de generar un espacio de diálogo con las mujeres Embera Dobida de San Cristóbal para socializar la oferta institucional y fortalecer la atención de sus necesidades prioritarias.
(7) 260526 Asistencia técnica a la Secretaría de Educación del Distrito para la implementación de la primera sesión de la Mesa de Universidades.
(8) 270526 Asistencia técnica al Instituto Distrital de las Artes para la planeación del Punto Seguro en el Festival Popular al Parque 2026.
En total, con corte al mes de mayo se realizaron </t>
    </r>
    <r>
      <rPr>
        <b/>
        <sz val="11"/>
        <color theme="1"/>
        <rFont val="Arial"/>
        <family val="2"/>
      </rPr>
      <t>(45)</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</si>
  <si>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https://secretariadistritald-my.sharepoint.com/:f:/g/personal/devaj_sdmujer_gov_co/IgAnDRo4ktbGS6upGDWCjKp-AXWiNPWXP9_oNQnLJ3YDbC8?e=7EVtRV</t>
  </si>
  <si>
    <t>https://secretariadistritald-my.sharepoint.com/:f:/g/personal/devaj_sdmujer_gov_co/IgA6unct4eC5Qa9baVGGA3OLAcYk5XDjjf6OWEWP5HJEzTA?e=wcmuRB</t>
  </si>
  <si>
    <t>https://secretariadistritald-my.sharepoint.com/:f:/g/personal/devaj_sdmujer_gov_co/IgCkB0zY-BUpSrgh4wcyIvoDAX-pdgOKdDAMY_FFR9bvyMY?e=teVnM7</t>
  </si>
  <si>
    <r>
      <rPr>
        <sz val="11"/>
        <color rgb="FF000000"/>
        <rFont val="Arial"/>
        <family val="2"/>
      </rPr>
      <t>Logros: En junio a través del curso virtual "El derecho de las mujeres a una vida libre de violencias", se capacitaron 70 servidores(as) a través de los 4 módulos y las 9 unidades temáticas dispuestas.
Así mismo, en junio a partir de 66 jornadas de sensibilización sobre el derecho de las mujeres a una vida libre de violencia realizadas por los equipos de la Dirección de Eliminación de Violencias, se logró la participación de 2.550 servidoras y servidores públicos, para un total de</t>
    </r>
    <r>
      <rPr>
        <b/>
        <sz val="11"/>
        <color rgb="FF000000"/>
        <rFont val="Arial"/>
        <family val="2"/>
      </rPr>
      <t xml:space="preserve"> 2.620</t>
    </r>
    <r>
      <rPr>
        <sz val="11"/>
        <color rgb="FF000000"/>
        <rFont val="Arial"/>
        <family val="2"/>
      </rPr>
      <t xml:space="preserve"> servidores(as) formados(as) en el mes de junio.
Con corte al mes de junio se fortalecieron las capacidades de </t>
    </r>
    <r>
      <rPr>
        <b/>
        <sz val="11"/>
        <color rgb="FF000000"/>
        <rFont val="Arial"/>
        <family val="2"/>
      </rPr>
      <t>9.121</t>
    </r>
    <r>
      <rPr>
        <sz val="11"/>
        <color rgb="FF000000"/>
        <rFont val="Arial"/>
        <family val="2"/>
      </rPr>
      <t xml:space="preserve"> servidores(as) a partir de 332 jornadas. 
Así mismo, en reporte diferenciado se han capacitado 646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</si>
  <si>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Logros: En el mes de junio se participó en</t>
    </r>
    <r>
      <rPr>
        <b/>
        <sz val="11"/>
        <color theme="1"/>
        <rFont val="Arial"/>
        <family val="2"/>
      </rPr>
      <t xml:space="preserve"> (6) </t>
    </r>
    <r>
      <rPr>
        <sz val="11"/>
        <color theme="1"/>
        <rFont val="Arial"/>
        <family val="2"/>
      </rPr>
      <t>espacios de articulación y coordinación de acciones estratégicas para la prevención, atención y sanción de las violencias contra las mujeres en el Distrito Capital:
(1) 110626 Articulación de acciones intrainstitucionales con las referentes étnicas de la entidad, con el fin de socializar el derecho de las mujeres a una vida libre de violencias y la Ruta Única de Atención para recoger aportes que permitan construir lineamientos de atención con enfoque diferencial étnico para mujeres de grupos étnicos en el Distrito.
(2) 120626 Articulación de acciones interinstitucionales con Cusezar para la planeación de una jornada territorial de prevención de violencias, en el marco de la estrategia Redes Seguras Para las Mujeres.
(3) 120626 Articulación de acciones interinstitucionales con OXXO Colombia y la Alcaldía Local de Chapinero para la planeación del evento de lanzamiento de la estrategia Redes Seguras Para las Mujeres.
(4) 160626 Articulación de acciones intrainstitucionales con los equipos de la Línea Púrpura Distrital y la Agencia Muj, con el fin de socializar el derecho a una vida libre de violencias con enfoque étnico y la Ruta Única de Atención para fortalecer la atención a mujeres pertenecientes a pueblos étnicos en el Distrito.
(5) 230626 Articulación de acciones intrainstitucionales con el equipo de la estrategia Hospitales, con el fin de socializar el derecho a una vida libre de violencias con enfoque étnico y la Ruta Única de Atención para fortalecer la atención a mujeres pertenecientes a pueblos étnicos en el Distrito.
(6) 250526 Lanzamiento de la estrategia Redes Seguras Para las Mujeres en articulación con OXXO en la localidad de Chapinero.
Con corte al mes de junio se participó en</t>
    </r>
    <r>
      <rPr>
        <b/>
        <sz val="11"/>
        <color theme="1"/>
        <rFont val="Arial"/>
        <family val="2"/>
      </rPr>
      <t xml:space="preserve"> (52)</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</si>
  <si>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junio, en el marco de la asistencia técnica para el fortalecimiento de los componentes de prevención, atención, protección y sanción del Sistema Distrital SOFIA, se llevaron a cabo</t>
    </r>
    <r>
      <rPr>
        <b/>
        <sz val="11"/>
        <color theme="1"/>
        <rFont val="Arial"/>
        <family val="2"/>
      </rPr>
      <t xml:space="preserve"> (3) </t>
    </r>
    <r>
      <rPr>
        <sz val="11"/>
        <color theme="1"/>
        <rFont val="Arial"/>
        <family val="2"/>
      </rPr>
      <t>espacios de articulación entre entidades distritales:
(1) 020626 Asistencia técnica al Instituto Distrital de Turismo y OPAIN para la planeación de espacios formativos dirigidos al personal de OPAIN y a la comunidad aeroportuaria, orientados a la prevención de las violencias contra las mujeres, el fortalecimiento de masculinidades corresponsables, la gestión emocional y la transformación cultural en los entornos laborales y comunitarios.
(2) 230626 Asistencia técnica a las Secretarías Distritales de Integración Social y Gobierno, con el fin de articular acciones interinstitucionales para el desarrollo de la Mesa Intercultural Emberá en Ciudad Bolívar.
(3) 260626 Asistencia técnica a entidades territoriales de la localidad de Bosa, para la planeación de una jornada territorial de prevención de violencias, en el marco de la estrategia Redes Seguras Para las Mujeres.
En total, con corte al mes de junio se realizaron</t>
    </r>
    <r>
      <rPr>
        <b/>
        <sz val="11"/>
        <color theme="1"/>
        <rFont val="Arial"/>
        <family val="2"/>
      </rPr>
      <t xml:space="preserve"> (48)</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</si>
  <si>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https://secretariadistritald-my.sharepoint.com/:f:/g/personal/devaj_sdmujer_gov_co/IgAkY5vYD_8PRKtvWJBFneclAZxjqTSSYkyZ-SMu8E61bKE?e=9VhJor</t>
  </si>
  <si>
    <t>https://secretariadistritald-my.sharepoint.com/:f:/g/personal/devaj_sdmujer_gov_co/IgBxyfi4jRLxRbwy-z2316V1AaqDi391wwTmmvH7OjPPqpo?e=X9Z6uG</t>
  </si>
  <si>
    <t>https://secretariadistritald-my.sharepoint.com/:f:/g/personal/devaj_sdmujer_gov_co/IgD-oTyZaW4iTKTFrgv0RHk7AXLSDe8y5ZkT_BCQR_sfYxw?e=qKTuly</t>
  </si>
  <si>
    <t>Dinamizar 20 Consejos y Planes Locales de seguridad para las Mujeres en las 20 localidades de Bogotá.</t>
  </si>
  <si>
    <t>Número de localidades dinamizadas para realizar espacios dirigidos a la preparación, programación y realización de los Consejos y Planes Locales de Seguridad</t>
  </si>
  <si>
    <t>En enero se llevaron a cabo 6 espacios técnicos con las Alcaldías Locales donde se avanzó en la definición de fechas y agendas para las primeras sesiones del año de los Consejos Locales de Seguridad para las Mujeres. Se realizaron 4 encuentros con las entidades locales para el inicio de la concertación y formulación de las estrategias de prevención de violencias contra las mujeres de los Planes Locales de Seguridad para las Mujeres 2025. Se realizaron 3  acciones de prevención de violencias en el espacio público y 3 mesas de trabajo para la prevención del delito de feminicidio.</t>
  </si>
  <si>
    <t>N/A</t>
  </si>
  <si>
    <t>Se avanzó en la gestión de un escenario (CLSM) y una herramienta (PLSM) para el abordaje de la seguridad y violencias contra las mujeres desde un enfoque de género, de derechos y diferencial.</t>
  </si>
  <si>
    <t>En febrero se llevaron a cabo 18 espacios técnicos con las Alcaldías Locales donde se avanzó en definición operativa y técnica de esta instancia. Se realizaron 4 sesiones de los CLSM,  20 encuentros con las entidades locales para la concertación de las estrategias de prevención de violencias contra las mujeres de los PLSM 2026, 42  acciones de prevención de violencias en el espacio público y 18 mesas de trabajo para la prevención del delito de feminicidio.</t>
  </si>
  <si>
    <t xml:space="preserve">Entre enero y  febrero se llevaron a cabo 24 espacios técnicos con las Alcaldías Locales donde se avanzó en la definición de fechas y agendas para las primeras sesiones del año de los Consejos Locales de Seguridad para las Mujeres, así se realizaron 4 sesiones de los CLSM, dando inicio a la celebración de esta instancia.  Se realizaron 24 encuentros con las entidades locales para la concertación y formulación de las estrategias de prevención de violencias contra las mujeres de los Planes Locales de Seguridad para las Mujeres 2026. Se realizaron 45 acciones de prevención de violencias contra las mujeres en el espacio público y  21 mesas de trabajo para la prevención del delito de feminicidio.	</t>
  </si>
  <si>
    <t>Se avanzó en la consolidación de un escenario (CLSM) y una herramienta (PLSM) para el abordaje de la seguridad y violencias contra las mujeres desde un enfoque de género, de derechos y diferencial.</t>
  </si>
  <si>
    <t>En marzo se llevaron a cabo 13 espacios técnicos con las Alcaldías Locales donde se avanzó en definición operativa y técnica de esta instancia. Se realizaron 16 sesiones de los CLSM,  19 encuentros con las entidades locales para la concertación de las estrategias de prevención de violencias contra las mujeres de los PLSM 2026, 50 acciones de prevención de violencias en el espacio público y 20 mesas de trabajo para la prevención del delito de feminicidio.</t>
  </si>
  <si>
    <t xml:space="preserve">Entre enero y  marzo se llevaron a cabo 37 espacios técnicos con las Alcaldías Locales donde se avanzó en la definición de fechas y agendas para las primeras sesiones del año de los Consejos Locales de Seguridad para las Mujeres, así se realizaron las primeras 20 sesiones de los CLSM dando inicio a la celebración de esta instancia.  Se realizaron 43  encuentros con las entidades locales para la concertación y formulación de las estrategias de prevención de violencias contra las mujeres de los Planes Locales de Seguridad para las Mujeres 2026. Se realizaron 95 acciones de prevención de violencias contra las mujeres en el espacio público y  41 mesas de trabajo para la prevención del delito de feminicidio.	</t>
  </si>
  <si>
    <t>En abril se llevaron a cabo 17 espacios técnicos con las Alcaldías Locales donde se avanzó en definición operativa y técnica de los Consejos Locales de Seguridad para las Mujeres. Se realizaron 15 encuentros con las entidades locales para la concertación de las estrategias de prevención de violencias contra las mujeres de los Planes Locales de Seguridad para las Mujeres  2026, 45 acciones de prevención de violencias en el espacio público y 16 mesas de trabajo para la prevención del delito de feminicidio.</t>
  </si>
  <si>
    <t xml:space="preserve">Entre enero y  abril se llevaron a cabo 54 espacios técnicos con las Alcaldías Locales donde se avanzó en la definición de fechas y agendas para las segundas sesiones del año de los Consejos Locales de Seguridad para las Mujeres. Se realizaron 58  encuentros con las entidades locales para la concertación y formulación de las estrategias de prevención de violencias contra las mujeres de los Planes Locales de Seguridad para las Mujeres 2026. Se realizaron 140 acciones de prevención de violencias contra las mujeres en el espacio público y  57 mesas de trabajo para la prevención del delito de feminicidio.	</t>
  </si>
  <si>
    <t>En mayo se llevaron a cabo  5 Consejos Locales de Seguridad para las Mujeres y  13 espacios técnicos con las Alcaldías Locales donde se avanzó en la definición operativa y técnica de los Consejos . Se realizaron 13 encuentros con las entidades locales para la concertación de las estrategias de prevención de violencias contra las mujeres de los Planes Locales de Seguridad para las Mujeres  2026, 54 acciones de prevención de violencias en el espacio público y 13 mesas de trabajo para la prevención del delito de feminicidio.</t>
  </si>
  <si>
    <t xml:space="preserve">Entre enero y  mayo se llevaron a cabo 67 espacios técnicos con las Alcaldías Locales donde se avanzó en la definición de fechas y agendas para las segundas sesiones del año de los Consejos Locales de Seguridad para las Mujeres. Se realizaron 71  encuentros con las entidades locales para la concertación y formulación de las estrategias de prevención de violencias contra las mujeres de los Planes Locales de Seguridad para las Mujeres 2026. Se realizaron 194 acciones de prevención de violencias contra las mujeres en el espacio público y  70 mesas de trabajo para la prevención del delito de feminicidio.	</t>
  </si>
  <si>
    <t>En junio se llevaron a cabo  15 Consejos Locales de Seguridad para las Mujeres y 11 espacios técnicos con las Alcaldías Locales donde se avanzó en la definición operativa y técnica de los Consejos . Se realizaron 16 encuentros con las entidades locales para la concertación de las estrategias de prevención de violencias contra las mujeres de los Planes Locales de Seguridad para las Mujeres  2026, 37 acciones de prevención de violencias en el espacio público y 15 mesas de trabajo para la prevención del delito de feminicidio.</t>
  </si>
  <si>
    <t xml:space="preserve">Entre enero y  junio se llevaron a cabo 78 espacios técnicos con las Alcaldías Locales donde se avanzó en la definición de fechas y agendas para las segundas sesiones del año de los Consejos Locales de Seguridad para las Mujeres dando un total de 40 Consejos celebrados. Se realizaron 87  encuentros con las entidades locales para la concertación y formulación de las estrategias de prevención de violencias contra las mujeres de los Planes Locales de Seguridad para las Mujeres 2026. Se realizaron 231 acciones de prevención de violencias contra las mujeres en el espacio público y  85 mesas de trabajo para la prevención del delito de feminicidio.	</t>
  </si>
  <si>
    <t>10.1 Articular y coordinar con las Alcaldías Locales el desarrollo técnico y operativo de las sesiones de los Consejos Locales de Seguridad para las Mujeres.</t>
  </si>
  <si>
    <t>10.2 Dinamizar el diseño, implementación y seguimiento de las acciones incluidas en los Planes Locales de Seguridad para las Mujeres.</t>
  </si>
  <si>
    <t xml:space="preserve">10.3  Liderar, articular y dinamizar acciones de prevención de violencias contra las mujeres en el espacio público. </t>
  </si>
  <si>
    <t>10.4  Liderar, articular y dinamizar acciones para la prevención del delito de feminicidio.</t>
  </si>
  <si>
    <t>Logros: En enero se realizaron 6 espacios técnicos con las Alcaldías Locales de: Chapinero, San Cristóbal, Bosa, Kennedy, Suba y Los Mártires, donde se definieron las fechas y agendas de las primeras sesiones del año de los Consejos Locales de Seguridad para las Mujeres, las cuales se programaron para febrero y marzo con base en la agenda propuesta por parte de la SDMujer.
Con corte al mes de enero se realizaron  6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</si>
  <si>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enero se realizaron  4 encuentros con las entidades locales para la concertación y formulación de los compromisos y estrategias de prevención de violencias contra las mujeres de los Planes Locales de Seguridad para las Mujeres de: San Cristóbal, Suba, Bosa y Barrios Unidos. 
Con corte al mes de enero se realizaron 4 encuentros con las entidades locales para la retroalimentación de los compromisos y estrategias de prevención de violencias contra las mujeres de los Planes Locales de Seguridad para las Mujeres.
Beneficios: En estos espacios se logró generar acuerdos para definir las estrategias sectoriales locales para la prevención de las violencias contra las mujeres que contemplan los Planes de Seguridad para las Mujeres.
No se presentaron retrasos, con base en lo programado.</t>
  </si>
  <si>
    <t>Logros: En enero se avanzó en el desarrollo de 3 acciones de prevención de violencias contra las mujeres en el espacio y transporte público en las localidades de: Rafael Uribe y Ciudad Bolívar.
Con corte al mes de enero se realizaron 3 actividades de prevención de violencias contra las mujeres en el espacio y trabsporte público. 
Beneficios: Estas actividades contaron con la articulación y participación de las entidades locales, las organizaciones de mujeres y las ciudadanas en general, logrando: i. 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</si>
  <si>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enero se avanzó en el desarrollo de 3 Mesas de técnicas para la  prevención del delito de feminicidio en las localidades de: Usaquén, Bosa y Chapinero.
Con corte al mes de enero se desarrollaron 3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</si>
  <si>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https://secretariadistritald-my.sharepoint.com/:f:/g/personal/devaj_sdmujer_gov_co/IgCsKc2_08doQbRFRI2e7buFAS63tGssemNUvtINuoT74MQ?e=DvNdwQ</t>
  </si>
  <si>
    <t>https://secretariadistritald-my.sharepoint.com/:f:/g/personal/devaj_sdmujer_gov_co/IgB_DL79jxwTT6qWeVaCmi02AYsS365OM4tVVTlmGVP3UNw?e=7uk6qa</t>
  </si>
  <si>
    <t>https://secretariadistritald-my.sharepoint.com/:f:/g/personal/devaj_sdmujer_gov_co/IgDJN08XAOnZQq2JyDoifEHjASY9T71_xEv2h56JpdT77dI?e=ILYUXG</t>
  </si>
  <si>
    <t>https://secretariadistritald-my.sharepoint.com/:f:/g/personal/devaj_sdmujer_gov_co/IgDwPmcMWM2iRrRyYyOG9_8XAfw4SF8-UQ5mZLYfzCc0UAg?e=gEwtEV</t>
  </si>
  <si>
    <t>Logros: En febrero 18 espacios técnicos con las Alcaldías Locales de: Usaquén, Chapinero, Santa Fe, San Cristóbal, Usme, Tunjuelito, Bosa, Kennedy, Fontibón, Suba, Barrios Unidos, Teusaquillo, Antonio Nariño, Puente Aranda, La Candelaria, Rafael Uribe, Ciudad Bolívar y Sumapaz, donde se definieron las fechas y agendas de las primeras sesiones del año de los Consejos Locales de Seguridad para las Mujeres, las cuales se programaron para febrero y marzo con base en la agenda propuesta por parte de la SDMujer.
Con corte al mes de febrero se realizaron 24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</si>
  <si>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febrero se realizaron  20 encuentros con las entidades locales para la concertación y formulación de los compromisos y estrategias de prevención de violencias contra las mujeres de los Planes Locales de Seguridad para las Mujeres en las veinte localidades de Bogotá. 
Con corte al mes de febrero se realizaron 24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</si>
  <si>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febrero se realizaron 42 acciones de prevención de violencias contra las mujeres en el espacio y transporte público en las localidades de: Usaquén, Chapinero, Santa Fe, San Cristóbal, Usme, Tunjuelito, Fontibón, Engativá, Suba, Barrios Unidos, Teusaquillo, Los Mártires, Antonio Nariño, Puente Aranda, La Candelaria, Rafael Uribe, y Ciudad Bolívar.
Con corte al mes de febrero se realizaron 45 actividades de prevención de violencias contra las mujeres en el espacio y trabsporte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</si>
  <si>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febrero se realizaron 18 Mesas de técnicas para la  prevención del delito de feminicidio en las localidades de: Usaquén, Chapinero, Santa Fe, San Cristóbal, Usme, Tunjuelito, Bosa, Kennedy, Fontibón, Engativá, Suba, Barrios Unidos, Los Mártires, Antonio Nariño, Puente Aranda, La Candelaria, Ciudad Bolívar y Sumapaz.
Con corte al mes de febrero se realizaron 21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</si>
  <si>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https://secretariadistritald-my.sharepoint.com/:f:/g/personal/devaj_sdmujer_gov_co/IgDvNYlfrZlwSaBtG1dRwSxfAfrMgGE2944wR-p9EUgfCfc?e=YQpJ5b</t>
  </si>
  <si>
    <t>https://secretariadistritald-my.sharepoint.com/:f:/g/personal/devaj_sdmujer_gov_co/IgAXelyVkp3wT4_F7Wd7k0MiAR95QXMszykaXJbmh81SZjs?e=hB3jgO</t>
  </si>
  <si>
    <t>https://secretariadistritald-my.sharepoint.com/:f:/g/personal/devaj_sdmujer_gov_co/IgCSs3WwHE22SpyL7FhF-RfYAf_y8-Hwa2dR0Ifv4cl6md8?e=mEIcAR</t>
  </si>
  <si>
    <t>https://secretariadistritald-my.sharepoint.com/:f:/g/personal/devaj_sdmujer_gov_co/IgBxPdnpLDGxSJefKASUi7o1ATHx2LrXgbnkaFNxrZsxUb4?e=CDypn4</t>
  </si>
  <si>
    <t>Logros: En marzo se realizaron 13 espacios técnicos con las Alcaldías Locales de: Usaquén, Chapinero, Santa Fe, Tunjuelito, Bosa, Kennedy, Fontibón, Barrios Unidos, Teusaquillo, Los Mártires, Puente Aranda, La Candelaria y Sumapaz, donde se definieron las fechas y agendas de las primeras sesiones del año de los Consejos Locales de Seguridad para las Mujeres, las cuales se programaron para febrero y marzo con base en la agenda propuesta por parte de la SDMujer.
Con corte al mes de marzo se realizaron 37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</si>
  <si>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marzo se realizaron 19 encuentros con las entidades locales para la concertación y formulación de los compromisos y estrategias de prevención de violencias contra las mujeres de los Planes Locales de Seguridad para las Mujeres en las localidades de Usaquén, Chapinero, Santa Fe, San Cristóbal, Usme, Tunjuelito, Bosa, Kennedy, Fontibón, Engativá, Barrios Unidos, Teusaquillo, Los Mártires, Antonio Nariño, Puente Aranda, La Candelaria, Rafael Uribe U., Ciudad Bolívar y Sumapaz.
Con corte al mes de marzo se realizaron  43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</si>
  <si>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marzo se realizaron 50 acciones de prevención de violencias contra las mujeres en el espacio y transporte público en las localidades de: Usaquén, Chapinero, Santa Fe, San Cristóbal, Usme, Tunjuelito, Bosa, Fontibón, Engativá, Barrios Unidos, Teusaquillo, Los Mártires, Antonio Nariño, Puente Aranda, La Candelaria, Rafael Uribe U., Ciudad Bolívar y Sumapaz.
Con corte al mes de marzo se realizaron 95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</si>
  <si>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marzo se realizaron 20 Mesas de técnicas para la  prevención del delito de feminicidio en las 20 localidades de Bogotá. 
Con corte al mes de marzo se realizaron 41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</si>
  <si>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https://secretariadistritald-my.sharepoint.com/:f:/g/personal/devaj_sdmujer_gov_co/IgAgDlPbBJdlRpddMQvszUTUAUiAn-arViO-ey5pzP2iYPI?e=ssZVZf</t>
  </si>
  <si>
    <t>https://secretariadistritald-my.sharepoint.com/:f:/g/personal/devaj_sdmujer_gov_co/IgBoEVaHYG2ASrJ8oNg0aEOfAZlo8866xCOm2WWxtsN9VeQ?e=BTaa9T</t>
  </si>
  <si>
    <t>https://secretariadistritald-my.sharepoint.com/:f:/g/personal/devaj_sdmujer_gov_co/IgClBTAFeG6uRK9mQJc6344fAU5M7efxV7d-ukNTZF7kphw?e=fdrrTN</t>
  </si>
  <si>
    <t>https://secretariadistritald-my.sharepoint.com/:f:/g/personal/devaj_sdmujer_gov_co/IgCck95Uhe1MR6yLamqRrk0BAQRU2DeSvI5m9B0mp0F5pA4?e=fmKjg6</t>
  </si>
  <si>
    <t>Logros: En  abril se realizaron 17 espacios técnicos con las Alcaldías Locales de: Usaquén, Chapinero, Santa Fe, San Cristóbal, Usme, Tunjuelito, Bosa, Kennedy, Fontibón, Engativá, Suba, Barrios Unidos, Teusaquillo, Puente Aranda, La Candelaria, Ciudad Bolívar y Sumapaz, donde se definieron las fechas y agendas de las segundas sesiones del año de los Consejos Locales de Seguridad para las Mujeres, las cuales se programaron para mayo y junio con base en la agenda propuesta por parte de la SDMujer.
Con corte al mes de abril se realizaron 54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</si>
  <si>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abril se realizaron 15 encuentros con las entidades locales para la concertación y formulación de los compromisos y estrategias de prevención de violencias contra las mujeres de los Planes Locales de Seguridad para las Mujeres en las localidades de Usaquén, Chapinero, Santa Fe, Usme, Tunjuelito, Bosa, Kennedy, Engativá, Suba, Barrios Unidos, Teusaquillo, Los Mártires, Antonio Nariño, La Candelaria y Ciudad Bolívar.
Con corte al mes de abril se realizaron  58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</si>
  <si>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abril se realizaron 45 acciones de prevención de violencias contra las mujeres en el espacio y transporte público en las localidades de: Usaquén, Chapinero, Santa Fe, San Cristóbal, Usme, Tunjuelito, Bosa, Kennedy, Fontibón, Engativá, Suba, Barrios Unidos, Teusaquillo, Los Mártires, Antonio Nariño, Puente Aranda, La Candelaria, Rafael Uribe U., Ciudad Bolívar. 
Con corte al mes de abril se realizaron 140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</si>
  <si>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abril se realizaron 16 Mesas de técnicas para la  prevención del delito de feminicidio en las localidades de Usaquén, Chapinero, Santa Fe, Usme, Bosa, Kennedy, Fontibón, Engativá, Suba, Barrios Unidos, Los Mártires, Antonio Nariño, Puente Aranda, La Candelaria, Ciudad Bolívar y Sumapaz.   
Con corte al mes de abril se realizaron 57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</si>
  <si>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https://secretariadistritald-my.sharepoint.com/:f:/g/personal/devaj_sdmujer_gov_co/IgCNkFQS3OubRrPvcmxyiIB6AVVYvqdfqcMutp0Z-je0A9U?e=7byoFv</t>
  </si>
  <si>
    <t>https://secretariadistritald-my.sharepoint.com/:f:/g/personal/devaj_sdmujer_gov_co/IgBoD-IMu31tS45XfYagZK8LAegNL4qV6CU-ik07Oqt0PTk?e=WXHsy7</t>
  </si>
  <si>
    <t>https://secretariadistritald-my.sharepoint.com/:f:/g/personal/devaj_sdmujer_gov_co/IgDx9pa9dzDGRrKKQMegy_s6ARJQK64Z1xSKR93RxE_YyN4?e=obgfNG</t>
  </si>
  <si>
    <t>https://secretariadistritald-my.sharepoint.com/:f:/g/personal/devaj_sdmujer_gov_co/IgCInwdDJcrYS7FOpmicRjq6AZU4tjOvd_-PgbOkuSx0AJQ?e=c2zsFS</t>
  </si>
  <si>
    <t>Logros: En  mayo se realizaron 13 espacios técnicos con las Alcaldías Locales de: Usaquén, Chapinero, Santa Fe, Usme, Bosa, Kennedy, Fontibón, Suba, Los Mártires, Antonio Nariño, La Candelaria, Ciudad Bolívar y Sumapaz, donde se definieron las fechas y agendas de las segundas sesiones del año de los Consejos Locales de Seguridad para las Mujeres, las cuales se programaron para mayo y junio con base en la agenda propuesta por parte de la SDMujer.
Con corte al mes de mayo se realizaron 67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</si>
  <si>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mayo se realizaron 13 encuentros con las entidades locales para la concertación y formulación de los compromisos y estrategias de prevención de violencias contra las mujeres de los Planes Locales de Seguridad para las Mujeres en las localidades de Usaquén, Chapinero, Santa Fe, Usme, Bosa, Kennedy, Fontibón, Suba, Barrios Unidos, Los Mártires, La Candelaria, Ciudad Bolívar y Sumapaz.
Con corte al mes de mayo se realizaron  71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</si>
  <si>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mayo se realizaron 54 acciones de prevención de violencias contra las mujeres en el espacio y transporte público en las localidades de: Usaquén, Chapinero, Santa Fe, Usme, Fontibón, Suba, Barrios Unidos, Los Mártires, Antonio Nariño, La Candelaria, Rafael Uribe Uribe, Ciudad Bolívar y Sumapaz. 
Con corte al mes de mayo se realizaron 194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</si>
  <si>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mayo se realizaron 13 Mesas de técnicas para la  prevención del delito de feminicidio en las localidades de Usaquén, Chapinero, Santa Fe, Usme, Bosa, Kennedy, Fontibón, Suba, Barrios Unidos, Los Mártires, La Candelaria, Rafael Uribe Uribe y Ciudad Bolívar.  
Con corte al mes de mayo se realizaron 70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</si>
  <si>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https://secretariadistritald-my.sharepoint.com/:f:/g/personal/devaj_sdmujer_gov_co/IgBvyZ72UDyLQ4atr6QNKf10AepZIRlHUWCi1D9XgVR9nN8?e=NrEt38</t>
  </si>
  <si>
    <t>https://secretariadistritald-my.sharepoint.com/:f:/g/personal/devaj_sdmujer_gov_co/IgCsCAeoodSaTLRQEsr0ELXNAbhnZvQw3llDk5t3dsuGXcU?e=zdJoHh</t>
  </si>
  <si>
    <t>https://secretariadistritald-my.sharepoint.com/:f:/g/personal/devaj_sdmujer_gov_co/IgBURGSMG7l9T5ZfxD4cYuhIAeTfDWBbd8UoD49IP8BGAGs?e=DJIcuT</t>
  </si>
  <si>
    <t>https://secretariadistritald-my.sharepoint.com/:f:/g/personal/devaj_sdmujer_gov_co/IgCdWA0V8EG7RJhKnnFDxu46Aba2TkPbbeeZHaA2zWpDqcQ?e=p53Ipg</t>
  </si>
  <si>
    <t>Logros: En  junio se realizaron 11 espacios técnicos con las Alcaldías Locales de: Usaquén, Chapinero, Santa Fe, Usme, Bosa, Fontibón, Barrios Unidos, Teusaquillo, La Candelaria, Rafael Uribe y Sumapaz, donde se definieron las fechas y agendas de las segundas sesiones del año de los Consejos Locales de Seguridad para las Mujeres, las cuales se programaron para mayo y junio con base en la agenda propuesta por parte de la SDMujer.
Con corte al mes de junio se realizaron 78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</si>
  <si>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junio se realizaron 16 encuentros con las entidades locales para la concertación y formulación de los compromisos y estrategias de prevención de violencias contra las mujeres de los Planes Locales de Seguridad para las Mujeres en las localidades de Usaquén, Chapinero, Santa Fe, San Cristóbal, Usme, Tunjuelito, Bosa, Kennedy, Fontibón, Engativá, Suba, Barrios Unidos, Los Mártires, Puente Aranda, La Candelaria y Ciudad Bolívar.
Con corte al mes de junio se realizaron  87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</si>
  <si>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junio se realizaron 37 acciones de prevención de violencias contra las mujeres en el espacio y transporte público en las localidades de: Usaquén, Chapinero, Santa Fe, San Cristóbal, Usme, Fontibón, Antonio Nariño, Puente Aranda, La Candelaria, Rafael Uribe y Ciudad Bolívar.
Con corte al mes de junio se realizaron 231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</si>
  <si>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junio se realizaron 15 Mesas de técnicas para la  prevención del delito de feminicidio en las localidades de Usaquén, San Cristóbal, Usme, Tunjuelito, Bosa, Kennedy, Barrios Unidos, Los Mártires, Antonio Nariño, Engativá, Puente Aranda, La Candelaria, Ciudad Bolívar y Sumapaz. 
Con corte al mes de junio se realizaron 85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</si>
  <si>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https://secretariadistritald-my.sharepoint.com/:f:/g/personal/devaj_sdmujer_gov_co/IgARtfxtDpYdTaLVXmv26woLATWtS1lbNnFVrYKgWRl1pqM?e=TOxRpf</t>
  </si>
  <si>
    <t>https://secretariadistritald-my.sharepoint.com/:f:/g/personal/devaj_sdmujer_gov_co/IgBzpHuoprAxSLJvmiNpar2rAQJ4LfZo_fTQ9flUL8RfSdQ?e=X4uRdZ</t>
  </si>
  <si>
    <t>https://secretariadistritald-my.sharepoint.com/:f:/g/personal/devaj_sdmujer_gov_co/IgBh4lIxCiqOR4jiM4vqEo4RAQFpR-jSp46GH33wO9NUVPo?e=V1qWCc</t>
  </si>
  <si>
    <t>https://secretariadistritald-my.sharepoint.com/:f:/g/personal/devaj_sdmujer_gov_co/IgBD-fpM-117ToEZpB8DErT-AbctOWq5BDMYzeh1faVFHJ4?e=dDvXU6</t>
  </si>
  <si>
    <t>DE-FO-5</t>
  </si>
  <si>
    <t>Fecha de Emisión</t>
  </si>
  <si>
    <t>META PLAN DE DESARROLLO</t>
  </si>
  <si>
    <t>Página</t>
  </si>
  <si>
    <t>2 de 7</t>
  </si>
  <si>
    <t>NOMBRE DEL PROYECTO</t>
  </si>
  <si>
    <t>8205 - Fortalecimiento de la estrategia de acogida, atención y prevención de violencias contra las mujeres en el espacio público y privado en Bogotá D.C</t>
  </si>
  <si>
    <t xml:space="preserve">                                                 REPORTE INDICADOR META PDD</t>
  </si>
  <si>
    <t>OBJETIVO ODS</t>
  </si>
  <si>
    <t>5 - Igualdad de género</t>
  </si>
  <si>
    <t>META ODS</t>
  </si>
  <si>
    <t>5.2. Eliminar todas las formas de violencia contra todas las mujeres y las niñas en los ámbitos público y privado, incluidas la trata y la explotación sexual y otros tipos de explotación</t>
  </si>
  <si>
    <t>INDICADOR META PDD</t>
  </si>
  <si>
    <t>3864 - Número de casas refugio con operación cualificada en la acogida y atención a mujeres víctimas y sus sistemas familiares, con enfoque diferencial.</t>
  </si>
  <si>
    <t>PROGRAMACIÓN CUATRIENAL INDICADOR PDD</t>
  </si>
  <si>
    <t>AVANCE ACUMULADO CUATRIENIO</t>
  </si>
  <si>
    <t>TIPO DE ANUALIZACIÓN  (Según aplique)</t>
  </si>
  <si>
    <t>EJECUCIÓN MENSUAL INDICADOR PDD 3864</t>
  </si>
  <si>
    <t>EVIDENCIAS DEL AVANCE</t>
  </si>
  <si>
    <t xml:space="preserve">Con corte al mes de enero se dio cumplimiento a la operación de la Estrategia Casas Refugio a través del funcionamiento de 6 casas, 4 en el Modelo de Atención Tradicional, 1 del Modelo Intermedio y 1 de la Modelo Rural. </t>
  </si>
  <si>
    <t>En el mes de enero de 2026 se dio cumplimiento a la operación de la Estrategia Casas Refugio a través del funcionamiento de 6 casas, 4 en la Modelo de Atención Tradicional, 1 del Modelo Intermedio y 1 de la Modelo Rural.</t>
  </si>
  <si>
    <t>https://secretariadistritald-my.sharepoint.com/:f:/g/personal/devaj_sdmujer_gov_co/IgAM49WculaeTIx41TbBcmdyAVM7MPjwjk1ktQOY_BnZaf0?e=cLpjqn</t>
  </si>
  <si>
    <t xml:space="preserve">Con corte al mes de febrero se dio cumplimiento a la operación de la Estrategia Casas Refugio a través del funcionamiento de 6 casas, 4 en el Modelo de Atención Tradicional, 1 del Modelo Intermedio y 1 de la Modelo Rural. </t>
  </si>
  <si>
    <t>Entre los meses de enero a febrero de 2026 se dio cumplimiento a la operación de la Estrategia Casas Refugio a través del funcionamiento de 6 casas, 4 en la Modelo de Atención Tradicional, 1 del Modelo Intermedio y 1 de la Modelo Rural.</t>
  </si>
  <si>
    <t>https://secretariadistritald-my.sharepoint.com/:f:/g/personal/devaj_sdmujer_gov_co/IgCp0Sp5xUABQ6LR2GzAMxApAQsESknZxR4bv7u1AEYL73k?e=EQ3Mj4</t>
  </si>
  <si>
    <t>Durante el  mes de marzo, se dio cumplimiento a la operación de la Estrategia Casas Refugio a través del funcionamiento de 6 casa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</si>
  <si>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Entre enero y marzo, se dio cumplimiento a la operación de la Estrategia Casas Refugio a través del funcionamiento de 6 casa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</si>
  <si>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https://secretariadistritald-my.sharepoint.com/:f:/g/personal/devaj_sdmujer_gov_co/IgAWtcLPeh6SSL9KLrM0kvmNAUCQV6ccIak1E5G1LK_6KpE?e=E6PMpc</t>
  </si>
  <si>
    <t>Con corte al mes de abril,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</si>
  <si>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abril,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</si>
  <si>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https://secretariadistritald-my.sharepoint.com/:f:/g/personal/devaj_sdmujer_gov_co/IgAqvMScYeLVRpH2UUXupUWxAYOF2ZyDPeN6AIj1dWHtJ0s?e=a7g5KY</t>
  </si>
  <si>
    <t>Con corte al mes de mayo,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</si>
  <si>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mayo,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</si>
  <si>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Con corte al mes de junio,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</si>
  <si>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junio,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</si>
  <si>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https://secretariadistritald-my.sharepoint.com/:f:/g/personal/devaj_sdmujer_gov_co/IgBR_nV7wVa5RIhUtL2qAzyGAUS-61ZNleJVDgrFtSjyiIY?e=z69juj</t>
  </si>
  <si>
    <t>Elaboró</t>
  </si>
  <si>
    <t>Firma</t>
  </si>
  <si>
    <t>Aprobó (Según aplique Gerenta de proyecto, Líder técnica y responsable de proceso)</t>
  </si>
  <si>
    <t>Revisó (Oficina Asesora de Planeación)</t>
  </si>
  <si>
    <t>VoBo:</t>
  </si>
  <si>
    <t>Nombre</t>
  </si>
  <si>
    <t>Cristian Adrián Villarreal Rincón</t>
  </si>
  <si>
    <t>Nombre:</t>
  </si>
  <si>
    <t>Liliana Andrea Hernández Moreno</t>
  </si>
  <si>
    <t>Cargo</t>
  </si>
  <si>
    <t>Contratista Dirección de Eliminación de Violencias contra las mujeres y Acceso a la Justicia</t>
  </si>
  <si>
    <t>Cargo:</t>
  </si>
  <si>
    <t>Contratista Oficina Asesora de Planeación</t>
  </si>
  <si>
    <t>Juliana Cortés Guerra</t>
  </si>
  <si>
    <t>Yurieth Paola Rojas Mayorga</t>
  </si>
  <si>
    <t>Gerenta Proyecto</t>
  </si>
  <si>
    <t>Jefe Oficina Asesora de Planeación</t>
  </si>
  <si>
    <t>3863 - Porcentaje  de mujeres víctimas de violencias de los casos remitidos por los equipos de atención de la Secretaría Distrital de la Mujer, que reciben atención sociojurídica y psicosocial especializada.</t>
  </si>
  <si>
    <t>EJECUCIÓN MENSUAL INDICADOR PDD 3863</t>
  </si>
  <si>
    <r>
      <t xml:space="preserve">Durante el mes de enero </t>
    </r>
    <r>
      <rPr>
        <sz val="10"/>
        <rFont val="Arial"/>
        <family val="2"/>
      </rPr>
      <t>se garantizó la prestación de servicios socio jurídicos y psicosociales especializados al 100% de las mujeres víctimas de violencia a través de:
- 2.968 atenciones efectivas a través de la Línea Púrpura Distrital "Mujeres que escuchan mujeres".</t>
    </r>
    <r>
      <rPr>
        <sz val="10"/>
        <color theme="1"/>
        <rFont val="Arial"/>
        <family val="2"/>
      </rPr>
      <t xml:space="preserve">
- 123 orientaciones psico-jurídicas efectivas de los incidentes con código de tipificación 204-Tentativa de Feminicidio priorizado para la atención en urgencia/emergencia a través de la móvil mujer de la AgenciaMuj bajo un esquema de duplas psico jurídicas.
- 25 atenciones brindadas el marco de la estrategia de preven</t>
    </r>
    <r>
      <rPr>
        <sz val="10"/>
        <rFont val="Arial"/>
        <family val="2"/>
      </rPr>
      <t>ción del feminicidio (desde la Estrategia Intersectorial para la Prevención y Atención de Víctimas de Violencia de Género con Énfasis en Violencia Sexual y Feminicidio - Estrategia en Hospitales)
- 141 atenciones a través de las Duplas de Atención Psicosocial.
- No se realizaron</t>
    </r>
    <r>
      <rPr>
        <sz val="10"/>
        <color theme="1"/>
        <rFont val="Arial"/>
        <family val="2"/>
      </rPr>
      <t xml:space="preserve"> seguimientos socio jurídicos y psicosociales a casos de mujeres en riesgo de feminicidio en el marco del SAAT, según remisiones externas del Instituto Nacional de Medicina Legal y Ciencias Forenses. Cabe aclarar que, en febrero se realizarán los seguimientos pendientes del mes de enero, teniendo en cuenta que las remisiones se llevaron a cabo finalizando el mes de enero y recien las contratistas iniciaron su ejecución contractual.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</si>
  <si>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enero </t>
    </r>
    <r>
      <rPr>
        <sz val="10"/>
        <rFont val="Arial"/>
        <family val="2"/>
      </rPr>
      <t>se garantizó la prestación de servicios socio jurídicos y psicosociales especializados al 100% de las mujeres víctimas de violencia a través de:
- 2.968 atenciones efectivas a través de la Línea Púrpura Distrital "Mujeres que escuchan mujeres".</t>
    </r>
    <r>
      <rPr>
        <sz val="10"/>
        <color theme="1"/>
        <rFont val="Arial"/>
        <family val="2"/>
      </rPr>
      <t xml:space="preserve">
- 123 orientaciones psico-jurídicas efectivas de los incidentes con código de tipificación 204-Tentativa de Feminicidio priorizado para la atención en urgencia/emergencia a través de la móvil mujer de la AgenciaMuj bajo un esquema de duplas psico jurídicas.
- 25 atenciones brindadas el marco de la estrategia de preven</t>
    </r>
    <r>
      <rPr>
        <sz val="10"/>
        <rFont val="Arial"/>
        <family val="2"/>
      </rPr>
      <t>ción del feminicidio (desde la Estrategia Intersectorial para la Prevención y Atención de Víctimas de Violencia de Género con Énfasis en Violencia Sexual y Feminicidio - Estrategia en Hospitales)
- 141 atenciones a través de las Duplas de Atención Psicosocial.
- No se realizaron</t>
    </r>
    <r>
      <rPr>
        <sz val="10"/>
        <color theme="1"/>
        <rFont val="Arial"/>
        <family val="2"/>
      </rPr>
      <t xml:space="preserve"> seguimientos socio jurídicos y psicosociales a casos de mujeres en riesgo de feminicidio en el marco del SAAT, según remisiones externas del Instituto Nacional de Medicina Legal y Ciencias Forenses. Cabe aclarar que, en febrero se realizarán los seguimientos pendientes del mes de enero, teniendo en cuenta que las remisiones se llevaron a cabo finalizando el mes de enero y recien las contratistas iniciaron su ejecución contractual.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</si>
  <si>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Retrasos: No se contó con la vinculación de todas las contratistas del equipo del SAAT, por lo cual las remisiones se realizarán en febrero para iniciar la gestión de casos</t>
  </si>
  <si>
    <t xml:space="preserve">A través de la implementación de esta meta del Plan Distrital de Desarrollo se brinda atención y acompañamiento con elementos psicosociales y sociojurídicos a las mujeres víctimas de violencias y en riesgo de feminicidio en la ciudad. De esta forma, se contribuye a la garantía del derecho de las mujeres a una vida libre de violencias con oportunidad, celeridad y efectividad en la intervención institucional, el fortalecimiento de las capacidades de las entidades distritales y nacionales con competencia en la garantía de este derecho y el fortalecimiento de la confianza de las ciudadanas en las instituciones competentes frente a la garantía y reconocimiento de sus derechos humanos. </t>
  </si>
  <si>
    <t>https://secretariadistritald-my.sharepoint.com/:f:/g/personal/devaj_sdmujer_gov_co/IgDpphv4Jp8DQpEGTpkzYQHIAaNnqbm2KiOcEbK9gFB2A-Y?e=iRIGw5</t>
  </si>
  <si>
    <r>
      <t xml:space="preserve">Durante el mes de febrero </t>
    </r>
    <r>
      <rPr>
        <sz val="10"/>
        <rFont val="Arial"/>
        <family val="2"/>
      </rPr>
      <t>se garantizó la prestación de servicios socio jurídicos y psicosociales especializados al 100% de las mujeres víctimas de violencia a través de:
- 3.207 atenciones efectivas a través de la Línea Púrpura Distrital "Mujeres que escuchan mujeres".</t>
    </r>
    <r>
      <rPr>
        <sz val="10"/>
        <color theme="1"/>
        <rFont val="Arial"/>
        <family val="2"/>
      </rPr>
      <t xml:space="preserve">
- 75 orientaciones psico-jurídicas efectivas de los incidentes con código de tipificación 204-Tentativa de Feminicidio priorizado para la atención en urgencia/emergencia a través de la móvil mujer de la AgenciaMuj bajo un esquema de duplas psico jurídicas.
- 1.781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- 282 atenciones a través de las Duplas de Atención Psicosocial.
- 518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</si>
  <si>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febrero </t>
    </r>
    <r>
      <rPr>
        <sz val="10"/>
        <rFont val="Arial"/>
        <family val="2"/>
      </rPr>
      <t>se garantizó la prestación de servicios socio jurídicos y psicosociales especializados al 100% de las mujeres víctimas de violencia a través de:
- 6.175 atenciones efectivas a través de la Línea Púrpura Distrital "Mujeres que escuchan mujeres".</t>
    </r>
    <r>
      <rPr>
        <sz val="10"/>
        <color theme="1"/>
        <rFont val="Arial"/>
        <family val="2"/>
      </rPr>
      <t xml:space="preserve">
- 198 orientaciones psico-jurídicas efectivas de los incidentes con código de tipificación 204-Tentativa de Feminicidio priorizado para la atención en urgencia/emergencia a través de la móvil mujer de la AgenciaMuj bajo un esquema de duplas psico jurídicas.
- 1.806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- 423 atenciones a través de las Duplas de Atención Psicosocial.
- 518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</si>
  <si>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Retrasos: No hubo retrasos para este periodo</t>
  </si>
  <si>
    <t>https://secretariadistritald-my.sharepoint.com/:f:/g/personal/devaj_sdmujer_gov_co/IgCfdk-suTqnQ5HhnBKTCMdQAUwfcMtovfpLzA9fwLZVL7s?e=BSBxb9</t>
  </si>
  <si>
    <r>
      <t xml:space="preserve">Durante el mes de marzo </t>
    </r>
    <r>
      <rPr>
        <sz val="10"/>
        <rFont val="Arial"/>
        <family val="2"/>
      </rPr>
      <t>se garantizó la prestación de servicios socio jurídicos y psicosociales especializados al 100% de las mujeres víctimas de violencia a través de:
- 3.311 atenciones efectivas a través de la Línea Púrpura Distrital "Mujeres que escuchan mujeres".</t>
    </r>
    <r>
      <rPr>
        <sz val="10"/>
        <color theme="1"/>
        <rFont val="Arial"/>
        <family val="2"/>
      </rPr>
      <t xml:space="preserve">
- 85 orientaciones psico-jurídicas efectivas de los incidentes con código de tipificación 204-Tentativa de Feminicidio priorizado para la atención en urgencia/emergencia a través de la móvil mujer de la AgenciaMuj bajo un esquema de duplas psico jurídicas.
- 2.335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- 407 atenciones a través de las Duplas de Atención Psicosocial.
- 129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</si>
  <si>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marzo </t>
    </r>
    <r>
      <rPr>
        <sz val="10"/>
        <rFont val="Arial"/>
        <family val="2"/>
      </rPr>
      <t>se garantizó la prestación de servicios socio jurídicos y psicosociales especializados al 100% de las mujeres víctimas de violencia a través de:
- 9.486 atenciones efectivas a través de la Línea Púrpura Distrital "Mujeres que escuchan mujeres".</t>
    </r>
    <r>
      <rPr>
        <sz val="10"/>
        <color theme="1"/>
        <rFont val="Arial"/>
        <family val="2"/>
      </rPr>
      <t xml:space="preserve">
- 283 orientaciones psico-jurídicas efectivas de los incidentes con código de tipificación 204-Tentativa de Feminicidio priorizado para la atención en urgencia/emergencia a través de la móvil mujer de la AgenciaMuj bajo un esquema de duplas psico jurídicas.
- 4.141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- 830 atenciones a través de las Duplas de Atención Psicosocial.
- 647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</si>
  <si>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https://secretariadistritald-my.sharepoint.com/:f:/g/personal/devaj_sdmujer_gov_co/IgDowI_LTwouSZ39c-DheH1NASOi6CQn2NO-V6fqNqnkjS4?e=k96L0C</t>
  </si>
  <si>
    <r>
      <t xml:space="preserve">Durante el mes de abril </t>
    </r>
    <r>
      <rPr>
        <sz val="10"/>
        <rFont val="Arial"/>
        <family val="2"/>
      </rPr>
      <t>se garantizó la prestación de servicios socio jurídicos y psicosociales especializados al 100% de las mujeres víctimas de violencia a través de:
- 3.400 atenciones efectivas a través de la Línea Púrpura Distrital "Mujeres que escuchan mujeres".</t>
    </r>
    <r>
      <rPr>
        <sz val="10"/>
        <color theme="1"/>
        <rFont val="Arial"/>
        <family val="2"/>
      </rPr>
      <t xml:space="preserve">
- 79 orientaciones psico-jurídicas efectivas de los incidentes con código de tipificación 204-Tentativa de Feminicidio priorizado para la atención en urgencia/emergencia a través de la móvil mujer de la AgenciaMuj bajo un esquema de duplas psico jurídicas.
- 2.326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- 444 atenciones a través de las Duplas de Atención Psicosocial.
- 310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</si>
  <si>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abril </t>
    </r>
    <r>
      <rPr>
        <sz val="10"/>
        <rFont val="Arial"/>
        <family val="2"/>
      </rPr>
      <t>se garantizó la prestación de servicios socio jurídicos y psicosociales especializados al 100% de las mujeres víctimas de violencia a través de:
- 12.886 atenciones efectivas a través de la Línea Púrpura Distrital "Mujeres que escuchan mujeres".</t>
    </r>
    <r>
      <rPr>
        <sz val="10"/>
        <color theme="1"/>
        <rFont val="Arial"/>
        <family val="2"/>
      </rPr>
      <t xml:space="preserve">
- 362 orientaciones psico-jurídicas efectivas de los incidentes con código de tipificación 204-Tentativa de Feminicidio priorizado para la atención en urgencia/emergencia a través de la móvil mujer de la AgenciaMuj bajo un esquema de duplas psico jurídicas.
- 6.467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- 1.274 atenciones a través de las Duplas de Atención Psicosocial.
- 957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</si>
  <si>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https://secretariadistritald-my.sharepoint.com/:f:/g/personal/devaj_sdmujer_gov_co/IgAHZA2mTYnYQLWpQ9Uine_TATrDJHkd0VRe3AEIFHbl6B4?e=GDE8uz</t>
  </si>
  <si>
    <r>
      <t xml:space="preserve">Durante el mes de mayo </t>
    </r>
    <r>
      <rPr>
        <sz val="10"/>
        <rFont val="Arial"/>
        <family val="2"/>
      </rPr>
      <t>se garantizó la prestación de servicios socio jurídicos y psicosociales especializados al 100% de las mujeres víctimas de violencia a través de:
- 3.399 atenciones efectivas a través de la Línea Púrpura Distrital "Mujeres que escuchan mujeres".</t>
    </r>
    <r>
      <rPr>
        <sz val="10"/>
        <color theme="1"/>
        <rFont val="Arial"/>
        <family val="2"/>
      </rPr>
      <t xml:space="preserve">
- 98 orientaciones psico-jurídicas efectivas de los incidentes con código de tipificación 204-Tentativa de Feminicidio priorizado para la atención en urgencia/emergencia a través de la móvil mujer de la AgenciaMuj bajo un esquema de duplas psico jurídicas.
- 2.414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- 418 atenciones a través de las Duplas de Atención Psicosocial.
- 672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</si>
  <si>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mayo </t>
    </r>
    <r>
      <rPr>
        <sz val="10"/>
        <rFont val="Arial"/>
        <family val="2"/>
      </rPr>
      <t>se garantizó la prestación de servicios socio jurídicos y psicosociales especializados al 100% de las mujeres víctimas de violencia a través de:
- 16.285 atenciones efectivas a través de la Línea Púrpura Distrital "Mujeres que escuchan mujeres".</t>
    </r>
    <r>
      <rPr>
        <sz val="10"/>
        <color theme="1"/>
        <rFont val="Arial"/>
        <family val="2"/>
      </rPr>
      <t xml:space="preserve">
- 460 orientaciones psico-jurídicas efectivas de los incidentes con código de tipificación 204-Tentativa de Feminicidio priorizado para la atención en urgencia/emergencia a través de la móvil mujer de la AgenciaMuj bajo un esquema de duplas psico jurídicas.
- 8.881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- 1.692 atenciones a través de las Duplas de Atención Psicosocial.
- 1.629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</si>
  <si>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https://secretariadistritald-my.sharepoint.com/:f:/g/personal/devaj_sdmujer_gov_co/IgCPZL9zWnssQ55VLRzloUNbAS6NHUEiy440SSZpBCs9_2U?e=AoBFmM</t>
  </si>
  <si>
    <r>
      <t xml:space="preserve">Durante el mes de junio </t>
    </r>
    <r>
      <rPr>
        <sz val="10"/>
        <rFont val="Arial"/>
        <family val="2"/>
      </rPr>
      <t>se garantizó la prestación de servicios socio jurídicos y psicosociales especializados al 100% de las mujeres víctimas de violencia a través de:
- 3.162 atenciones efectivas a través de la Línea Púrpura Distrital "Mujeres que escuchan mujeres".</t>
    </r>
    <r>
      <rPr>
        <sz val="10"/>
        <color theme="1"/>
        <rFont val="Arial"/>
        <family val="2"/>
      </rPr>
      <t xml:space="preserve">
- 119 orientaciones psico-jurídicas efectivas de los incidentes con código de tipificación 204-Tentativa de Feminicidio priorizado para la atención en urgencia/emergencia a través de la móvil mujer de la AgenciaMuj bajo un esquema de duplas psico jurídicas.
- 2.024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- 375 atenciones a través de las Duplas de Atención Psicosocial.
- 305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</si>
  <si>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junio </t>
    </r>
    <r>
      <rPr>
        <sz val="10"/>
        <rFont val="Arial"/>
        <family val="2"/>
      </rPr>
      <t>se garantizó la prestación de servicios socio jurídicos y psicosociales especializados al 100% de las mujeres víctimas de violencia a través de:
- 19.447 atenciones efectivas a través de la Línea Púrpura Distrital "Mujeres que escuchan mujeres".</t>
    </r>
    <r>
      <rPr>
        <sz val="10"/>
        <color theme="1"/>
        <rFont val="Arial"/>
        <family val="2"/>
      </rPr>
      <t xml:space="preserve">
- 579 orientaciones psico-jurídicas efectivas de los incidentes con código de tipificación 204-Tentativa de Feminicidio priorizado para la atención en urgencia/emergencia a través de la móvil mujer de la AgenciaMuj bajo un esquema de duplas psico jurídicas.
- 10.905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- 2.067 atenciones a través de las Duplas de Atención Psicosocial.
- 1.934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</si>
  <si>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https://secretariadistritald-my.sharepoint.com/:f:/g/personal/devaj_sdmujer_gov_co/IgDsohKhxmP8QZyGqtCUBvfiAVCVBiCErIlb361h_IhmgpI?e=eWk2qy</t>
  </si>
  <si>
    <t>3865 - Implementación del modelo de prevención de violencias contra las mujeres en transporte y espacio público.</t>
  </si>
  <si>
    <t>EJECUCIÓN MENSUAL INDICADOR PDD 3865</t>
  </si>
  <si>
    <r>
      <t>En enero,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t>
    </r>
    <r>
      <rPr>
        <b/>
        <sz val="11"/>
        <color theme="1"/>
        <rFont val="Arial"/>
        <family val="2"/>
      </rPr>
      <t xml:space="preserve"> (1) </t>
    </r>
    <r>
      <rPr>
        <sz val="11"/>
        <color theme="1"/>
        <rFont val="Arial"/>
        <family val="2"/>
      </rPr>
      <t xml:space="preserve">espacio de articulación interinstitucional y de fortalecimiento técnico con entidades con competencia en la garantía del derecho de las mujeres a una vida libre de violencias en estos ámbitos.
2. Jornadas de formación y sensibilización a servidores(as) públicos(as): Durante el periodo reportado no se realizaron jornadas de formación y sensibilización.
3. Megatomas de Mujer y Género: Durante el periodo reportado no se realizaron Megatomas de Mujer y Género.
4. Puntos seguros para las mujeres: Durante el periodo reportado no se implementaron puntos seguros.
5. Activación del servicio de Duplas de Atención Psico-Jurídica: Se brindaron </t>
    </r>
    <r>
      <rPr>
        <b/>
        <sz val="11"/>
        <color theme="1"/>
        <rFont val="Arial"/>
        <family val="2"/>
      </rPr>
      <t>(129)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</si>
  <si>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t>Retrasos: No se contó con la vinculación de todas las contratistas del equipo, por lo cual se gestionarán en los siguientes periodos el desarrollo de todas las estrategias de prevención y atención para la implementación del "Modelo Integral de Atención y Prevención de las violencias contra las mujeres en el transporte público y el espacio público peatonal",
Alternativas de solución: en el periodo de febrero 2026 con el equipo de profesionales del SOFIA Distrital en ejercicio de los contratos de prestación de servicios y de apoyo a la gestión.</t>
  </si>
  <si>
    <t>La implementación del "Modelo Integral de Atención y Prevención de las violencias contra las mujeres en el transporte público y el espacio público peatonal, tiene como objetivo:
- La dinamización de la articulación interinstitucional, que busca fortalecer las acciones del prevención y atención de violencias contra las mujeres en el espacio y transporte público.
- La atención a hechos de violencias en estos ámbitos, que busca facilitar espacios de orientación y atención psicojurídica a mujeres víctimas de violencia en el espacio y transporte público, garantizando su derecho a una vida libre de violencias y al acceso a la justicia.</t>
  </si>
  <si>
    <t>https://secretariadistritald-my.sharepoint.com/:f:/g/personal/devaj_sdmujer_gov_co/IgCntLEtmcaNRqw4L7HH2D98AcLskBX25sD-Qo6M2_EY84c?e=Ie9mMb</t>
  </si>
  <si>
    <r>
      <t xml:space="preserve">En febrero,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 </t>
    </r>
    <r>
      <rPr>
        <b/>
        <sz val="11"/>
        <color theme="1"/>
        <rFont val="Arial"/>
        <family val="2"/>
      </rPr>
      <t>(2)</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(18)</t>
    </r>
    <r>
      <rPr>
        <sz val="11"/>
        <color theme="1"/>
        <rFont val="Arial"/>
        <family val="2"/>
      </rPr>
      <t xml:space="preserve"> jornadas de formación y sensibilización, se logró la participación de</t>
    </r>
    <r>
      <rPr>
        <b/>
        <sz val="11"/>
        <color theme="1"/>
        <rFont val="Arial"/>
        <family val="2"/>
      </rPr>
      <t xml:space="preserve"> (517)</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(1)</t>
    </r>
    <r>
      <rPr>
        <sz val="11"/>
        <color theme="1"/>
        <rFont val="Arial"/>
        <family val="2"/>
      </rPr>
      <t xml:space="preserve"> 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No se implementaron puntos seguros en el periodo reportado.
5. Activación del servicio de Duplas de Atención Psico-Jurídica: Se brindaron </t>
    </r>
    <r>
      <rPr>
        <b/>
        <sz val="11"/>
        <color theme="1"/>
        <rFont val="Arial"/>
        <family val="2"/>
      </rPr>
      <t>(250)</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</si>
  <si>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r>
      <t xml:space="preserve">Entre los meses de enero y febrero,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 </t>
    </r>
    <r>
      <rPr>
        <b/>
        <sz val="11"/>
        <color theme="1"/>
        <rFont val="Arial"/>
        <family val="2"/>
      </rPr>
      <t xml:space="preserve">(3) </t>
    </r>
    <r>
      <rPr>
        <sz val="11"/>
        <color theme="1"/>
        <rFont val="Arial"/>
        <family val="2"/>
      </rPr>
      <t>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(18)</t>
    </r>
    <r>
      <rPr>
        <sz val="11"/>
        <color theme="1"/>
        <rFont val="Arial"/>
        <family val="2"/>
      </rPr>
      <t xml:space="preserve"> jornadas de formación y sensibilización, se logro la participación de </t>
    </r>
    <r>
      <rPr>
        <b/>
        <sz val="11"/>
        <color theme="1"/>
        <rFont val="Arial"/>
        <family val="2"/>
      </rPr>
      <t>(517)</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(1)</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No se han implementado puntos seguros en el periodo reportado.
5. Activación del servicio de Duplas de Atención Psico-Jurídica: Se brindaron</t>
    </r>
    <r>
      <rPr>
        <b/>
        <sz val="11"/>
        <color theme="1"/>
        <rFont val="Arial"/>
        <family val="2"/>
      </rPr>
      <t xml:space="preserve"> (379)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</si>
  <si>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https://secretariadistritald-my.sharepoint.com/:f:/g/personal/devaj_sdmujer_gov_co/IgAjbgfJSlbARaVxXbTf5qkVASMbXylfP2_qoTQdGkRl-V8?e=oMCTRp</t>
  </si>
  <si>
    <r>
      <t xml:space="preserve">En marzo,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 </t>
    </r>
    <r>
      <rPr>
        <b/>
        <sz val="11"/>
        <color theme="1"/>
        <rFont val="Arial"/>
        <family val="2"/>
      </rPr>
      <t>(2)</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(27)</t>
    </r>
    <r>
      <rPr>
        <sz val="11"/>
        <color theme="1"/>
        <rFont val="Arial"/>
        <family val="2"/>
      </rPr>
      <t xml:space="preserve"> jornadas de formación y sensibilización, se logró la participación de</t>
    </r>
    <r>
      <rPr>
        <b/>
        <sz val="11"/>
        <color theme="1"/>
        <rFont val="Arial"/>
        <family val="2"/>
      </rPr>
      <t xml:space="preserve"> (628)</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(3)</t>
    </r>
    <r>
      <rPr>
        <sz val="11"/>
        <color theme="1"/>
        <rFont val="Arial"/>
        <family val="2"/>
      </rPr>
      <t xml:space="preserve"> 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theme="1"/>
        <rFont val="Arial"/>
        <family val="2"/>
      </rPr>
      <t xml:space="preserve">(1) </t>
    </r>
    <r>
      <rPr>
        <sz val="11"/>
        <color theme="1"/>
        <rFont val="Arial"/>
        <family val="2"/>
      </rPr>
      <t xml:space="preserve">punto seguro para las mujeres en el Festival Estéreo Picnic, contando con el alcance de </t>
    </r>
    <r>
      <rPr>
        <b/>
        <sz val="11"/>
        <color theme="1"/>
        <rFont val="Arial"/>
        <family val="2"/>
      </rPr>
      <t xml:space="preserve">(1.052) </t>
    </r>
    <r>
      <rPr>
        <sz val="11"/>
        <color theme="1"/>
        <rFont val="Arial"/>
        <family val="2"/>
      </rPr>
      <t xml:space="preserve">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(319)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</si>
  <si>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r>
      <t xml:space="preserve">Entre los meses de enero y marzo,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 </t>
    </r>
    <r>
      <rPr>
        <b/>
        <sz val="11"/>
        <color theme="1"/>
        <rFont val="Arial"/>
        <family val="2"/>
      </rPr>
      <t xml:space="preserve">(5) </t>
    </r>
    <r>
      <rPr>
        <sz val="11"/>
        <color theme="1"/>
        <rFont val="Arial"/>
        <family val="2"/>
      </rPr>
      <t>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(45)</t>
    </r>
    <r>
      <rPr>
        <sz val="11"/>
        <color theme="1"/>
        <rFont val="Arial"/>
        <family val="2"/>
      </rPr>
      <t xml:space="preserve"> jornadas de formación y sensibilización, se logro la participación de </t>
    </r>
    <r>
      <rPr>
        <b/>
        <sz val="11"/>
        <color theme="1"/>
        <rFont val="Arial"/>
        <family val="2"/>
      </rPr>
      <t>(1.145)</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(4)</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theme="1"/>
        <rFont val="Arial"/>
        <family val="2"/>
      </rPr>
      <t xml:space="preserve">(1) </t>
    </r>
    <r>
      <rPr>
        <sz val="11"/>
        <color theme="1"/>
        <rFont val="Arial"/>
        <family val="2"/>
      </rPr>
      <t xml:space="preserve">punto seguro para las mujeres en el Festival Estéreo Picnic, contando con el alcance de </t>
    </r>
    <r>
      <rPr>
        <b/>
        <sz val="11"/>
        <color theme="1"/>
        <rFont val="Arial"/>
        <family val="2"/>
      </rPr>
      <t>(1.052)</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theme="1"/>
        <rFont val="Arial"/>
        <family val="2"/>
      </rPr>
      <t xml:space="preserve"> (698)</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</si>
  <si>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https://secretariadistritald-my.sharepoint.com/:f:/g/personal/devaj_sdmujer_gov_co/IgBGV6sEXFExTbSWOZvBmmeIAZchzgldjeIKElc6HoaOpOI?e=4Hio5e</t>
  </si>
  <si>
    <r>
      <t>En abril,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llevó a cabo</t>
    </r>
    <r>
      <rPr>
        <b/>
        <sz val="11"/>
        <color theme="1"/>
        <rFont val="Arial"/>
        <family val="2"/>
      </rPr>
      <t xml:space="preserve"> (1)</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(20)</t>
    </r>
    <r>
      <rPr>
        <sz val="11"/>
        <color theme="1"/>
        <rFont val="Arial"/>
        <family val="2"/>
      </rPr>
      <t xml:space="preserve"> jornadas de formación y sensibilización, se logró la participación de </t>
    </r>
    <r>
      <rPr>
        <b/>
        <sz val="11"/>
        <color theme="1"/>
        <rFont val="Arial"/>
        <family val="2"/>
      </rPr>
      <t>(312)</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 </t>
    </r>
    <r>
      <rPr>
        <b/>
        <sz val="11"/>
        <color theme="1"/>
        <rFont val="Arial"/>
        <family val="2"/>
      </rPr>
      <t xml:space="preserve">(1) </t>
    </r>
    <r>
      <rPr>
        <sz val="11"/>
        <color theme="1"/>
        <rFont val="Arial"/>
        <family val="2"/>
      </rPr>
      <t xml:space="preserve">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No se participó en Puntos Seguros durante el periodo reportado.
5. Activación del servicio de Duplas de Atención Psico-Jurídica: Se brindaron </t>
    </r>
    <r>
      <rPr>
        <b/>
        <sz val="11"/>
        <color theme="1"/>
        <rFont val="Arial"/>
        <family val="2"/>
      </rPr>
      <t xml:space="preserve">(309) </t>
    </r>
    <r>
      <rPr>
        <sz val="11"/>
        <color theme="1"/>
        <rFont val="Arial"/>
        <family val="2"/>
      </rPr>
      <t>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</si>
  <si>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t>Entre los meses de enero y abril,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(6)</t>
    </r>
    <r>
      <rPr>
        <sz val="11"/>
        <color theme="1"/>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(65)</t>
    </r>
    <r>
      <rPr>
        <sz val="11"/>
        <color theme="1"/>
        <rFont val="Arial"/>
        <family val="2"/>
      </rPr>
      <t xml:space="preserve"> jornadas de formación y sensibilización, se logró la participación de </t>
    </r>
    <r>
      <rPr>
        <b/>
        <sz val="11"/>
        <color theme="1"/>
        <rFont val="Arial"/>
        <family val="2"/>
      </rPr>
      <t xml:space="preserve">(1.457) </t>
    </r>
    <r>
      <rPr>
        <sz val="11"/>
        <color theme="1"/>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theme="1"/>
        <rFont val="Arial"/>
        <family val="2"/>
      </rPr>
      <t xml:space="preserve"> (5)</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t>
    </r>
    <r>
      <rPr>
        <b/>
        <sz val="11"/>
        <color theme="1"/>
        <rFont val="Arial"/>
        <family val="2"/>
      </rPr>
      <t xml:space="preserve"> (1) </t>
    </r>
    <r>
      <rPr>
        <sz val="11"/>
        <color theme="1"/>
        <rFont val="Arial"/>
        <family val="2"/>
      </rPr>
      <t xml:space="preserve">punto seguro para las mujeres en el Festival Estéreo Picnic, contando con el alcance de (1.052)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(1.007)</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</si>
  <si>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t>https://secretariadistritald-my.sharepoint.com/:f:/g/personal/devaj_sdmujer_gov_co/IgCi8HMqfdq4SroBCvr3BFCiAVm9S3aLF1ZJ6HnxdzdKFVc?e=tZp1Dl</t>
  </si>
  <si>
    <r>
      <t>En mayo,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(2) </t>
    </r>
    <r>
      <rPr>
        <sz val="11"/>
        <color theme="1"/>
        <rFont val="Arial"/>
        <family val="2"/>
      </rPr>
      <t xml:space="preserve">espacios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(16)</t>
    </r>
    <r>
      <rPr>
        <sz val="11"/>
        <color theme="1"/>
        <rFont val="Arial"/>
        <family val="2"/>
      </rPr>
      <t xml:space="preserve"> jornadas de formación y sensibilización, se logró la participación de </t>
    </r>
    <r>
      <rPr>
        <b/>
        <sz val="11"/>
        <color theme="1"/>
        <rFont val="Arial"/>
        <family val="2"/>
      </rPr>
      <t xml:space="preserve">(448) </t>
    </r>
    <r>
      <rPr>
        <sz val="11"/>
        <color theme="1"/>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No se participó en Megatomas durante el periodo reportado.
4. Puntos seguros para las mujeres: Implementación de</t>
    </r>
    <r>
      <rPr>
        <b/>
        <sz val="11"/>
        <color theme="1"/>
        <rFont val="Arial"/>
        <family val="2"/>
      </rPr>
      <t xml:space="preserve"> (2) </t>
    </r>
    <r>
      <rPr>
        <sz val="11"/>
        <color theme="1"/>
        <rFont val="Arial"/>
        <family val="2"/>
      </rPr>
      <t xml:space="preserve">puntos seguros para las mujeres en el Festival Estéreo Picnic, contando con el alcance de </t>
    </r>
    <r>
      <rPr>
        <b/>
        <sz val="11"/>
        <color theme="1"/>
        <rFont val="Arial"/>
        <family val="2"/>
      </rPr>
      <t>(1.120)</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(377)</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</si>
  <si>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t>Entre los meses de enero y mayo,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(8)</t>
    </r>
    <r>
      <rPr>
        <sz val="11"/>
        <color theme="1"/>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(81)</t>
    </r>
    <r>
      <rPr>
        <sz val="11"/>
        <color theme="1"/>
        <rFont val="Arial"/>
        <family val="2"/>
      </rPr>
      <t xml:space="preserve"> jornadas de formación y sensibilización, se logró la participación de </t>
    </r>
    <r>
      <rPr>
        <b/>
        <sz val="11"/>
        <color theme="1"/>
        <rFont val="Arial"/>
        <family val="2"/>
      </rPr>
      <t xml:space="preserve">(1.905) </t>
    </r>
    <r>
      <rPr>
        <sz val="11"/>
        <color theme="1"/>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theme="1"/>
        <rFont val="Arial"/>
        <family val="2"/>
      </rPr>
      <t xml:space="preserve"> (5)</t>
    </r>
    <r>
      <rPr>
        <sz val="11"/>
        <color theme="1"/>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theme="1"/>
        <rFont val="Arial"/>
        <family val="2"/>
      </rPr>
      <t>(3)</t>
    </r>
    <r>
      <rPr>
        <sz val="11"/>
        <color theme="1"/>
        <rFont val="Arial"/>
        <family val="2"/>
      </rPr>
      <t xml:space="preserve"> puntos seguros para las mujeres en el Festival Estéreo Picnic, contando con el alcance de </t>
    </r>
    <r>
      <rPr>
        <b/>
        <sz val="11"/>
        <color theme="1"/>
        <rFont val="Arial"/>
        <family val="2"/>
      </rPr>
      <t>(2.172)</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theme="1"/>
        <rFont val="Arial"/>
        <family val="2"/>
      </rPr>
      <t xml:space="preserve"> (1.384)</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</si>
  <si>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https://secretariadistritald-my.sharepoint.com/:f:/g/personal/devaj_sdmujer_gov_co/IgCdS_xfChE-RKJMOpI7mwZTAezAlzYosSB8svJPCvxOy2g?e=I2sQ0b</t>
  </si>
  <si>
    <r>
      <t>En junio,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(1)</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 </t>
    </r>
    <r>
      <rPr>
        <b/>
        <sz val="11"/>
        <color theme="1"/>
        <rFont val="Arial"/>
        <family val="2"/>
      </rPr>
      <t>(16)</t>
    </r>
    <r>
      <rPr>
        <sz val="11"/>
        <color theme="1"/>
        <rFont val="Arial"/>
        <family val="2"/>
      </rPr>
      <t xml:space="preserve"> jornadas de formación y sensibilización, se logró la participación de </t>
    </r>
    <r>
      <rPr>
        <b/>
        <sz val="11"/>
        <color theme="1"/>
        <rFont val="Arial"/>
        <family val="2"/>
      </rPr>
      <t>(773)</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theme="1"/>
        <rFont val="Arial"/>
        <family val="2"/>
      </rPr>
      <t xml:space="preserve"> (1) </t>
    </r>
    <r>
      <rPr>
        <sz val="11"/>
        <color theme="1"/>
        <rFont val="Arial"/>
        <family val="2"/>
      </rPr>
      <t>Megatoma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t>
    </r>
    <r>
      <rPr>
        <b/>
        <sz val="11"/>
        <color theme="1"/>
        <rFont val="Arial"/>
        <family val="2"/>
      </rPr>
      <t xml:space="preserve"> (2)</t>
    </r>
    <r>
      <rPr>
        <sz val="11"/>
        <color theme="1"/>
        <rFont val="Arial"/>
        <family val="2"/>
      </rPr>
      <t xml:space="preserve"> puntos seguros para las mujeres (Popular al Parque y Claro Futbol Fest), contando con el alcance de </t>
    </r>
    <r>
      <rPr>
        <b/>
        <sz val="11"/>
        <color theme="1"/>
        <rFont val="Arial"/>
        <family val="2"/>
      </rPr>
      <t xml:space="preserve">(2.215) </t>
    </r>
    <r>
      <rPr>
        <sz val="11"/>
        <color theme="1"/>
        <rFont val="Arial"/>
        <family val="2"/>
      </rPr>
      <t xml:space="preserve">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 </t>
    </r>
    <r>
      <rPr>
        <b/>
        <sz val="11"/>
        <color theme="1"/>
        <rFont val="Arial"/>
        <family val="2"/>
      </rPr>
      <t>(303)</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</si>
  <si>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rPr>
        <sz val="11"/>
        <color rgb="FF000000"/>
        <rFont val="Arial"/>
        <family val="2"/>
      </rPr>
      <t>Entre los meses de enero y junio,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rgb="FF000000"/>
        <rFont val="Arial"/>
        <family val="2"/>
      </rPr>
      <t xml:space="preserve"> (9)</t>
    </r>
    <r>
      <rPr>
        <sz val="11"/>
        <color rgb="FF000000"/>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rgb="FF000000"/>
        <rFont val="Arial"/>
        <family val="2"/>
      </rPr>
      <t xml:space="preserve"> (97)</t>
    </r>
    <r>
      <rPr>
        <sz val="11"/>
        <color rgb="FF000000"/>
        <rFont val="Arial"/>
        <family val="2"/>
      </rPr>
      <t xml:space="preserve"> jornadas de formación y sensibilización, se logró la participación de </t>
    </r>
    <r>
      <rPr>
        <b/>
        <sz val="11"/>
        <color rgb="FF000000"/>
        <rFont val="Arial"/>
        <family val="2"/>
      </rPr>
      <t xml:space="preserve">(2.678) </t>
    </r>
    <r>
      <rPr>
        <sz val="11"/>
        <color rgb="FF000000"/>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rgb="FF000000"/>
        <rFont val="Arial"/>
        <family val="2"/>
      </rPr>
      <t xml:space="preserve"> (6)</t>
    </r>
    <r>
      <rPr>
        <sz val="11"/>
        <color rgb="FF000000"/>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rgb="FF000000"/>
        <rFont val="Arial"/>
        <family val="2"/>
      </rPr>
      <t>(5)</t>
    </r>
    <r>
      <rPr>
        <sz val="11"/>
        <color rgb="FF000000"/>
        <rFont val="Arial"/>
        <family val="2"/>
      </rPr>
      <t xml:space="preserve"> puntos seguros para las mujeres en el Festival Estéreo Picnic, contando con el alcance de </t>
    </r>
    <r>
      <rPr>
        <b/>
        <sz val="11"/>
        <color rgb="FF000000"/>
        <rFont val="Arial"/>
        <family val="2"/>
      </rPr>
      <t>(4.387)</t>
    </r>
    <r>
      <rPr>
        <sz val="11"/>
        <color rgb="FF000000"/>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rgb="FF000000"/>
        <rFont val="Arial"/>
        <family val="2"/>
      </rPr>
      <t xml:space="preserve"> (1.687)</t>
    </r>
    <r>
      <rPr>
        <sz val="11"/>
        <color rgb="FF000000"/>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</si>
  <si>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https://secretariadistritald-my.sharepoint.com/:f:/g/personal/devaj_sdmujer_gov_co/IgCQKn3wnavJS6qL55s2by0nAW9GcIx21Q-tV_j3HMIuyrA?e=D7DoJd</t>
  </si>
  <si>
    <t>PRODUCTO - MGA</t>
  </si>
  <si>
    <t>EJECUCIÓN PRESUPUESTAL DEL PRODUCTO I TRIMESTRE</t>
  </si>
  <si>
    <t>OBJETIVO ESPECIFICO</t>
  </si>
  <si>
    <t>ACTIVIDAD</t>
  </si>
  <si>
    <t>EJECUTADO MAGNITUD</t>
  </si>
  <si>
    <t>Brindar acogida y protección integral a mujeres víctimas de violencias de género y sus personas a cargo a través de la estrategia de Casas Refugio</t>
  </si>
  <si>
    <t>Operar 6 Casas Refugio que incorporen el enfoque diferencial para la atención de mujeres víctimas de violencias de género y sus personas a cargo, incluyendo una casa para mujeres de la ruralidad y campesinas y un modelo intermedio</t>
  </si>
  <si>
    <t xml:space="preserve">4501006 - Servicio de protección individual en riesgo extraordinario y extremo
</t>
  </si>
  <si>
    <t xml:space="preserve">Consolidar la oferta de orientación y atención psicosocial y sociojurídica a mujeres víctimas de violencias </t>
  </si>
  <si>
    <t xml:space="preserve">4501050 - Servicio de orientación a casos de violencia de género
 </t>
  </si>
  <si>
    <t>Brindar 3.150 atenciones psico-jurídicas efectivas en emergencia a través de la MóvilMujer, fortaleciendo la respuesta de gestión, atención y transferencia de voz en urgencia- emergencia de los incidentes asociados a la Agencia Muj</t>
  </si>
  <si>
    <t>Realizar 10.300 acciones de atención, acceso a la justicia y articulación interinstitucional a casos de mujeres valoradas para prevenir el riesgo de feminicidio en la ciudad</t>
  </si>
  <si>
    <t>Brindar 80.000 atenciones y seguimientos socio-jurídicos a las mujeres víctimas de violencias que ingresan a las instituciones prestadoras de salud públicas -IPS- y fortalecer las capacidades técnicas del sector salud</t>
  </si>
  <si>
    <t>Fortalecer el accionar interinstitucional para la prevención de las violencias contra las mujeres y el riesgo de feminicidio en el espacio y transporte público</t>
  </si>
  <si>
    <t>Dinamizar 20 Consejos y Planes Locales de Seguridad para las Mujeres en las 20 localidades de Bogotá.</t>
  </si>
  <si>
    <t>EJECUCIÓN PRESUPUESTAL DEL PRODUCTO II TRIMESTRE</t>
  </si>
  <si>
    <t>Realizar 157.500 atenciones efectivas a través de los diferentes canales de atención de la Línea Púrpura Distrital y los casos gestionados y analizados en el marco de la integración con el NUSE 123</t>
  </si>
  <si>
    <t>Brindar 7.400 atenciones y seguimientos psicosociales a los casos de mujeres víctimas de violencias en el contexto intrafamiliar y en el marco de relaciones de pareja y expareja remitidos</t>
  </si>
  <si>
    <t>Brindar 4.000 atenciones y seguimientos psico-jurídicos a los casos de mujeres víctimas de violencia en el espacio y el transporte público remitidos</t>
  </si>
  <si>
    <t>Brindar 57.500 atenciones y seguimientos socio-jurídicos a las mujeres víctimas de violencias que ingresan a las instituciones prestadoras de salud públicas -IPS- y fortalecer las capacidades técnicas del sector salud</t>
  </si>
  <si>
    <t>EJECUCIÓN PRESUPUESTAL DEL PRODUCTO III TRIMESTRE</t>
  </si>
  <si>
    <t>EJECUCIÓN PRESUPUESTAL DEL PRODUCTO IV TRIMESTRE</t>
  </si>
  <si>
    <t>NOVIEMBRE</t>
  </si>
  <si>
    <t>PRODUCTOS, METAS Y RESULTADOS -PMR</t>
  </si>
  <si>
    <t>Numero de objetivo</t>
  </si>
  <si>
    <t>Objetivo</t>
  </si>
  <si>
    <t>Numero de indicador de producto</t>
  </si>
  <si>
    <t>Indicador de Producto</t>
  </si>
  <si>
    <t>Actividad que aporta al indicador</t>
  </si>
  <si>
    <t>Naturaleza</t>
  </si>
  <si>
    <t>Territorializable</t>
  </si>
  <si>
    <t>Linea Base
(Corte 31 diciembre 2023)</t>
  </si>
  <si>
    <t>Meta Plan
(TotaL PMR
10 Años)</t>
  </si>
  <si>
    <t>Meta Anual 2026</t>
  </si>
  <si>
    <t>Total
programado</t>
  </si>
  <si>
    <t>Total
ejecutado</t>
  </si>
  <si>
    <t>Proyecto que reporta</t>
  </si>
  <si>
    <t>Prog.</t>
  </si>
  <si>
    <t>Ejec.</t>
  </si>
  <si>
    <t>Avance cualitativo</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</si>
  <si>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</si>
  <si>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</si>
  <si>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</si>
  <si>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atenciones efectivas a situaciones de violencias contra las mujeres a través de la Línea Púrpura Distrital</t>
  </si>
  <si>
    <t>Acumulado</t>
  </si>
  <si>
    <t>NO</t>
  </si>
  <si>
    <t xml:space="preserve">De acuerdo con los datos arrojados por el Simisional 2.0, así como los datos que suministró la Dirección de Gestión de Conocimiento en cuanto a la matriz de efectividad proporcionada, en el mes de  enero se realizaron 2.968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</si>
  <si>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febrero se realizaron 3207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</si>
  <si>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mayo se realizaron 3399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</si>
  <si>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junio se realizaron 3.162 atenciones efectivas a través de la Línea Púrpura Distrital "Mujeres que escuchan mujeres" </t>
  </si>
  <si>
    <t xml:space="preserve">
8205</t>
  </si>
  <si>
    <r>
      <rPr>
        <b/>
        <sz val="9"/>
        <color theme="1"/>
        <rFont val="Arial"/>
        <family val="2"/>
      </rPr>
      <t>Retrasos:</t>
    </r>
    <r>
      <rPr>
        <sz val="9"/>
        <color theme="1"/>
        <rFont val="Arial"/>
        <family val="2"/>
      </rPr>
      <t xml:space="preserve"> durante el periodo de enero 2026 desde la Entidad se surtió el trámite contratación de las profesionales de atención, seguimiento y articulación del Sistema Articulado de Alertas Tempranas-SAAT; por lo cual sin recurso humano no fue posible avanzar en el cumpliiento de la meta. 
</t>
    </r>
    <r>
      <rPr>
        <b/>
        <sz val="9"/>
        <color theme="1"/>
        <rFont val="Arial"/>
        <family val="2"/>
      </rPr>
      <t xml:space="preserve">Alternativas de solución: </t>
    </r>
    <r>
      <rPr>
        <sz val="9"/>
        <color theme="1"/>
        <rFont val="Arial"/>
        <family val="2"/>
      </rPr>
      <t xml:space="preserve">en el periodo de febrero 2026 con el equipo de profesionales del Sistema Articulado de Alertas Tempranas-SAAT en ejercicio de los contratos de prestación de servicios y de apoyo a la gestión se realizará el seguimiento a las mujeres en riesgo de feminicidio y a las víctimas indirectas del delito; y se impulsarán las acciones interinstitucionales a las que haya lugar para aportar a la garantía de sus derechos. </t>
    </r>
  </si>
  <si>
    <t>Número de mujeres participantes en las actividades implementadas en el marco de los Planes Locales de Seguridad para las Mujeres</t>
  </si>
  <si>
    <t>SI</t>
  </si>
  <si>
    <t xml:space="preserve">Durante este periodo se adelantaron Jornadas Territoriales de Prevención de Violencias y acompañamiento a las jornadas Mujer, contigo en tu barrio y Jornadas Territoriales de Empoderamiento e Incidencia donde se brind´p información sobre la Ruta de atención a mujeres víctimas de violencias y en riesgo de feminicidio y la oferta de servicios local. </t>
  </si>
  <si>
    <t>Durante el periodo del reporte se adelantaron las siguientes acciones de prevención en el marco de la implementación del Sistema Sofia en las localidades:
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(jornadas con TM, jornadas en zonas de rumba).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la comunidad educativa.
Mesas de trabajo para la concertación de los PLSM 2026</t>
  </si>
  <si>
    <t xml:space="preserve">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la comunidad educativa.
Mesas de trabajo para la concertación de los PLSM 2026
Acciones simbólicas contra las violencias y en memoria de las mujeres víctimas de feminicidio
Sensibilizaciones con ciudadanas de las Juntas de Acción Comunal 
Jornadas de conmemoración del 8 de marzo día de los derechos de las mujeres
Jornadas de prevención de violencias contra las mujeres, delitos de trata de personas y explotación sexual comercial de NNA – ESCNNA.
Jornadas de sensibilización en el marco de la estrategia Redes Seguras para las Mujeres </t>
  </si>
  <si>
    <t xml:space="preserve">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la comunidad educativa.
Mesas de trabajo para la concertación de los PLSM 2026
Acciones simbólicas contra las violencias y en memoria de las mujeres víctimas de feminicidio
Sensibilizaciones con ciudadanas de las Juntas de Acción Comunal 
Jornadas de conmemoración del 7 de abril  día contra el acoso callejero contra las mujeres
Jornadas de prevención de violencias contra las mujeres, delitos de trata de personas y explotación sexual comercial de NNA – ESCNNA.
Jornadas de sensibilización en el marco de la estrategia Redes Seguras para las Mujeres </t>
  </si>
  <si>
    <t xml:space="preserve">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contra las mujeres en el marco del Día de la madre. </t>
  </si>
  <si>
    <t>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con TM.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contra las mujeres en el marco del Mundial de Fútbol</t>
  </si>
  <si>
    <t>Número de mujeres víctimas de violencias y su sistema familiar, acogidas y atendidas a través del modelo de Casas Refugio incluyendo modalidad intermedia de acogida y ruralidad</t>
  </si>
  <si>
    <t xml:space="preserve">Durante el mes de enero ingresaron un total de 44 personas nuevas en las Casas Refugio, de las cuales 22 fueron mujeres adultas víctimas de violencia y 22 niños, niñas, adolescentes de sus sistemas familiares dependientes. </t>
  </si>
  <si>
    <t xml:space="preserve">Durante el mes de febrero ingresaron un total de 51 personas nuevas en las Casas Refugio, de las cuales 25 fueron mujeres adultas víctimas de violencia y 26 niños, niñas, adolescentes de sus sistemas familiares dependientes. </t>
  </si>
  <si>
    <t xml:space="preserve">Durante el mes de marzo ingresaron un total de 121 personas nuevas en las Casas Refugio, de las cuales 56 fueron mujeres adultas víctimas de violencia y 65 niños, niñas, adolescentes de sus sistemas familiares dependientes. </t>
  </si>
  <si>
    <t xml:space="preserve">Durante el mes de abril ingresaron un total de 79 personas nuevas en las Casas Refugio, de las cuales 36 fueron mujeres adultas víctimas de violencia y 43 niños, niñas, adolescentes de sus sistemas familiares dependientes. </t>
  </si>
  <si>
    <t xml:space="preserve">Durante el mes de mayo ingresaron un total de 79 personas nuevas en las Casas Refugio, de las cuales 40 fueron mujeres adultas víctimas de violencia y 39 niños, niñas, adolescentes de sus sistemas familiares dependientes. </t>
  </si>
  <si>
    <t xml:space="preserve">Durante el mes de junio ingresaron un total de 40  personas nuevas en las Casas Refugio, de las cuales 20 fueron mujeres adultas víctimas de violencia y 20 niños, niñas, adolescentes de sus sistemas familiares dependientes. </t>
  </si>
  <si>
    <t>Número de atenciones a mujeres víctimas de violencias, a través de las Duplas de atención psicosocial</t>
  </si>
  <si>
    <t>Las Duplas de Atención Psicosocial realizaron un total de 141 atenciones a mujeres víctimas de violencias, de las cuales 51 corresponden a primeras atenciones y 90 a seguimientos efectivos. El proceso de orientación, atención y acompañamiento psicosocial facilitado por las profesionales aportó al reconocimiento de las violencias y a la garantía del derecho de las mujeres a una vida libre de las mismas</t>
  </si>
  <si>
    <t xml:space="preserve">Las Duplas de Atención Psicosocial realizaron un total de 282 atenciones, de las cuales 84 corresponden a primeras atenciones y 198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28 de febrero de 2026, las Duplas de Atención Psicosocial realizaron un total de 423 atenciones, de las cuales 135 corresponden a primeras atenciones y 288 a seguimientos gestionados. </t>
  </si>
  <si>
    <t xml:space="preserve">Las Duplas de Atención Psicosocial realizaron un total de 407 atenciones, de las cuales 133 corresponden a primeras atenciones y 274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marzo de 2026, las Duplas de Atención Psicosocial realizaron un total de 830 atenciones, de las cuales 268 corresponden a primeras atenciones y 562 a seguimientos gestionados. </t>
  </si>
  <si>
    <t xml:space="preserve">Las Duplas de Atención Psicosocial realizaron un total de 444 atenciones, de las cuales 128 corresponden a primeras atenciones y 316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30 de abril de 2026, las Duplas de Atención Psicosocial realizaron un total de 1274 atenciones, de las cuales 396 corresponden a primeras atenciones y 878 a seguimientos gestionados. </t>
  </si>
  <si>
    <t xml:space="preserve">Las Duplas de Atención Psicosocial realizaron un total de 418  atenciones, de las cuales 127 corresponden a primeras atenciones y 291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mayo de 2026, las Duplas de Atención Psicosocial realizaron un total de 1692 atenciones, de las cuales 523 corresponden a primeras atenciones y 1169 a seguimientos gestionados. </t>
  </si>
  <si>
    <t xml:space="preserve">Las Duplas de Atención Psicosocial realizaron un total de 375  atenciones, de las cuales 108 corresponden a primeras atenciones y 267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30 de junio de 2026, las Duplas de Atención Psicosocial realizaron un total de 2067 atenciones, de las cuales 631 corresponden a primeras atenciones y 1436 a seguimientos gestionados. </t>
  </si>
  <si>
    <t>Número de atenciones (asesorías y orientaciones) a través de la Estrategia intersectorial para la prevención y atención a víctimas de violencia de género con énfasis en violencia sexual y feminicidio</t>
  </si>
  <si>
    <t xml:space="preserve">De acuerdo con las matrices internas de información. Durante el mes de enero,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8 atenciones socio jurídicas a mujeres víctimas de violencia. </t>
  </si>
  <si>
    <t xml:space="preserve">De acuerdo con las matrices internas de información. Durante el mes de febrero,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520 atenciones socio jurídicas a mujeres víctimas de violencia. </t>
  </si>
  <si>
    <t xml:space="preserve">De acuerdo con las matrices internas de información. Durante el mes de marzo,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560 atenciones socio jurídicas a mujeres víctimas de violencia. </t>
  </si>
  <si>
    <t xml:space="preserve">De acuerdo con las matrices internas de información. Durante el mes de abril,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545 atenciones socio jurídicas a mujeres víctimas de violencia. </t>
  </si>
  <si>
    <t xml:space="preserve">De acuerdo con las matrices internas de información. Durante el mes de mayo,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612 atenciones socio jurídicas a mujeres víctimas de violencia. </t>
  </si>
  <si>
    <t xml:space="preserve">De acuerdo con las matrices internas de información. Durante el mes de junio,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479 atenciones socio jurídicas a mujeres víctimas de violencia. </t>
  </si>
  <si>
    <t>SECRETARÍA DISTRITAL DE LA MUJER
DIRECCINAMIENTO ESTRATÉGICO
FORMULACIÓN PLAN DE ACCIÓN
TERRITORIALIZACIÓN</t>
  </si>
  <si>
    <t xml:space="preserve">                                                 REPORTE TERRITORIALIZACIÓN</t>
  </si>
  <si>
    <t>ACTIVIDAD TERRITORIALIZABLE</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</si>
  <si>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</si>
  <si>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</si>
  <si>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</si>
  <si>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</si>
  <si>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</si>
  <si>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</si>
  <si>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</si>
  <si>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</si>
  <si>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</si>
  <si>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</si>
  <si>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</si>
  <si>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</si>
  <si>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</si>
  <si>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</si>
  <si>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</si>
  <si>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</si>
  <si>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</si>
  <si>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</si>
  <si>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</si>
  <si>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</si>
  <si>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</si>
  <si>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</si>
  <si>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</si>
  <si>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</si>
  <si>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</si>
  <si>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INDICADOR  PMR TERRITORIALIZABLE</t>
  </si>
  <si>
    <t>PROGRAMADO</t>
  </si>
  <si>
    <t>EJECUTADO</t>
  </si>
  <si>
    <t>Código: DE-FO-5</t>
  </si>
  <si>
    <t>CONTROL DE CAMBIOS</t>
  </si>
  <si>
    <t>Página: 2 de 7</t>
  </si>
  <si>
    <t>CONTROL DE CAMBIOS EN EL PLAN DE ACCIÓN</t>
  </si>
  <si>
    <t>Fecha de  solicitud del cambio</t>
  </si>
  <si>
    <t>Fecha de aprobación del cambio</t>
  </si>
  <si>
    <t>Cambio</t>
  </si>
  <si>
    <t>Justificación del cambio</t>
  </si>
  <si>
    <t>Modificación al presupuesto asignado para las metas 4 y 5 del proyecto 8205 con el fin de garantizar recursos para garantizar la adecuada prestación de los servicios a las ciudadanas victimas de violencia.</t>
  </si>
  <si>
    <t>La Dirección de Eliminación de Violencias contra las Mujeres y Acceso a la Justicia, requiere realizar traslado de recursos entre metas del proyecto 8205 con el fin de garantizar los recursos necesarios para contratar un perfil fundamental para la Dirección, dado que permitirá graantizar la gestión, seguimiento y sistematización de las acciones estratégicas de articulación interinstitucional del SAAT en el marco de la eliminación de barreras institucionales en la atención psicosocial y sociojurídica de las mujeres en riesgo de feminicidio y de las vícitmas indirectas del delito.</t>
  </si>
  <si>
    <t>Modificación al presupuesto asignado para las metas 1,2,3 y 4 del proyecto 8205, con el fin de garantizar recursos para garantizar la adecuada prestación de los servicios a las ciudadanas victimas de violencia.</t>
  </si>
  <si>
    <t>La Dirección de Eliminación de Violencias contra las Mujeres y Acceso a la Justicia, requiere realizar traslado de recursos entre los proyectos 8225 y 8223, ajustando así los valores programados para las metas 1, 2, 3 y 4 del proyecto de inversión 8205,  con el fin de garantizar recursos para garantizar la adecuada prestación de los servicios a las ciudadanas victimas de violencia, por medio del nuevo proceso de las Casas Refugio modelo integral y rural.</t>
  </si>
  <si>
    <t>Modificación al presupuesto asignado para las metas 4 y 9 del proyecto 8205 con el fin de garantizar recursos para garantizar la adecuada prestación de los servicios a las ciudadanas victimas de violencia.</t>
  </si>
  <si>
    <t>La Dirección de Eliminación de Violencias contra las Mujeres y Acceso a la Justicia, requiere realizar traslado de recurso en el ptoyecto de inversión 8205, con el fin de atender la solicitud realizada por la Dirección Administrativa y Financiera, para contar con los recursos necesarios para contratar un comisionista del servicio de transporte de la entidad</t>
  </si>
  <si>
    <t>La Dirección de Eliminación de Violencias contra las Mujeres y Acceso a la Justicia, requiere realizar traslado de recurso en el ptoyecto de inversión 8205, con el fin de contar con los recursos necesarios, para llevar a cabo la adición del CPS 165 de 2026, cuyo objeto es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 "</t>
  </si>
  <si>
    <t xml:space="preserve">Número </t>
  </si>
  <si>
    <t>Base de datos geografica actualizada</t>
  </si>
  <si>
    <t>Dirección de Cartografia</t>
  </si>
  <si>
    <t>Base de datos geografica</t>
  </si>
  <si>
    <t>Base de datos geografica actualizada /Base de datos geografica a actualizar</t>
  </si>
  <si>
    <t>Base de datos geografica a actualizar</t>
  </si>
  <si>
    <t xml:space="preserve">Base de datos geográfica actualizada: Corresponde a la base que se actualiza de manera mensual con la información de las capas de información de cada una de las entidades
Base de datos geografica a actualizar. Corresponde a la base que se requiere actualizar de manera mensual para enviar a xxxx
</t>
  </si>
  <si>
    <t>Informe con el estado de la Base Geográfica - Dirección de Cartografía</t>
  </si>
  <si>
    <t>Número de instrumentos de captura implementados</t>
  </si>
  <si>
    <t>Dirección de Información y Estadísticas</t>
  </si>
  <si>
    <t>Instrumentos de captura (Encuesta multipropósito y encuestas de percepción)</t>
  </si>
  <si>
    <t xml:space="preserve">Porcentaje de avance de las actividades
((Ponderacion vertical actividad/Peso meta%)*avance actividad 1)+((Ponderacion vertical actividad/Peso meta)*avance actividad 2)*magnitud programada de la meta para la vigencia/100 </t>
  </si>
  <si>
    <t>Porcentaje de avance de las actividades</t>
  </si>
  <si>
    <t>Porcentaje de avance de las actividades: Se refiere al avance que se tiene en cada una de las actividades programadas para el semestre multiplicado por la ponderación vertical que tiene esa actividad</t>
  </si>
  <si>
    <t xml:space="preserve">Informe con el avance de la aplicación de los instrumentos de captura </t>
  </si>
  <si>
    <t>Instrumentos Aplicados</t>
  </si>
  <si>
    <t>FORMULA</t>
  </si>
  <si>
    <t>Variables</t>
  </si>
  <si>
    <t>Valor</t>
  </si>
  <si>
    <t>Dirección de Cartografía</t>
  </si>
  <si>
    <t xml:space="preserve">Peso actividad 1 </t>
  </si>
  <si>
    <t xml:space="preserve">Avance actividad 1 </t>
  </si>
  <si>
    <t xml:space="preserve">Peso actividad 2 </t>
  </si>
  <si>
    <t xml:space="preserve">Sistema de información de planeación distrital </t>
  </si>
  <si>
    <t xml:space="preserve">Avance actividad 2 </t>
  </si>
  <si>
    <t xml:space="preserve">Peso actividad 3 </t>
  </si>
  <si>
    <t xml:space="preserve">Avance actividad 3 </t>
  </si>
  <si>
    <t>Magnitud año</t>
  </si>
  <si>
    <t>Informe con el estado de la implementación del sistema de información - Dirección de Cartografía</t>
  </si>
  <si>
    <t>Avance del sistema de información</t>
  </si>
  <si>
    <t>Porcentaje de avande en la implementación del aplicativo 360</t>
  </si>
  <si>
    <t>Aplicativo 360</t>
  </si>
  <si>
    <t>Informe con el estado de la implementación del aplicativo 360 - Dirección de Cartografía</t>
  </si>
  <si>
    <t>Avance del aplicativo 360</t>
  </si>
  <si>
    <t>Dirección de información y Estadísticas</t>
  </si>
  <si>
    <t>Plan Estadístico Distrital 2025-2029</t>
  </si>
  <si>
    <t>Porcentaje de avance de las actividades
((Ponderacion vertical actividad/Peso meta%)*avance actividad 1)+((Ponderacion vertical actividad/Peso meta)*avance actividad 2)*magnitud programada de la meta para la vigencia/100)</t>
  </si>
  <si>
    <t>Informe con el estado de la implementación del PED 2025 -2029 - Dirección de Información y Registros Sociales</t>
  </si>
  <si>
    <t>SPI - Producto 1 - Sistemas de información implementados</t>
  </si>
  <si>
    <t>Producto MGA:</t>
  </si>
  <si>
    <t>Servicio de información implementado</t>
  </si>
  <si>
    <t>Objetivo MGA:</t>
  </si>
  <si>
    <t>Objetivo 1: Mejorar el acceso a la información</t>
  </si>
  <si>
    <t xml:space="preserve">Sistemas de información: Predio 360 y Sistema de información de planeación distrital </t>
  </si>
  <si>
    <t>Medir el avance de formulación e implementación del sistemas de Información para la Planeación Distrital y del aplicativo 360</t>
  </si>
  <si>
    <t>Informe con el estado de formulación e implementación del aplicativo 360 y de la priemrafase del sistema de información para la planeación Distrital</t>
  </si>
  <si>
    <t>Periodo inicio</t>
  </si>
  <si>
    <t>SPI - Producto 2 - Bases de Datos de la temática de Pobreza y Condiciones de Vida publicadas</t>
  </si>
  <si>
    <t>Peso sisben</t>
  </si>
  <si>
    <t>Dirección de Registros Sociales</t>
  </si>
  <si>
    <t>Numero de meses que se actualiza sisben</t>
  </si>
  <si>
    <t>Numero de mes de reporte</t>
  </si>
  <si>
    <t xml:space="preserve"> Bases de Datos de la temática de Pobreza y Condiciones de Vida</t>
  </si>
  <si>
    <t>Peso IMG</t>
  </si>
  <si>
    <t>Numero de meses que se actualiza IMG</t>
  </si>
  <si>
    <t>Peso actividad 1 RS</t>
  </si>
  <si>
    <t>Objetivo 2: . Mejorar la capacidad operativa para contar con información oportuna en los ámbitos territorial, demográfico, socioeconómico y para la 
focalización del gasto</t>
  </si>
  <si>
    <t>Avance actividad 1 RS</t>
  </si>
  <si>
    <t>Peso actividad 2 RS</t>
  </si>
  <si>
    <t>Avance actividad 2 RS</t>
  </si>
  <si>
    <t>Peso actividad 3 RS</t>
  </si>
  <si>
    <t>Avance actividad 3 RS</t>
  </si>
  <si>
    <t>Bases de Datos de la temática de Pobreza y Condiciones de Vida publicadas: Se refiere a las bases de datos del Sisbén, IMG y registros sociales</t>
  </si>
  <si>
    <t>Magnitud año registro social</t>
  </si>
  <si>
    <t>Medir el si las bases de datos del Sisbén y de IMG están actualizadas y el avance de la implementación del Resgistro Social. 
Cada base tiene un peso para la medición anual así:
2024: Sisbén - 25%; IMG - 25%; RS -15%
2025: Sisbén - 25%; IMG - 25%; RS -35%
2026: Sisbén - 25%; IMG - 25%; RS -35%
2027: Sisbén - 25%; IMG - 25%; RS -15%</t>
  </si>
  <si>
    <t>(Peso base sisben/Número de meses que se actualiza)*mes que se reporta + (Peso base IMG/Número de meses que se actualiza)*mes que se reporta + (Ponderacion de actividades del Registro Social)/100</t>
  </si>
  <si>
    <t xml:space="preserve">SPI - Producto 3 - Bases de datos de la Temática de Servicios Generadas </t>
  </si>
  <si>
    <t>Bases de datos de la Temática de Servicios</t>
  </si>
  <si>
    <t>Bases de datos de la Temática de Servicios Generadas : Se refiere a la actualización de la base de datos Unica de Estratificación</t>
  </si>
  <si>
    <t>Medir la actualización de lasbase de datos Unica de estratificación</t>
  </si>
  <si>
    <t>Base de datos Única de Estratificación actualizada: Corresponde a la base que se actualiza de manera mensual con la información de xxxx
Base de datos Única de Estartificación a actualizar: Corresponde a la base que se requiere actualizar de manera mensual para enviar a xxxx</t>
  </si>
  <si>
    <t>SPI - Producto 4 -  Bases de datos de la Temática de Gobierno Generadas</t>
  </si>
  <si>
    <t>Bases de datos de la Temática de Gobierno</t>
  </si>
  <si>
    <t>Bases de datos de la Temática de Gobierno Generadas : Se refiere a la actualización de la base de datos geográfica</t>
  </si>
  <si>
    <t>Medir la actualización de la base de datos geográfica</t>
  </si>
  <si>
    <t>SPI - Producto 5 -  Cuadros de resultados para la temática de pobreza y condiciones de vida producidos</t>
  </si>
  <si>
    <t>Dirección de Información y Estadística</t>
  </si>
  <si>
    <t>Cuadros de resultados para la temática de pobreza y condiciones de vida</t>
  </si>
  <si>
    <t>Bases de datos de la Temática de Gobierno Generadas : Se refiere al avance que se tiene de la encuesta Multipropósito y las encuestas de percepción</t>
  </si>
  <si>
    <t xml:space="preserve">Medir el avance que se tiene en la formulación, aplicación, analisis y divulgación de los 5 instrumentos de captura </t>
  </si>
  <si>
    <t>SPI - Producto 6 - Entidades del Sistema Estadístico Nacional asistidas técnicamente</t>
  </si>
  <si>
    <t>Servicio de asistencia técnica para el fortalecimiento de la capacidad estadística</t>
  </si>
  <si>
    <t>Objetivo 3: Fomentar la aplicación de los lineamientos metodológicos y estándares para la producción de la información</t>
  </si>
  <si>
    <t>Entidades del Sistema Estadístico Nacional asistidas técnicamente: Se refiere a las entidades que mensualmente a ttravés de la Dirección de Información y Estadistica son acompañadas en la formulación y aplicación del PED</t>
  </si>
  <si>
    <t>Sumatoria del número de entidades acompañadas mensualmente</t>
  </si>
  <si>
    <t>Número de entidades acompañadas mensualmente</t>
  </si>
  <si>
    <t>Entidades acompañadas: se refiere a las entidades que recibieron al menos una reunión para xxxxxxx</t>
  </si>
  <si>
    <t>SPI  - GESTIÓN - Bases de datos recolectadas</t>
  </si>
  <si>
    <t>Dirección de Registros Sociales, Estratificación y Cartografía</t>
  </si>
  <si>
    <t>Peso Estratificación</t>
  </si>
  <si>
    <t>Numero de meses que se actualiza Estratificación</t>
  </si>
  <si>
    <t>las bases de datos recolectadas se refiere a las bases de: Sisbén, IMG, Estratificación y Cartografia</t>
  </si>
  <si>
    <t>Peso geográfica</t>
  </si>
  <si>
    <t>Numero de meses que se actualiza geográfica</t>
  </si>
  <si>
    <t>Se mide el avance de la actualización de manera mensual de cada una de las bases. 
Cada base tiene un peso y su actualización va aumentando de manera mensual, para al final del año llegar a 4 bases actualizadas</t>
  </si>
  <si>
    <t>Sumatoria de Bases de datos recolectadas</t>
  </si>
  <si>
    <t>listas despegables</t>
  </si>
  <si>
    <t>tipo meta</t>
  </si>
  <si>
    <t>TIPO ACTIVIDAD</t>
  </si>
  <si>
    <t>Localidad</t>
  </si>
  <si>
    <t>tipo indicador</t>
  </si>
  <si>
    <t>Frecuencia</t>
  </si>
  <si>
    <t>Tipo de cálculo</t>
  </si>
  <si>
    <t>Responsable</t>
  </si>
  <si>
    <t>Subsecretarias</t>
  </si>
  <si>
    <t>No desagregada</t>
  </si>
  <si>
    <t>Usaquen</t>
  </si>
  <si>
    <t>Semanal</t>
  </si>
  <si>
    <t>Subsecretaría de Planeación y Política</t>
  </si>
  <si>
    <t>Desagregada</t>
  </si>
  <si>
    <t>Chapinero</t>
  </si>
  <si>
    <t>Quincenal</t>
  </si>
  <si>
    <t>Subsecretaría de gestión financiera</t>
  </si>
  <si>
    <t>Santafe</t>
  </si>
  <si>
    <t>Subsecretaría de coordinación operativa</t>
  </si>
  <si>
    <t>San Cristóbal</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</si>
  <si>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</si>
  <si>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</si>
  <si>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</si>
  <si>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</si>
  <si>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</si>
  <si>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</si>
  <si>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</si>
  <si>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</si>
  <si>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</si>
  <si>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</si>
  <si>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</si>
  <si>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</si>
  <si>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</si>
  <si>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</si>
  <si>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</si>
  <si>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</si>
  <si>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</si>
  <si>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</si>
  <si>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</si>
  <si>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</si>
  <si>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</si>
  <si>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</si>
  <si>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</si>
  <si>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</si>
  <si>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</si>
  <si>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</si>
  <si>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</si>
  <si>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</si>
  <si>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</si>
  <si>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</si>
  <si>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</si>
  <si>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</si>
  <si>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</si>
  <si>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</si>
  <si>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</si>
  <si>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</si>
  <si>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</si>
  <si>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</si>
  <si>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</si>
  <si>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</si>
  <si>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</si>
  <si>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</si>
  <si>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</si>
  <si>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</si>
  <si>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</si>
  <si>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</si>
  <si>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</si>
  <si>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</si>
  <si>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</si>
  <si>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</si>
  <si>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</si>
  <si>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</si>
  <si>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</si>
  <si>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</si>
  <si>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</si>
  <si>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</si>
  <si>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</si>
  <si>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</si>
  <si>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</si>
  <si>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</si>
  <si>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</si>
  <si>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</si>
  <si>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</si>
  <si>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</si>
  <si>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</si>
  <si>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</si>
  <si>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</si>
  <si>
    <t>Logros: Durante el mes de mayo se realizaron un total de 3.785 intervenciones de las cuales 1.215 fue atención psicosocial, 20 intervención en crisis, 312 orientación e información general, 1.057 orientaciones en rutas de atención, 23 orientación en salud, 659 orientaciones jurídicas, 9 primeros auxilios psicológicos y 490 otras intervenciones; a mujeres de acuerdo con las necesidades y demandas,  así como los hechos victimizantes. 
Nota: Una atención brindada puede tener más de un tipo de intervención
Con corte al mes de mayo se realizaron un total de 17.774 intervenciones de las cuales 5.694 fue atención psicosocial, 107 intervención en crisis, 1.511 orientación e información general, 5.034 orientaciones en rutas de atención, 97 orientación en salud, 2.860 orientaciones jurídicas, 56 primeros auxilios psicológicos y 2.415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</si>
  <si>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r>
      <rPr>
        <sz val="10"/>
        <color rgb="FF000000"/>
        <rFont val="Arial"/>
        <family val="2"/>
      </rPr>
      <t xml:space="preserve">Logros: Durante el mes de junio se realizaron un total de 3.461 intervenciones de las cuales 1.164 fue atención psicosocial, 18 intervención en crisis, 263 </t>
    </r>
    <r>
      <rPr>
        <sz val="10"/>
        <rFont val="Arial"/>
        <family val="2"/>
      </rPr>
      <t>orientación e información general, 994 orientaciones en rutas de atención, 17 orientación en salud, 578 orientaciones jurídicas, 5 primeros auxilios psicológicos y 422 otras intervenciones; a mujeres de acuerdo con las necesidades y demandas,  así como los hechos victimizantes. 
Nota: Una atención brindada puede tener más de un tipo de intervención
Con corte al mes de junio se realizaron un total de 21.235 intervenciones de las cuales 6.858 fue atención psicosocial, 125 intervención en crisis, 1.774 orientación e información general, 6.028 orientaciones en rutas de atención, 114 orientación en salud, 3.438 orientaciones jurídicas, 61 primeros auxilios psicológicos y 2.837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
    </r>
    <r>
      <rPr>
        <sz val="10"/>
        <color rgb="FF000000"/>
        <rFont val="Arial"/>
        <family val="2"/>
      </rPr>
      <t>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r>
  </si>
  <si>
    <t xml:space="preserve">De acuerdo con los datos arrojados por el Simisional 2.0, así como los datos que suministró la Dirección de Gestión de Conocimiento en cuanto a la matriz de efectividad proporcionada, con corte al mes de junio se realizaron 19.447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</si>
  <si>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julio  se realizaron 3501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</si>
  <si>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julio se realizaron 22.948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</si>
  <si>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julio se realizaron 3.501 atenciones efectivas a través de la Línea Púrpura Distrital "Mujeres que escuchan mujeres" </t>
  </si>
  <si>
    <t xml:space="preserve">De acuerdo con los registros del Simisional 2.0. Durante el mes de julio se recepcionaron y gestionaron 163 incidentes con código de tipificación 204-Tentativa de Feminicidio priorizado para la atención en urgencia/emergencia a través de la móvil mujer de la AgenciaMuj bajo un esquema de duplas psico jurídicas. 
De estos, se realizaron 122 orientaciones psico-jurídicas efectivas y se gestionaron 41 incidentes como intento fallido de contacto. Adicionalmente, se retomó el balance de la móvil mujer en los espacios de reunión entre la AgenciaMuj y C4, desarrollándose 5 espacios. </t>
  </si>
  <si>
    <t>Con corte al mes de julio se recepcionaron y gestionaron 1.014 incidentes con código de tipificación 204-Tentativa de Feminicidio priorizado para la atención en urgencia/emergencia a través de la móvil mujer de la AgenciaMuj bajo un esquema de duplas psico jurídicas. De estos incidentes 701 incidentes fueron orientaciones psico-jurídicas efectivas y 313 fueron casos gestionados con Contacto Inicial fallido.</t>
  </si>
  <si>
    <t>De acuerdo con las matrices internas de información. Durante el mes de julio,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525 atenciones socio jurídicas a mujeres víctimas de violencia.</t>
  </si>
  <si>
    <t>Logros: De acuerdo con las matrices internas de información. Durante el mes de julio,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525 atenciones y 1729 seguimientos, para un total de 2254.
Con corte al mes de  julio se operó en 8 IPS en el marco de las 4 subredes públicas y 1 IPS Privada, a través de las cuales se realizaron 3. 249 atenciones  y  9.910 seguimientos, para un total de  13.159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</si>
  <si>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r>
      <rPr>
        <sz val="11"/>
        <color theme="1"/>
        <rFont val="Arial"/>
        <family val="2"/>
      </rPr>
      <t>Logros: En el mes de julio   se llevaron a cabo 30  jornadas de capacitaciones y sensibilizaciones en temas como:  Socialización de la Estrategia Intersectorial, Denuncia ante Fiscalía, Cadena de custodia, protocolo de Atención a Mujeres Víctimas de violencia Sexual, activación de actos urgentes, Violencia obstétrica, violencia vicaria, no revictimización, violencia de género.</t>
    </r>
    <r>
      <rPr>
        <sz val="13"/>
        <color theme="1"/>
        <rFont val="Arial"/>
        <family val="2"/>
      </rPr>
      <t xml:space="preserve">
</t>
    </r>
    <r>
      <rPr>
        <sz val="11"/>
        <color theme="1"/>
        <rFont val="Arial"/>
        <family val="2"/>
      </rPr>
      <t>Con corte al mes de  julio , en el marco de la estrategia de prevención del feminicidio (desde la Estrategia Intersectorial para la Prevención y Atención de Víctimas de Violencia de Género con Énfasis en Violencia Sexual y Feminicidio (Estrategia en hospitales), se llevaron a cabo 167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r>
  </si>
  <si>
    <t>De acuerdo con las matrices internas de información. Durante el mes de julio,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525 atenciones y 1729 seguimientos, para un total de 2.254.</t>
  </si>
  <si>
    <t xml:space="preserve">De acuerdo con las matrices internas de información el acumulado al mes de julio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3.249 atenciones  y   seguimientos 9.910, para un total de 13.159 atenciones socio jurídicas a mujeres víctimas de violencia.    </t>
  </si>
  <si>
    <r>
      <t>En el mes de julio para la prevención y atención de violencias contra las mujeres en el espacio y transporte público:
- Se brindaron</t>
    </r>
    <r>
      <rPr>
        <b/>
        <sz val="11"/>
        <color theme="1"/>
        <rFont val="Arial"/>
        <family val="2"/>
      </rPr>
      <t xml:space="preserve"> 269 </t>
    </r>
    <r>
      <rPr>
        <sz val="11"/>
        <color theme="1"/>
        <rFont val="Arial"/>
        <family val="2"/>
      </rPr>
      <t>atenciones psico-jurídicas en dupla a mujeres víctimas de violencias en el espacio y el transporte público, de las cuales</t>
    </r>
    <r>
      <rPr>
        <b/>
        <sz val="11"/>
        <color theme="1"/>
        <rFont val="Arial"/>
        <family val="2"/>
      </rPr>
      <t xml:space="preserve"> 49</t>
    </r>
    <r>
      <rPr>
        <sz val="11"/>
        <color theme="1"/>
        <rFont val="Arial"/>
        <family val="2"/>
      </rPr>
      <t xml:space="preserve"> fueron nuevas atenciones y </t>
    </r>
    <r>
      <rPr>
        <b/>
        <sz val="11"/>
        <color theme="1"/>
        <rFont val="Arial"/>
        <family val="2"/>
      </rPr>
      <t>220</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(1)</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</si>
  <si>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Logros: En julio, en el marco de la asistencia técnica para el fortalecimiento de las capacidades del sector transporte, se llevaron a cabo </t>
    </r>
    <r>
      <rPr>
        <b/>
        <sz val="10"/>
        <rFont val="Arial"/>
        <family val="2"/>
      </rPr>
      <t>(1)</t>
    </r>
    <r>
      <rPr>
        <sz val="10"/>
        <rFont val="Arial"/>
        <family val="2"/>
      </rPr>
      <t xml:space="preserve"> espacio de articulación interinstitucional con entidades con competencia en el transporte público, de acuerdo con el Modelo Integral de prevención, atención de las violencias contra las mujeres en el transporte y el espacio público peatonal:
(1) 310726 Megatoma “Día contra la Lucha de Trata de Personas” – Troncal 26 TM: Jornada desarrollada en articulación con Transmilenio S.A., con el fin de promover la prevención del delito de trata de personas, la ocurrencia de violencias contra las mujeres en el espacio y el transporte público y las rutas de atención. 
Con corte al mes de julio se realizaron</t>
    </r>
    <r>
      <rPr>
        <b/>
        <sz val="10"/>
        <rFont val="Arial"/>
        <family val="2"/>
      </rPr>
      <t xml:space="preserve"> (16)</t>
    </r>
    <r>
      <rPr>
        <sz val="10"/>
        <rFont val="Arial"/>
        <family val="2"/>
      </rPr>
      <t xml:space="preserve"> asistencias técnicas para el fortalecimiento de las capacidades del sector transporte, de acuerdo con el Modelo Integral de prevención, atención de las violencias contra las mujeres en el transporte y el espacio público peatonal.
Beneficios: La dinamización de la articulación interinstitucional busca fortalecer las acciones del prevención y atención de violencias contra las mujeres en el espacio y transporte público.
No se presentaron retrasos</t>
    </r>
  </si>
  <si>
    <r>
      <t>Logros: En el mes de julio se participó en</t>
    </r>
    <r>
      <rPr>
        <b/>
        <sz val="11"/>
        <color theme="1"/>
        <rFont val="Arial"/>
        <family val="2"/>
      </rPr>
      <t xml:space="preserve"> (16)</t>
    </r>
    <r>
      <rPr>
        <sz val="11"/>
        <color theme="1"/>
        <rFont val="Arial"/>
        <family val="2"/>
      </rPr>
      <t xml:space="preserve"> espacios de articulación y coordinación de acciones estratégicas para la prevención, atención y sanción de las violencias contra las mujeres en el Distrito Capital:
(1) 020726 Articulación de acciones interinstitucionales con la Constructora Marval para el fortalecimiento de acciones de prevención de violencias contra las mujeres a nivel distrital, en el marco de la estrategia Redes Seguras Para las Mujeres.
(2) 030726 Articulación de acciones intrainstitucionales con el equipo de la estrategia Duplas de Atención, con el fin de socializar el funcionamiento de las Duplas Psicosociales y Psicojurídicas y coordinar acciones de articulación para fortalecer la atención a mujeres pertenecientes a grupos étnicos.
(3) 030726 Articulación de acciones intrainstitucionales con la Dirección de Enfoque Diferencial, con el fin de definir las acciones y responsabilidades para el desarrollo de las Mesas Interculturales con mujeres Emberá durante el segundo semestre de 2026.
(4) 070726 Articulación de acciones intrainstitucionales con la Dirección de Derechos y Diseño de Política, con el fin de definir criterios para la atención de procesos de fortalecimiento de capacidades y difusión de la Ruta Única de Atención en las solicitudes formuladas por la Secretaría General.
(5) 140726 Articulación de acciones intrainstitucionales con la Estrategia de Autonomía Económica de la Subsecretaría de Cuidado y Politicas de Igualdad y el equipo técnico de las Casas Refugio, con el fin de fortalecer el acceso de mujeres acogidas a la estrategia.
(6) 160726 Articulación de acciones intrainstitucionales con las referentes étnicas de la entidad, con el fin de recoger aportes y recomendaciones para fortalecer los lineamientos de atención con enfoque diferencial étnico en la Ruta Única de Atención a casos de violencia y tentativa de feminicidio.
(7) 170726 Articulación de acciones interinstitucionales con la empresa Homecenter para el fortalecimiento de acciones de prevención de violencias contra las mujeres a nivel distrital, en el marco de la estrategia Redes Seguras Para las Mujeres.
(8) 210726 Articulación de acciones intrainstitucionales con la Dirección de Derechos y Diseño de Política, con el fin de realizar la coordinación logística y metodológica previa al espacio de fortalecimiento de capacidades dirigido a las universidades que hacen parte de la Mesa de Universidades.
(9) 210726 Articulación de acciones interinstitucionales con el Consejo Consultivo Rrom, con el fin de concertar los productos vinculados a la política pública para el pueblo Rrom o gitano en el distrito.
(10) 220726 Articulación de acciones interinstitucionales con OXXO para el fortalecimiento de acciones de prevención de violencias contra las mujeres a nivel distrital, en el marco de la estrategia Redes Seguras Para las Mujeres.
(11) 220726 Articulación de acciones interinstitucionales con universidades, en el marco de la Mesa Interuniversitaria Sello de Igualdad, con el fin de fortalecer las capacidades administrativas, pedagógicas y organizacionales de las instituciones de educación superior participantes.
(12) 240726 Articulación de acciones intrainstitucionales con el equipo de la estrategia Duplas de Atención, con el fin de fortalecer los conocimientos del equipo sobre enfoque diferencial, medidas de protección, acceso a Casas Refugio y rutas de atención para mujeres víctimas de violencia.
(13) 270726 Articulación de acciones intrainstitucionales con el equipo de la estrategia SAAT, con el fin de socializar el funcionamiento del SAAT y fortalecer las capacidades del equipo para la atención de mujeres pertenecientes a grupos étnicos desde un enfoque diferencial e interseccional.
(14) 290726 Participación en el II Consejo Consultivo Indigena, con el fin de dejar constancia de la asistencia y de la imposibilidad de presentar los avances del Sector Mujer en la sesión del Consejo Consultivo y de Concertación para los Pueblos Indígenas de Bogotá D.C.
(15) 300726 Articulación de acciones intrainstitucionales con el equipo de la Casa Refugio Rural, con el fin de fortalecer las capacidades para la atención de mujeres pertenecientes a grupos étnicos desde un enfoque diferencial étnico.
(16) 310726 Articulación de acciones intrainstitucionales con el equipo de las Casas Refugio, con el fin de coordinar acciones para fortalecer el enfoque diferencial étnico en las Casas Refugio mediante jornadas de capacitación y espacios de autocuidado para las mujeres acogidas.
Con corte al mes de julio se participó en</t>
    </r>
    <r>
      <rPr>
        <b/>
        <sz val="11"/>
        <color theme="1"/>
        <rFont val="Arial"/>
        <family val="2"/>
      </rPr>
      <t xml:space="preserve"> (68)</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</si>
  <si>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julio, en el marco de la asistencia técnica para el fortalecimiento de los componentes de prevención, atención, protección y sanción del Sistema Distrital SOFIA, se llevaron a cabo</t>
    </r>
    <r>
      <rPr>
        <b/>
        <sz val="11"/>
        <color theme="1"/>
        <rFont val="Arial"/>
        <family val="2"/>
      </rPr>
      <t xml:space="preserve"> (2)</t>
    </r>
    <r>
      <rPr>
        <sz val="11"/>
        <color theme="1"/>
        <rFont val="Arial"/>
        <family val="2"/>
      </rPr>
      <t xml:space="preserve"> espacios de articulación entre entidades distritales:
(1) 080726 Asistencia técnica a la Consejería Distrital de Paz, Victimas y Reconciliación y a la Secretaría de Gobierno, con el fin de avanzar en la construcción conjunta de la metodología para la realización de la Segunda Mesa Intercultural de la Mujer Embera.
(2) 220726 Asistencia técnica a la Secretaria Distrital de Integración Social, con el fin de socializar los avances y retos del protocolo para fortalecer la articulación interinstitucional en la prevención y atención de las violencias en el entorno familiar.
En total, con corte al mes de julio se realizaron</t>
    </r>
    <r>
      <rPr>
        <b/>
        <sz val="11"/>
        <color theme="1"/>
        <rFont val="Arial"/>
        <family val="2"/>
      </rPr>
      <t xml:space="preserve"> (50) </t>
    </r>
    <r>
      <rPr>
        <sz val="11"/>
        <color theme="1"/>
        <rFont val="Arial"/>
        <family val="2"/>
      </rPr>
      <t>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</si>
  <si>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Logros: En julio a través del curso virtual ""El derecho de las mujeres a una vida libre de violencias"", se capacitaron 73 servidores(as) a través de los 4 módulos y las 9 unidades temáticas dispuestas.
Así mismo, en julio a partir de 69 jornadas de sensibilización sobre el derecho de las mujeres a una vida libre de violencia realizadas por los equipos de la Dirección de Eliminación de Violencias, se logró la participación de 1.653 servidoras y servidores públicos, para un total de 1.726 servidores(as) formados(as) en el mes de julio.
Con corte al mes de julio se fortalecieron las capacidades de 10.847 servidores(as) a partir de 401 jornadas.
Así mismo, en reporte diferenciado se han capacitado 719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</si>
  <si>
    <r>
      <t>En julio,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(1)</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(28)</t>
    </r>
    <r>
      <rPr>
        <sz val="11"/>
        <color theme="1"/>
        <rFont val="Arial"/>
        <family val="2"/>
      </rPr>
      <t xml:space="preserve"> jornadas de formación y sensibilización, se logró la participación de </t>
    </r>
    <r>
      <rPr>
        <b/>
        <sz val="11"/>
        <color theme="1"/>
        <rFont val="Arial"/>
        <family val="2"/>
      </rPr>
      <t>(821)</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No se participó en Megatomas durante el periodo reportado.
4. Puntos seguros para las mujeres: Implementación de</t>
    </r>
    <r>
      <rPr>
        <b/>
        <sz val="11"/>
        <color theme="1"/>
        <rFont val="Arial"/>
        <family val="2"/>
      </rPr>
      <t xml:space="preserve"> (1)</t>
    </r>
    <r>
      <rPr>
        <sz val="11"/>
        <color theme="1"/>
        <rFont val="Arial"/>
        <family val="2"/>
      </rPr>
      <t xml:space="preserve"> punto seguro para las mujeres (Festival Monumentum), contando con el alcance de </t>
    </r>
    <r>
      <rPr>
        <b/>
        <sz val="11"/>
        <color theme="1"/>
        <rFont val="Arial"/>
        <family val="2"/>
      </rPr>
      <t>(600)</t>
    </r>
    <r>
      <rPr>
        <sz val="11"/>
        <color theme="1"/>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theme="1"/>
        <rFont val="Arial"/>
        <family val="2"/>
      </rPr>
      <t xml:space="preserve"> (269)</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</si>
  <si>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r>
      <t>Entre los meses de enero y julio,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rgb="FF000000"/>
        <rFont val="Arial"/>
        <family val="2"/>
      </rPr>
      <t xml:space="preserve"> (10)</t>
    </r>
    <r>
      <rPr>
        <sz val="11"/>
        <color rgb="FF000000"/>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rgb="FF000000"/>
        <rFont val="Arial"/>
        <family val="2"/>
      </rPr>
      <t xml:space="preserve"> (125)</t>
    </r>
    <r>
      <rPr>
        <sz val="11"/>
        <color rgb="FF000000"/>
        <rFont val="Arial"/>
        <family val="2"/>
      </rPr>
      <t xml:space="preserve"> jornadas de formación y sensibilización, se logró la participación de </t>
    </r>
    <r>
      <rPr>
        <b/>
        <sz val="11"/>
        <color rgb="FF000000"/>
        <rFont val="Arial"/>
        <family val="2"/>
      </rPr>
      <t xml:space="preserve">(3.499) </t>
    </r>
    <r>
      <rPr>
        <sz val="11"/>
        <color rgb="FF000000"/>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rgb="FF000000"/>
        <rFont val="Arial"/>
        <family val="2"/>
      </rPr>
      <t xml:space="preserve"> (6)</t>
    </r>
    <r>
      <rPr>
        <sz val="11"/>
        <color rgb="FF000000"/>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rgb="FF000000"/>
        <rFont val="Arial"/>
        <family val="2"/>
      </rPr>
      <t>(6)</t>
    </r>
    <r>
      <rPr>
        <sz val="11"/>
        <color rgb="FF000000"/>
        <rFont val="Arial"/>
        <family val="2"/>
      </rPr>
      <t xml:space="preserve"> puntos seguros para las mujeres en el Festival Estéreo Picnic, contando con el alcance de </t>
    </r>
    <r>
      <rPr>
        <b/>
        <sz val="11"/>
        <color rgb="FF000000"/>
        <rFont val="Arial"/>
        <family val="2"/>
      </rPr>
      <t>(4.987)</t>
    </r>
    <r>
      <rPr>
        <sz val="11"/>
        <color rgb="FF000000"/>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rgb="FF000000"/>
        <rFont val="Arial"/>
        <family val="2"/>
      </rPr>
      <t xml:space="preserve"> (1.956)</t>
    </r>
    <r>
      <rPr>
        <sz val="11"/>
        <color rgb="FF000000"/>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</si>
  <si>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r>
      <t xml:space="preserve">En el mes de julio para el fortalecimiento de los componentes de prevención, atención, protección y sanción del Sistema Distrital SOFIA, se desarrollaron las siguientes acciones: 
- El fortalecimiento de las capacidades de </t>
    </r>
    <r>
      <rPr>
        <b/>
        <sz val="11"/>
        <color theme="1"/>
        <rFont val="Arial"/>
        <family val="2"/>
      </rPr>
      <t>(1.653)</t>
    </r>
    <r>
      <rPr>
        <sz val="11"/>
        <color theme="1"/>
        <rFont val="Arial"/>
        <family val="2"/>
      </rPr>
      <t xml:space="preserve"> servidoras y servidores sobre el derecho de las mujeres a una vida libre de violencias.
- Participación en </t>
    </r>
    <r>
      <rPr>
        <b/>
        <sz val="11"/>
        <color theme="1"/>
        <rFont val="Arial"/>
        <family val="2"/>
      </rPr>
      <t>(16)</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(2) </t>
    </r>
    <r>
      <rPr>
        <sz val="11"/>
        <color theme="1"/>
        <rFont val="Arial"/>
        <family val="2"/>
      </rPr>
      <t>espacios de asistencia técnica para el fortalecimiento de los componentes del Sistema SOFIA.</t>
    </r>
  </si>
  <si>
    <t xml:space="preserve">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contra las mujeres en el marco del Mundial de Fútbol
Jornadas de prevención de violencias y acoso contra las mujeres en el esapcio público. </t>
  </si>
  <si>
    <t>Logros: En  julio se realizaron 16 espacios técnicos con las Alcaldías Locales de: Usaquén, Chapinero, Santa Fe, San Cristóbal, Usme, Tunjuelito, Bosa, Kennedy, Fontibón, Suba, Barrios Unidos, Teusaquillo, La Candelaria, Rafael Uribe Uribe, Ciudad Bolívar y Sumapaz,  donde se definieron las fechas y agendas de las segundas sesiones del año de los Consejos Locales de Seguridad para las Mujeres, las cuales se programaron para mayo y junio con base en la agenda propuesta por parte de la SDMujer.
Con corte al mes de julio se realizaron 94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</si>
  <si>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julio se realizaron 17 encuentros con las entidades locales para la concertación y formulación de los compromisos y estrategias de prevención de violencias contra las mujeres de los Planes Locales de Seguridad para las Mujeres de las localidades de: Usaquén, Chapinero, Santa Fe, Usme, Tunjuelito, Bosa, Kennedy, Fontibón, Engativá, Suba, Barrios Unidos, Teusaquillo, Los Mártires, Antonio Nariño, Rafael Uribe Uribe, Ciudad Bolívar y Sumapaz.
Con corte al mes de julio se realizaron  104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</si>
  <si>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julio se realizaron 54 acciones de prevención de violencias contra las mujeres en el espacio y transporte público en las localidades de: Usaquén, Chapinero, Santa Fe, San Cristóbal, Usme, Tunjuelito, Bosa, Kennedy, Fontibón, Engativá, Suba, Barrios Unidos, Teusaquillo, Los Mártires, Antonio Nariño, Puente Aranda, La Candelaria, Rafael Uribe Uribe y Ciudad Bolívar.
Con corte al mes de julio se realizaron 285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</si>
  <si>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julio se realizaron 15 Mesas de técnicas para la  prevención del delito de feminicidio en las localidades de: Usaquén, Chapinero, Santa Fe, San Cristóbal, Usme, Bosa, Kennedy, Fontibón, Engativá, Suba, Teusaquillo, Los Mártires, La Candelaria, Ciudad Bolívar y Sumapaz.
Con corte al mes de julio se realizaron 100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</si>
  <si>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Durante el mes de julio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</si>
  <si>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julio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</si>
  <si>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Logros: Durante el mes de julio se realizaron 29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julio de 2026 se realizaron 173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</si>
  <si>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 xml:space="preserve">En el periodo de enero a julio de 2026 se recibieron 306 solicitudes de cupo (mujeres víctimas de violencia y personas a cargo) en el correo institucional de Casas Refugio, de las cuales se aceptaron y se realizaron los trámites de ingreso para 231  solicitudes al evidenciar que cumplían con los criterios, 53 resultaron en desistimiento de cupo y 22 no cumplieron con los criterios para el ingreso a Casa Refugio. 
Las 231 solicitudes de cupo que cumplieron con los criterios de ingreso, conllevaron la acogida de 480 personas nuevas, entre las cuales se encontraban 233 mujeres adultas víctimas de violencia y 247 niños, niñas, adolescentes y personas de sus grupos familiares. </t>
  </si>
  <si>
    <t>Con corte al mes de julio,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</si>
  <si>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julio,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</si>
  <si>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 xml:space="preserve">Durante el mes de julio ingresaron un total de 66  personas nuevas en las Casas Refugio, de las cuales 34 fueron mujeres adultas víctimas de violencia y 32 niños, niñas, adolescentes de sus sistemas familiares dependientes. </t>
  </si>
  <si>
    <t>De acuerdo con los registros del Simisional 2.0. Durante el mes de julio de 2026, las Duplas de Atención Psicosocial realizaron un total de 457 atenciones, de las cuales 122 corresponden a primeras atenciones y 335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</si>
  <si>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31 de julio de 2026, las Duplas de Atención Psicosocial realizaron un total de 2524 atenciones, de las cuales 753 corresponden a primeras atenciones y 1771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</si>
  <si>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Logros: Durante el mes de julio de 2026, las Duplas de Atención Psicosocial realizaron un total de 457 atenciones, de las cuales 122 corresponden a primeras atenciones y 335 a seguimientos efectivos. El proceso de orientación, atención y acompañamiento psicosocial facilitado por las profesionales aportó al reconocimiento de las violencias y a la garantía del derecho de las mujeres a una vida libre de las mismas.
Con corte al mes de julio se han realizado 2524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julio no se reportaron retrasos en el proceso de atención psicosocial</t>
  </si>
  <si>
    <t>Las Duplas de Atención Psicosocial realizaron un total de 457  atenciones, de las cuales 122 corresponden a primeras atenciones y 335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julio de 2026, las Duplas de Atención Psicosocial realizaron un total de 2524 atenciones, de las cuales 753 corresponden a primeras atenciones y 1771 a seguimientos gestionados</t>
  </si>
  <si>
    <t>https://secretariadistritald-my.sharepoint.com/:f:/g/personal/devaj_sdmujer_gov_co/IgDmLjGD0WL0S4I1TBU2DxT-AdtMogM_acpfKw_6HY7j3sk?e=mYitnP</t>
  </si>
  <si>
    <t>https://secretariadistritald-my.sharepoint.com/:f:/g/personal/devaj_sdmujer_gov_co/IgA_jkn13-qMQZWsBwHa38DfAYz0yxUqCog73yokzcrjdpc?e=kuRZxl</t>
  </si>
  <si>
    <t>https://secretariadistritald-my.sharepoint.com/:f:/g/personal/devaj_sdmujer_gov_co/IgDMzZN1qtqaRKrJOcJ-y0ggAfB7ACF4rKenYJADXIaB7Dc?e=GLppTm</t>
  </si>
  <si>
    <t>Logros: Durante el mes de julio se llevaron a cabo 103 reuniones de apoyo a la supervisión administrativa, financiera y contable con los operadores de las 6 Casas Refugio que operaron durante el mes, sobre temas como: revisión de insumos, inventario y gastos.
En el periodo de enero a julio de 2026 se llevaron a cabo 551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</si>
  <si>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 xml:space="preserve">Durante el mes de julio se recibieron 39 solicitudes de cupo (mujeres víctimas de violencia con personas a cargo) en el correo institucional de Casas Refugio, de las cuales se aceptaron y se realizaron los trámites de ingreso para 34 solicitudes al evidenciar que cumplían con los criterios, 4 resultaron en desistimiento de cupo y 1 en el no cumplimiento de criterios para el ingreso a Casa Refugio. 
Las 34 solicitudes de cupo que cumplieron con los criterios de ingreso, conllevaron la acogida de 66 personas nuevas, entre las cuales se encontraban 34 mujeres adultas víctimas de violencia y 32 niños, niñas y adolescentes. Durante el mes de julio estuvieron acogidas un total de 105 personas (mujeres víctimas de violencia y personas a cargo) en las Casas Refugio. </t>
  </si>
  <si>
    <t>Logros: En el mes de julio se recibieron 39 solicitudes de cupo (mujeres víctimas de violencia y personas a cargo) en el correo institucional de Casas Refugio, de las cuales se aceptaron y se realizaron los trámites de ingreso para 34 solicitudes al evidenciar que cumplían con los criterios, 4 resultaron en desistimiento de cupo y 1 en el no cumplimiento de criterios para el ingreso a Casa Refugio.
En el periodo de enero a julio de 2026 se recibieron 306 solicitudes de cupo (mujeres víctimas de violencia y personas a cargo) en el correo institucional de Casas Refugio, de las cuales se aceptaron y se realizaron los trámites de ingreso para 231 solicitudes al evidenciar que cumplían con los criterios, a través de 6 Casas Refugio; 53 resultaron en desistimiento de cupo para el ingreso a Casa Refugio y 22 no cumplieron los criterios para el ingreso a Casa Refugio.
Beneficios: Durante el período se atendieron y revisaron todas las solicitudes de cupo reportadas por los equipos de atención de la Secretaría Distrital de la Mujer y las demás entidades que remiten mujeres víctimas de violencia a las Casas Refugio, con el fin de acoger a aquellas mujeres que cumplían los criterios y así contribuir a salvaguardar su vida e integridad personal.
No se presentaron retrasos.</t>
  </si>
  <si>
    <t xml:space="preserve">En el marco de estas atenciones efectivas se evidenció el acceso de mujeres y personas alertantes a las orientación psicosocial con elementos socio jurídicos de acuerdo a las necesidades del caso, que permitió orientar, explicar y guiar el proceso de la ruta de atención única para mujeres en el distrito, así como articular con otros servicios de la entidad y dar a conocer la oferta de otras instituciones que implicó dar claridad sobre los procedimiento de entidades competentes con respecto a las medidas de protección, el trámite de denuncia, entre otros procesos orientados a la garantía del derecho a las mujeres a una vida libre de violencia. </t>
  </si>
  <si>
    <t>PONDERACIÓN DE LA TAREA</t>
  </si>
  <si>
    <t>https://secretariadistritald-my.sharepoint.com/:f:/g/personal/devaj_sdmujer_gov_co/IgDp80bcs6XqS5cZbvu11XXEAZu9KaKvlP3MjGn0qg9OgR8?e=ONEeCW</t>
  </si>
  <si>
    <t>https://secretariadistritald-my.sharepoint.com/:f:/g/personal/devaj_sdmujer_gov_co/IgAXIBlP42GMSrT5GVhoO1MCAZrg6DETGjbHj4DAu986ASw?e=Lx9YAf</t>
  </si>
  <si>
    <t>https://secretariadistritald-my.sharepoint.com/:f:/g/personal/devaj_sdmujer_gov_co/IgArrhpyUtYWRZmLp2-EXT6cAaY7kZGFEInLMQU45PgWLFQ?e=tcFEtE</t>
  </si>
  <si>
    <t>https://secretariadistritald-my.sharepoint.com/:f:/g/personal/devaj_sdmujer_gov_co/IgDXtQqa9mQ7T4Vad6te1JJTAblPBI5QUYDoSIu6nVNnF34?e=Y0Xr5q</t>
  </si>
  <si>
    <t>Logros: Durante el mes de julio se realizaron un total de 1.563 seguimientos, de estos 1.005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558 corresponden a seguimientos fallidos. (seguimientos de Bogotá, Alertantes y canal WhatsApp)
Con corte al mes de julio se realizaron un total de 10.013 seguimientos, de estos 7.121 fueron seguimientos efectivos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2.892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</si>
  <si>
    <t>Logros: Durante el mes de julio se realizaron un total de 3.779 intervenciones de las cuales 1.246 fue atención psicosocial, 14 intervención en crisis, 264 orientación e información general, 1097 orientaciones en rutas de atención, 24 orientación en salud, 641 orientaciones jurídicas, 6 primeros auxilios psicológicos y 487 otras intervenciones; a mujeres de acuerdo con las necesidades y demandas, así como los hechos victimizantes. 
Nota: Una atención brindada puede tener más de un tipo de intervención
Con corte al mes de julio se realizaron un total de 25.014 intervenciones de las cuales 8.104 fue atención psicosocial, 139 intervención en crisis, 2.038 orientación e información general, 7.125 orientaciones en rutas de atención, 138 orientación en salud, 4.079 orientaciones jurídicas, 67 primeros auxilios psicológicos y 3.324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</si>
  <si>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t>Retraso: La ejecución de la meta se explica, principalmente, por el carácter reactivo de la estrategia, la cual se activa únicamente bajo demanda, es decir, en función de los incidentes de urgencia y emergencia que ingresan a través del Número Único de Seguridad y Emergencias 123 y que cumplen con los criterios establecidos para su activación. Adicionalmente, otro factor que influye en el número de casos atendidos es la voluntariedad de las ciudadanas para recibir el servicio; en varios incidentes, a pesar de cumplir con los criterios técnicos para la activación del recurso, las mujeres decidieron no continuar con el proceso de atención presencial, lo cual fue respetado de acuerdo con el enfoque de derechos y no revictimización que guía la atención de la MóvilMujer.
La AgenciaMUJ y su recurso de despacho Móvil Mujer no operan bajo esquemas de oferta directa, sino que su despliegue responde al análisis técnico de cada caso reportado, priorizando la atención inmediata, oportuna y respetuosa de las decisiones de las mujeres en contextos de riesgo manifiesto para su vida e integridad</t>
  </si>
  <si>
    <r>
      <rPr>
        <sz val="11"/>
        <color rgb="FF000000"/>
        <rFont val="Arial"/>
        <family val="2"/>
      </rPr>
      <t xml:space="preserve">Logros: De acuerdo con los registros del Simisional 2.0. En el mes de julio fueron contestados, analizados o gestionados 862 incidentes por la AgenciaMuj de los códigos de tipificación priorizados.
De estos, 242 incidentes fueron no procedentes (incluye el estado No procedente y Sin información), 620 fueron direccionados a equipos de la SDMujer para atención post-evento y en emergencia. Se desarrollaron 5 espacios de articulación conjunta con el C4 con el fin de fortalecer la respuesta de gestión y atención de los incidentes. También, se enviaron correos electrónicos en los cuales se adelantó seguimiento a la operación. Entre los temas trabajados se retomó:  Monitoreo de transferencia de voz, articulación con agencias de la Línea de emergencias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</si>
  <si>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julio se recepcionaron y gestionaron 163 incidentes con código de tipificación 204-Tentativa de Feminicidio priorizado para la atención en urgencia/emergencia a través de la móvil mujer de la AgenciaMuj bajo un esquema de duplas psico jurídicas.
De estos, se realizaron 122 orientaciones psico-jurídicas efectivas y se gestionaron 41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</si>
  <si>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https://secretariadistritald-my.sharepoint.com/:f:/g/personal/devaj_sdmujer_gov_co/IgC_-w08bI3wSqOXPagjhQ8EAWUi5venuBnaCfbm2TStNCY?e=032E0P</t>
  </si>
  <si>
    <t>https://secretariadistritald-my.sharepoint.com/:f:/g/personal/devaj_sdmujer_gov_co/IgBFI4GDBR-dRpgLnqDeD6MsARicylTe05pWE2LelkDUy_E?e=efrfxI</t>
  </si>
  <si>
    <t>En julio de 2026 el Sistema Articulado de Alertas Tempranas-SAAT hizo seguimiento socio jurídico y psicosocial a 232 casos de mujeres en riesgo de feminicidio,según remisiones externas del Instituto Nacional de Medicina Legal y Ciencias Forenses y remisiones internas de los equipos de la Secretaría Distrital de la Mujer. Así mismo, impulsó 96 acciones de coordinación interinstitucional para aportar a la garantía de los derechos de las mujeres en riesgo de feminicidio.</t>
  </si>
  <si>
    <t>Entre enero y julio de 2026 el Sistema Articulado de Alertas Tempranas-SAAT hizo seguimiento jurídico y psicosocial a 2.166 mujeres en riesgo de feminicidio, valoradas por el Instituto Nacional de Medicina Legal y Ciencias Forenses-INMLCF e identificadas por los equipos de atención de la Secretaría Distrital de la Mujer. Así mismo, impulsó 531 acciones de coordinación interinstitucional para aportar a la garantía de los derechos de las mujeres en riesgo de feminicidio.</t>
  </si>
  <si>
    <r>
      <rPr>
        <b/>
        <sz val="11"/>
        <color theme="1"/>
        <rFont val="Arial"/>
        <family val="2"/>
      </rPr>
      <t xml:space="preserve">Retrasos: </t>
    </r>
    <r>
      <rPr>
        <sz val="11"/>
        <color theme="1"/>
        <rFont val="Arial"/>
        <family val="2"/>
      </rPr>
      <t>durante el periodo de julio de 2026 se presentaron retrasos en la asignación de los casos de las mujeres valoradas en riesgo por el INMLCF; situación que a su vez, generó retrasos en los seguimientos.</t>
    </r>
    <r>
      <rPr>
        <b/>
        <sz val="11"/>
        <color theme="1"/>
        <rFont val="Arial"/>
        <family val="2"/>
      </rPr>
      <t xml:space="preserve">
Alternativas de solución: </t>
    </r>
    <r>
      <rPr>
        <sz val="11"/>
        <color theme="1"/>
        <rFont val="Arial"/>
        <family val="2"/>
      </rPr>
      <t>en el periodo de agosto de 2026 se nivelarán las asignaciones y seguimientos de casos.</t>
    </r>
  </si>
  <si>
    <r>
      <rPr>
        <b/>
        <sz val="11"/>
        <color theme="1"/>
        <rFont val="Arial"/>
        <family val="2"/>
      </rPr>
      <t>Logro</t>
    </r>
    <r>
      <rPr>
        <sz val="11"/>
        <color theme="1"/>
        <rFont val="Arial"/>
        <family val="2"/>
      </rPr>
      <t xml:space="preserve">: en julio de 2026 el Sistema Articulado de Alertas Tempranas-SAAT hizo seguimiento socio jurídico y psicosocial a 232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 xml:space="preserve">Retrasos: </t>
    </r>
    <r>
      <rPr>
        <sz val="11"/>
        <color theme="1"/>
        <rFont val="Arial"/>
        <family val="2"/>
      </rPr>
      <t xml:space="preserve">durante el periodo de julio de 2026 se presentaron retrasos en la asignación de los casos de las mujeres valoradas en riesgo por el INMLCF; situación que a su vez, generó retrasos en los seguimientos.
</t>
    </r>
    <r>
      <rPr>
        <b/>
        <sz val="11"/>
        <color theme="1"/>
        <rFont val="Arial"/>
        <family val="2"/>
      </rPr>
      <t xml:space="preserve">Alternativas de solución: </t>
    </r>
    <r>
      <rPr>
        <sz val="11"/>
        <color theme="1"/>
        <rFont val="Arial"/>
        <family val="2"/>
      </rPr>
      <t>en el periodo de agosto de 2026 se nivelarán las asignaciones y seguimientos de casos.</t>
    </r>
  </si>
  <si>
    <r>
      <rPr>
        <b/>
        <sz val="11"/>
        <color theme="1"/>
        <rFont val="Arial"/>
        <family val="2"/>
      </rPr>
      <t>Logro:</t>
    </r>
    <r>
      <rPr>
        <sz val="11"/>
        <color theme="1"/>
        <rFont val="Arial"/>
        <family val="2"/>
      </rPr>
      <t xml:space="preserve"> en julio de 2026 el Sistema Articulado de Alertas Tempranas-SAAT realizó 54 seguimientos a víctimas indirectas de casos antiguos de feminicidio.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</si>
  <si>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julio de 2026 se realizaron 96 acciones reforzadas de articulación interinstitucional de 93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</si>
  <si>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https://secretariadistritald-my.sharepoint.com/:f:/g/personal/devaj_sdmujer_gov_co/IgDnnXYDo-apQpZfYsyPcvsbAfFXgG4tQSzs2GyQibPs21c?e=toz513</t>
  </si>
  <si>
    <t>https://secretariadistritald-my.sharepoint.com/:f:/g/personal/devaj_sdmujer_gov_co/IgDN6vWvn7DOTb1W6hDvmiZwAYM_7gwm3AtCdiGYF2gyzZY?e=htxGSM</t>
  </si>
  <si>
    <t>https://secretariadistritald-my.sharepoint.com/:f:/g/personal/devaj_sdmujer_gov_co/IgDuJNqxQ3GTRoKjM8tatEyLAfniFczqUocZ2CQsPa_l5eo?e=Z1Yo1s</t>
  </si>
  <si>
    <t>El proceso de atención psicosocial facilitado por las Duplas Psicosociales permitió:                                      
- Garantizar el acompañamiento interdisciplinar e integral a las mujeres víctimas de violencias ejercidas por parte de sus parejas o exparejas. 
- Brindar espacios de escucha, reflexión y orientación a los impactos psicosociales causados en las mujeres por las violencias de las que fueron víctimas.  
- Realizar activaciones de ruta para atender las necesidades de las mujeres víctimas de violencias.</t>
  </si>
  <si>
    <t>Logros: Durante el mes de junio de 2026, las Duplas de Atención Psicosocial realizaron un total de 267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junio se han realizado 1436 seguimientos efectivos por parte de las duplas psicosociales.
Beneficios: A través de los seguimientos se dio cumplimiento a los planes de atención establecidos con las ciudadanas y se orientó y acompañó diferentes acciones para la activación de rutas y servicios requeridos por las mujeres. 
Retrasos y alternativas de solución: Durante el mes de mayo no se reportaron retrasos en el proceso de atención psicosocial.
Lo anterior tomando como base la información consolidada que se encuentra disponible en el aplicativo Simisional 2.0.</t>
  </si>
  <si>
    <t>Logros: Durante el mes de julio de 2026, las Duplas de Atención Psicosocial realizaron un total de 335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julio se han realizado 1771 seguimientos efectivos por parte de las duplas psicosociales.
Beneficios: A través de los seguimientos se dio cumplimiento a los planes de atención establecidos con las ciudadanas y se orientó y acompañó diferentes acciones para la activación de rutas y servicios requeridos por las mujeres. 
Retrasos y alternativas de solución: Durante el mes de mayo no se reportaron retrasos en el proceso de atención psicosocial.
Lo anterior tomando como base la información consolidada que se encuentra disponible en el aplicativo Simisional 2.0.</t>
  </si>
  <si>
    <t>https://secretariadistritald-my.sharepoint.com/:f:/g/personal/devaj_sdmujer_gov_co/IgCiA50cQ1EbQ7GCvpesBk11AaO722d8bE_sqis0mm5hnhs?e=nlKj44</t>
  </si>
  <si>
    <t>https://secretariadistritald-my.sharepoint.com/:f:/g/personal/devaj_sdmujer_gov_co/IgD8ussM3MifS4M4c7ac2Ek3AcsvmNInMAHfSPSJz5u82nU?e=nXtIMT</t>
  </si>
  <si>
    <t xml:space="preserve">La atención brindada por las Duplas Psicojurídicas facilitó: 
- Reconocimiento de las violencias ejercidas en contra de las mujeres en el espacio y transporte público. 
- Activación de rutas de acceso a la justicia e impulso de acciones institucionales para la atención oportuna a las mujeres víctimas. </t>
  </si>
  <si>
    <r>
      <t xml:space="preserve">Con corte al mes de julio para la prevención y atención de violencias contra las mujeres en el espacio y transporte público:
- Se brindaron </t>
    </r>
    <r>
      <rPr>
        <b/>
        <sz val="11"/>
        <color theme="1"/>
        <rFont val="Arial"/>
        <family val="2"/>
      </rPr>
      <t xml:space="preserve">1.956 </t>
    </r>
    <r>
      <rPr>
        <sz val="11"/>
        <color theme="1"/>
        <rFont val="Arial"/>
        <family val="2"/>
      </rPr>
      <t>atenciones psico-jurídicas en dupla a mujeres víctimas de violencias en el espacio y el transporte público, de las cuales</t>
    </r>
    <r>
      <rPr>
        <b/>
        <sz val="11"/>
        <color theme="1"/>
        <rFont val="Arial"/>
        <family val="2"/>
      </rPr>
      <t xml:space="preserve"> 424 </t>
    </r>
    <r>
      <rPr>
        <sz val="11"/>
        <color theme="1"/>
        <rFont val="Arial"/>
        <family val="2"/>
      </rPr>
      <t>fueron nuevas atenciones y</t>
    </r>
    <r>
      <rPr>
        <b/>
        <sz val="11"/>
        <color theme="1"/>
        <rFont val="Arial"/>
        <family val="2"/>
      </rPr>
      <t xml:space="preserve"> 1.532</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(16)</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</si>
  <si>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t>https://secretariadistritald-my.sharepoint.com/:f:/g/personal/devaj_sdmujer_gov_co/IgDvVhPZrhk5RY6i7zVdJlDSAamUihTSfPivSN7QfsXn_zg?e=6hfYWN</t>
  </si>
  <si>
    <t>https://secretariadistritald-my.sharepoint.com/:f:/g/personal/devaj_sdmujer_gov_co/IgCOHI_vRdcXR4d-NTaaxslNAXiFk2BDypHYdCt2ta-01lw?e=b1sZDg</t>
  </si>
  <si>
    <r>
      <t>Logros: En el mes de julio se brindaron</t>
    </r>
    <r>
      <rPr>
        <b/>
        <sz val="10"/>
        <rFont val="Arial"/>
        <family val="2"/>
      </rPr>
      <t xml:space="preserve"> 269</t>
    </r>
    <r>
      <rPr>
        <sz val="10"/>
        <rFont val="Arial"/>
        <family val="2"/>
      </rPr>
      <t xml:space="preserve"> atenciones psico-jurídicas en dupla a mujeres víctimas de violencias en el espacio y el transporte público, de las cuales 49 fueron nuevas atenciones y 220 seguimientos efectivos. Dichas atenciones incluyeron primeros acercamientos, orientaciones y seguimientos a los casos de mujeres que requirieron acompañamiento integral.
Con corte al mes de julio las Duplas Psico-Jurídicas han realizado un total de </t>
    </r>
    <r>
      <rPr>
        <b/>
        <sz val="10"/>
        <rFont val="Arial"/>
        <family val="2"/>
      </rPr>
      <t>1.956</t>
    </r>
    <r>
      <rPr>
        <sz val="10"/>
        <rFont val="Arial"/>
        <family val="2"/>
      </rPr>
      <t xml:space="preserve"> atenciones psico-jurídicas en dupla a mujeres víctimas de violencias en el espacio y el transporte público, de las cuales 424 fueron primeras atenciones y 1.532 seguimientos efectivos.
Reporte diferenciado:
Nuevas atenciones en Transporte Público: 16
Seguimientos efectivos en Transporte Público: 34
Nuevas atenciones en Espacio Público: 33
Seguimientos efectivos en Espacio Público: 186
Con corte al mes de julio se han realizado en reporte diferenciado:
Nuevas atenciones en Transporte Público: 92
Seguimientos efectivos en Transporte Público: 164
Nuevas atenciones en Espacio Público: 332
Seguimientos efectivos en Espacio Público: 1.368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</si>
  <si>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t>https://secretariadistritald-my.sharepoint.com/:f:/g/personal/devaj_sdmujer_gov_co/IgCwal32NerNSq_U2DtzSMC1AVE_DGNc0QZcOOIqRK4-giE?e=7R03fj</t>
  </si>
  <si>
    <t>https://secretariadistritald-my.sharepoint.com/:f:/g/personal/devaj_sdmujer_gov_co/IgBpmYsZyq1GRKmFCI237IvVAUK58lBMg-tzwcSqabvZO_k?e=bc61V8</t>
  </si>
  <si>
    <r>
      <t xml:space="preserve">Entre los meses de enero y mayo para el fortalecimiento de los componentes de prevención, atención, protección y sanción del Sistema Distrital SOFIA, se desarrollaron las siguientes acciones: 
- El fortalecimiento de las capacidades de </t>
    </r>
    <r>
      <rPr>
        <b/>
        <sz val="11"/>
        <color theme="1"/>
        <rFont val="Arial"/>
        <family val="2"/>
      </rPr>
      <t>(6.574)</t>
    </r>
    <r>
      <rPr>
        <sz val="11"/>
        <color theme="1"/>
        <rFont val="Arial"/>
        <family val="2"/>
      </rPr>
      <t xml:space="preserve"> servidoras y servidores sobre el derecho de las mujeres a una vida libre de violencias.
- Participación en </t>
    </r>
    <r>
      <rPr>
        <b/>
        <sz val="11"/>
        <color theme="1"/>
        <rFont val="Arial"/>
        <family val="2"/>
      </rPr>
      <t xml:space="preserve">(46)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(45)</t>
    </r>
    <r>
      <rPr>
        <sz val="11"/>
        <color theme="1"/>
        <rFont val="Arial"/>
        <family val="2"/>
      </rPr>
      <t xml:space="preserve"> espacios de asistencia técnica para el fortalecimiento de los componentes del Sistema SOFIA.</t>
    </r>
  </si>
  <si>
    <r>
      <t xml:space="preserve">Entre los meses de enero y junio para el fortalecimiento de los componentes de prevención, atención, protección y sanción del Sistema Distrital SOFIA, se desarrollaron las siguientes acciones: 
- El fortalecimiento de las capacidades de </t>
    </r>
    <r>
      <rPr>
        <b/>
        <sz val="11"/>
        <color theme="1"/>
        <rFont val="Arial"/>
        <family val="2"/>
      </rPr>
      <t>(9.194)</t>
    </r>
    <r>
      <rPr>
        <sz val="11"/>
        <color theme="1"/>
        <rFont val="Arial"/>
        <family val="2"/>
      </rPr>
      <t xml:space="preserve"> servidoras y servidores sobre el derecho de las mujeres a una vida libre de violencias.
- Participación en </t>
    </r>
    <r>
      <rPr>
        <b/>
        <sz val="11"/>
        <color theme="1"/>
        <rFont val="Arial"/>
        <family val="2"/>
      </rPr>
      <t xml:space="preserve">(52)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(48)</t>
    </r>
    <r>
      <rPr>
        <sz val="11"/>
        <color theme="1"/>
        <rFont val="Arial"/>
        <family val="2"/>
      </rPr>
      <t xml:space="preserve"> espacios de asistencia técnica para el fortalecimiento de los componentes del Sistema SOFIA.</t>
    </r>
  </si>
  <si>
    <r>
      <t xml:space="preserve">Entre los meses de enero y julio para el fortalecimiento de los componentes de prevención, atención, protección y sanción del Sistema Distrital SOFIA, se desarrollaron las siguientes acciones: 
- El fortalecimiento de las capacidades de </t>
    </r>
    <r>
      <rPr>
        <b/>
        <sz val="11"/>
        <color theme="1"/>
        <rFont val="Arial"/>
        <family val="2"/>
      </rPr>
      <t>(10.847)</t>
    </r>
    <r>
      <rPr>
        <sz val="11"/>
        <color theme="1"/>
        <rFont val="Arial"/>
        <family val="2"/>
      </rPr>
      <t xml:space="preserve"> servidoras y servidores sobre el derecho de las mujeres a una vida libre de violencias.
- Participación en </t>
    </r>
    <r>
      <rPr>
        <b/>
        <sz val="11"/>
        <color theme="1"/>
        <rFont val="Arial"/>
        <family val="2"/>
      </rPr>
      <t xml:space="preserve">(68)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(50)</t>
    </r>
    <r>
      <rPr>
        <sz val="11"/>
        <color theme="1"/>
        <rFont val="Arial"/>
        <family val="2"/>
      </rPr>
      <t xml:space="preserve"> espacios de asistencia técnica para el fortalecimiento de los componentes del Sistema SOFIA.</t>
    </r>
  </si>
  <si>
    <t>https://secretariadistritald-my.sharepoint.com/:f:/g/personal/devaj_sdmujer_gov_co/IgBEug7KZgJVT73t9ccF7AJdAWvK_CigUHLvF49ri-WChzo?e=xo1cZi</t>
  </si>
  <si>
    <t>https://secretariadistritald-my.sharepoint.com/:f:/g/personal/devaj_sdmujer_gov_co/IgBYS1tD2BmuQbPYEX2yvsv0AZLj0r7A09fhuz0HNpgFpIs?e=Whaecn</t>
  </si>
  <si>
    <t>https://secretariadistritald-my.sharepoint.com/:f:/g/personal/devaj_sdmujer_gov_co/IgC4XRr7owINTZmsnxUrxKRqASWr54I1vGXmsJ1HJrqUIlE?e=gu3F0R</t>
  </si>
  <si>
    <t xml:space="preserve">Entre enero y  julio se llevaron a cabo 94 espacios técnicos con las Alcaldías Locales donde se avanzó en la definición de fechas y agendas para las terceras sesiones del año de los Consejos Locales de Seguridad para las Mujeres. Se realizaron 104  encuentros con las entidades locales para la concertación y formulación de las estrategias de prevención de violencias contra las mujeres de los Planes Locales de Seguridad para las Mujeres 2026. Se realizaron 285 acciones de prevención de violencias contra las mujeres en el espacio público y  100 mesas de trabajo para la prevención del delito de feminicidio.	</t>
  </si>
  <si>
    <t>En julio se llevaron a cabo 16 espacios técnicos con las Alcaldías Locales donde se avanzó en la definición operativa y técnica de los Consejos Locales de Seguridad para las Mujeres programados para agosto y septiembre . Se realizaron 17 encuentros con las entidades locales para el seguimiento de las estrategias de prevención de violencias contra las mujeres de los Planes Locales de Seguridad para las Mujeres  2026. Se realizaron  54 acciones de prevención de violencias en el espacio público y 15 mesas de trabajo para la prevención del delito de feminicidio.</t>
  </si>
  <si>
    <t>https://secretariadistritald-my.sharepoint.com/:f:/g/personal/devaj_sdmujer_gov_co/IgAWCa1ENXO3RLwLcTcJ8a5JAQBYS7KigZlKBz8Uf5Cjs34?e=eWxFxQ</t>
  </si>
  <si>
    <t>https://secretariadistritald-my.sharepoint.com/:f:/g/personal/devaj_sdmujer_gov_co/IgC4nCfoKikSTLy1U-7emN0GAa9Nc7zeEz3JLqwy8DglXDE?e=QhAadI</t>
  </si>
  <si>
    <t>https://secretariadistritald-my.sharepoint.com/:f:/g/personal/devaj_sdmujer_gov_co/IgDNwEs7PnU2Qq52Fy3FRTgZAYNvolR0dqS-yhvYGBWwKqY?e=XuhCoV</t>
  </si>
  <si>
    <t>https://secretariadistritald-my.sharepoint.com/:f:/g/personal/devaj_sdmujer_gov_co/IgDWnxAW8CLjRqbugE_V8vYbAQrQpCzZWF-lw7BEvAxuIZ0?e=ZjeeLU</t>
  </si>
  <si>
    <t>https://secretariadistritald-my.sharepoint.com/:f:/g/personal/devaj_sdmujer_gov_co/IgDRKZ2ptQXBR6Dwlob2XHs8AUIz9fjvV3HOPzhq0BjAGMU?e=2UacWH</t>
  </si>
  <si>
    <t>Lideresa Proyecto (E)</t>
  </si>
  <si>
    <r>
      <t xml:space="preserve">Durante el mes de julio </t>
    </r>
    <r>
      <rPr>
        <sz val="10"/>
        <rFont val="Arial"/>
        <family val="2"/>
      </rPr>
      <t>se garantizó la prestación de servicios socio jurídicos y psicosociales especializados al 100% de las mujeres víctimas de violencia a través de:
- 3.501 atenciones efectivas a través de la Línea Púrpura Distrital "Mujeres que escuchan mujeres".</t>
    </r>
    <r>
      <rPr>
        <sz val="10"/>
        <color theme="1"/>
        <rFont val="Arial"/>
        <family val="2"/>
      </rPr>
      <t xml:space="preserve">
- 122 orientaciones psico-jurídicas efectivas de los incidentes con código de tipificación 204-Tentativa de Feminicidio priorizado para la atención en urgencia/emergencia a través de la móvil mujer de la AgenciaMuj bajo un esquema de duplas psico jurídicas.
- 2.254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- 457 atenciones a través de las Duplas de Atención Psicosocial.
- 232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</si>
  <si>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julio </t>
    </r>
    <r>
      <rPr>
        <sz val="10"/>
        <rFont val="Arial"/>
        <family val="2"/>
      </rPr>
      <t>se garantizó la prestación de servicios socio jurídicos y psicosociales especializados al 100% de las mujeres víctimas de violencia a través de:
- 22.948 atenciones efectivas a través de la Línea Púrpura Distrital "Mujeres que escuchan mujeres".</t>
    </r>
    <r>
      <rPr>
        <sz val="10"/>
        <color theme="1"/>
        <rFont val="Arial"/>
        <family val="2"/>
      </rPr>
      <t xml:space="preserve">
- 701 orientaciones psico-jurídicas efectivas de los incidentes con código de tipificación 204-Tentativa de Feminicidio priorizado para la atención en urgencia/emergencia a través de la móvil mujer de la AgenciaMuj bajo un esquema de duplas psico jurídicas.
- 13.159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- 2.524 atenciones a través de las Duplas de Atención Psicosocial.
- 2.166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</si>
  <si>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https://secretariadistritald-my.sharepoint.com/:f:/g/personal/devaj_sdmujer_gov_co/IgDcQ-3sHc10Qo5kvIBFb19oAXHFqVBjHs5FfRBxOJ5FHa8?e=dcEp9M</t>
  </si>
  <si>
    <t>https://secretariadistritald-my.sharepoint.com/:f:/g/personal/devaj_sdmujer_gov_co/IgAzDDvF4DmHSYusg56l7e9lARADR6tlm8JF-OO2U9iBex8?e=paqohf</t>
  </si>
  <si>
    <t>Durante el mes de agosto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atención interdisciplinar por profesionales en las áreas de psicología, jurídica, trabajo social, pedagogía, enfermería y nutrición.
Desde Modelo Intermedio se brindó atención a las mujeres víctimas de violencia (y su sistema familiar dependiente) remitidas por los equipos de atención de la SDMujer, que no contaban con una medida de protección. Se ofreció acompañamiento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</si>
  <si>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En el mes de agosto de 2026 se dio cumplimiento a la operación de la Estrategia Casa Refugio a través del funcionamiento de 6 casas, 4 en Modelo Tradicional, 1 en Modelo intermedio y 1 en Modelo Rural;  garantizando la implementación de estos servicios de acogida y atención para mujeres víctimas de violencia y su sistema familiar dependiente y para víctimas del conflicto armado remitidas por las autoridades competentes, de manera ininterrumpida y cumpliendo los estándares propuestos por la Secretaría Distrital de la Mujer. 
Las Casas del Modelo Tradicional estuvieron disponibles para las ciudadanas que contaban con una medida de protección emitida por las autoridades competentes, brindando intervención interdisciplinar por profesionales de derecho, psicología, pedagogía, trabajo social, enfermería y nutrición.
Desde Modelo Intermedio se brindó atención a las mujeres víctimas de violencia (y su sistema familiar dependiente) remitidas por los equipos de atención de la SDMujer, que no contaban con una medida de protección. Se ofreció fortalecimiento psicosocial y asesoría jurídica enfocada en restablecimiento de derechos, rutas de denuncia y trámite de una medida de protección. 
En la Casa Refugio de la Modelo Rural se acogieron mujeres rurales y campesinas víctimas de violencias, junto con sus familiares dependientes, quienes fueron remitidas por las autoridades competentes y los equipos de atención de la SDMujer. Allí se brindaron los servicios con énfasis en el reconocimiento de la experiencia rural y campesina, el fortalecimiento de liderazgo comunitario y un enfoque territorial; y se desarrollaron procesos pedagógicos de producción agrícola, gestión ambiental y seguridad alimentaria.</t>
  </si>
  <si>
    <t>Logros: Durante el mes de agosto se llevaron a cabo 102 reuniones de apoyo a la supervisión administrativa, financiera y contable con los operadores de las 6 Casas Refugio que operaron durante el mes, sobre temas como: revisión de insumos, inventario y gastos.
En el periodo de enero a agosto de 2026 se llevaron a cabo 653 reuniones de apoyo a la supervisión administrativa, financiera y contable con los operadores de las 6 Casas Refugio que operaron durante el mes, sobre temas como: revisión de insumos, inventario y gastos.
Beneficios: La continuidad de las acciones de la supervisión del componente administrativo, financiero y contable de los contratos de operación de las Casas Refugio, se aporta a garantizar la correcta ejecución de los procesos de acogida de las mujeres víctimas de violencia y sus sistemas familiares. 
No se presentaron retrasos.</t>
  </si>
  <si>
    <t>Logros: Durante el mes de agosto se realizaron 37 reuniones de supervisión técnica en las 6 Casas Refugio que operaron durante el mes, las cuales estuvieron relacionadas con la supervisión del proceso de atención integral desarrollado con las mujeres víctimas de violencias acogidas y a sus sistemas familiares, fortalecimientos técnicos de las áreas de atención y lineamientos frente a casos particulares de personas acogidas. 
En el periodo de enero a agosto de 2026 se realizaron 210 reuniones de supervisión técnica en las 6 Casas Refugio que operaron durante el mes, las cuales estuvieron relacionadas con la supervisión del proceso de atención integral desarrollado con las mujeres víctimas de violencias acogidas y a sus sistemas familiares y fortalecimientos técnicos, lineamientos y revisión de casos particulares de personas acogidas.
Beneficios: La orientación técnica a los operadores de las Casas Refugio aportó a la correcta ejecución de los contratos de operación, garantizando la prestación del servicio integral y de calidad para las mujeres, sus hijos e hijas con énfasis en las características y particularidades de cada Modelo de atención y acogida. 
Retrasos y Alternativas de Solución: No se contó con la vinculación de todas las contratistas del equipo para realizar la supervisión técnica durante el periodo de enero de 2026, por lo cual se realizó una supervisión general de los procesos de atención.</t>
  </si>
  <si>
    <t xml:space="preserve">Durante el mes de agosto se recibieron 28 solicitudes de cupo (mujeres víctimas de violencia con personas a cargo) en el correo institucional de Casas Refugio, de las cuales se aceptaron y se realizaron los trámites de ingreso para 18 solicitudes al evidenciar que cumplían con los criterios, 4 resultaron en desistimiento de cupo y 6 en el no cumplimiento de criterios para el ingreso a Casa Refugio. 
Las 18 solicitudes de cupo que cumplieron con los criterios de ingreso, conllevaron la acogida de 35 personas nuevas, entre las cuales se encontraban 19  mujeres adultas víctimas de violencia y 16 niños, niñas y adolescentes. Durante el mes de agosto estuvieron acogidas un total de 98 personas (mujeres víctimas de violencia y personas a cargo) en las Casas Refugio. </t>
  </si>
  <si>
    <t xml:space="preserve">En el periodo de enero a agosto de 2026 se recibieron 334 solicitudes de cupo (mujeres víctimas de violencia y personas a cargo) en el correo institucional de Casas Refugio, de las cuales se aceptaron y se realizaron los trámites de ingreso para 249  solicitudes al evidenciar que cumplían con los criterios, 57 resultaron en desistimiento de cupo y 28 no cumplieron con los criterios para el ingreso a Casa Refugio. 
Las 249 solicitudes de cupo que cumplieron con los criterios de ingreso, conllevaron la acogida de 515 personas nuevas, entre las cuales se encontraban 252 mujeres adultas víctimas de violencia y 263 niños, niñas, adolescentes y personas de sus grupos familiares. </t>
  </si>
  <si>
    <t>Logros: En el mes de agosto se recibieron 28 solicitudes de cupo (mujeres víctimas de violencia y personas a cargo) en el correo institucional de Casas Refugio, de las cuales se aceptaron y se realizaron los trámites de ingreso para 18 solicitudes al evidenciar que cumplían con los criterios, 4 resultaron en desistimiento de cupo y 6 en el no cumplimiento de criterios para el ingreso a Casa Refugio.
En el periodo de enero a agosto de 2026 se recibieron 334 solicitudes de cupo (mujeres víctimas de violencia y personas a cargo) en el correo institucional de Casas Refugio, de las cuales se aceptaron y se realizaron los trámites de ingreso para 249 solicitudes al evidenciar que cumplían con los criterios, a través de 6 Casas Refugio; 57 resultaron en desistimiento de cupo para el ingreso a Casa Refugio y 28 no cumplieron los criterios para el ingreso a Casa Refugio.
Beneficios: Durante el período se atendieron y revisaron todas las solicitudes de cupo reportadas por los equipos de atención de la Secretaría Distrital de la Mujer y las demás entidades que remiten mujeres víctimas de violencia a las Casas Refugio, con el fin de acoger a aquellas mujeres que cumplían los criterios y así contribuir a salvaguardar su vida e integridad personal.
No se presentaron retrasos.</t>
  </si>
  <si>
    <t>Logros: En el mes de julio se brindó acogida a 66 personas nuevas (mujeres víctimas de violencia y personas a cargo) que cumplieron los criterios de ingreso a las Casas Refugio, de las cuales 34 fueron mujeres adultas y adultas mayores, 6 adolescentes, 21 niñas y niños y 5 bebés. Bajo ese marco, en julio estuvieron acogidas un total de 105 personas en la Estrategia de Casas Refugio en sus tres Modelos: Tradicional, Intermedio y Rural. 
En el periodo de enero a julio de 2026 se brindó acogida a 480 personas nuevas (mujeres víctimas de violencia y personas a cargo) que cumplieron los criterios de ingreso a las Casas Refugio, de las cuales 233 son mujeres adultas y adultas mayores, 34 adolescentes, 163 niñas y niños y 50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</si>
  <si>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Logros: En el mes de junio se brindó acogida a 40 personas nuevas (mujeres víctimas de violencia y personas a cargo) que cumplieron los criterios de ingreso a las Casas Refugio, de las cuales 20 fueron mujeres adultas y adultas mayores, 1 adolescente, 12 niñas y niños y 7 bebés. Bajo ese marco, en junio estuvieron acogidas un total de 104 personas en la Estrategia de Casas Refugio en sus tres Modelos: Tradicional, Intermedio y Rural. 
En el periodo de enero a junio de 2026 se brindó acogida a 414 personas nuevas (mujeres víctimas de violencia y personas a cargo) que cumplieron los criterios de ingreso a las Casas Refugio, de las cuales 199 son mujeres adultas y adultas mayores, 28 adolescentes, 142 niñas y niños y 45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</si>
  <si>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Con corte al mes de agosto,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</si>
  <si>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En el mes de enero a agosto, se dio cumplimiento a la operación de la Estrategia Casas Refugio mediante el funcionamiento de seis (6) casas, distribuidas así: cuatro (4) en el Modelo de Atención Tradicional, una (1) en el Modelo Intermedio y una (1) en el Modelo Rural, en las cuales se implementa el enfoque diferencial en la prestación de los servicios de acogida y atención a mujeres víctimas de violencia y sus sistemas familiares.</t>
  </si>
  <si>
    <t xml:space="preserve">Durante el mes de agosto ingresaron un total de 35  personas nuevas en las Casas Refugio, de las cuales 19 fueron mujeres adultas víctimas de violencia y 16 niños, niñas, adolescentes de sus sistemas familiares dependientes. </t>
  </si>
  <si>
    <t>Durante el mes de julio se realizaron 2 reuniones de supervisión técnica para brindar lineamientos técnicos para la implementación del enfoque diferencial.
En el periodo de enero a julio de 2026 se han desarrollado 11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</si>
  <si>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Durante el mes de agosto se realizaron 2 reuniones de supervisión técnica para brindar lineamientos técnicos para la implementación del enfoque diferencial.
En el periodo de enero a agosto de 2026 se han desarrollado 13  reuniones relacionadas con el componente técnico para la implementación del enfoque diferencial en las Casas Refugio que operaron en este periodo, asegurando el fortalecimiento técnico del proceso de atención que se brinda a las mujeres acogidas en el marco de la supervisión técnica de las Casas Refugio.
Retrasos: No se contó con la vinculación de todas las contratistas del equipo de fortalecimiento técnico por lo cual se gestionarán en los siguientes periodos el desarrollo de acciones para la implementación del enfoque diferencial.</t>
  </si>
  <si>
    <t>https://secretariadistritald-my.sharepoint.com/:f:/g/personal/devaj_sdmujer_gov_co/IgCpwLn0yS_LQagkXGnwNQDEAcSQ-4ohoskkOXrVuZekK8Y?e=f1Ycgl</t>
  </si>
  <si>
    <t>https://secretariadistritald-my.sharepoint.com/:f:/g/personal/devaj_sdmujer_gov_co/IgB2NwP9gXP6QKxTPfmKdoXPASXvBLKB-k51ej9LN0AATgk?e=bBrhh3</t>
  </si>
  <si>
    <t>https://secretariadistritald-my.sharepoint.com/:f:/g/personal/devaj_sdmujer_gov_co/IgBh3lGaMRr0R4_vP_8WKiOvAS8fKT3eBf2wMJmy81qVY6E?e=xxYy0h</t>
  </si>
  <si>
    <t>https://secretariadistritald-my.sharepoint.com/:f:/g/personal/devaj_sdmujer_gov_co/IgDMLhE9CWMsRbKqR8z8H9OGAfkdA9mYqDEZAzjES90vGvc?e=5ncTTl</t>
  </si>
  <si>
    <t>https://secretariadistritald-my.sharepoint.com/:f:/g/personal/devaj_sdmujer_gov_co/IgCHnnHwvG6fQ7Ow48eaEu9MAW0cIyVT8K4iEI4WZikKugg?e=KkQxJC</t>
  </si>
  <si>
    <t>Logros: En el mes de agosto se brindó acogida a 35 personas nuevas (mujeres víctimas de violencia y personas a cargo) que cumplieron los criterios de ingreso a las Casas Refugio, de las cuales 19 fueron mujeres adultas y adultas mayores, 0 adolescentes, 14 niñas y niños y 2 bebés. Bajo ese marco, en agosto estuvieron acogidas un total de 98 personas en la Estrategia de Casas Refugio en sus tres Modelos: Tradicional, Intermedio y Rural. 
En el periodo de enero a agosto de 2026 se brindó acogida a 515 personas nuevas (mujeres víctimas de violencia y personas a cargo) que cumplieron los criterios de ingreso a las Casas Refugio, de las cuales 252 son mujeres adultas y adultas mayores, 34 adolescentes, 177 niñas y niños y 52 bebés.  
Beneficios: La acogida a mujeres víctimas de violencia y los miembros de sus sistemas familiares aportó a salvaguardar su vida e integridad personal y garantizó un proceso de atención integral que fomenta sus capacidades y oportunidades.
No se presentaron retrasos.</t>
  </si>
  <si>
    <t>https://secretariadistritald-my.sharepoint.com/:f:/g/personal/devaj_sdmujer_gov_co/IgBigUXtI_ZBRaAnS_Ob_2AJATtZLfRw56_H_FNudmCIPRc?e=y7SZ5c</t>
  </si>
  <si>
    <t xml:space="preserve">De acuerdo con las matrices internas de información el acumulado al mes de agosto  de 2026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3.787 atenciones  y   seguimientos 11,748, para un total de 15.535 atenciones socio jurídicas a mujeres víctimas de violencia.    </t>
  </si>
  <si>
    <t>De acuerdo con las matrices internas de información. Durante el mes de agosto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538 atenciones y 1.838 seguimientos, para un total de 2.376</t>
  </si>
  <si>
    <r>
      <rPr>
        <sz val="11"/>
        <color theme="1"/>
        <rFont val="Arial"/>
        <family val="2"/>
      </rPr>
      <t>Logros: En el mes de agosto   se llevaron a cabo 28  jornadas de capacitación  y sensibilización en temas como:  Socialización de la Estrategia Intersectorial, Denuncia ante Fiscalía, Cadena de custodia, protocolo de Atención a Mujeres Víctimas de violencia Sexual, activación de actos urgentes, Violencia obstétrica, violencia vicaria, no revictimización, violencia de género.</t>
    </r>
    <r>
      <rPr>
        <sz val="13"/>
        <color theme="1"/>
        <rFont val="Arial"/>
        <family val="2"/>
      </rPr>
      <t xml:space="preserve">
</t>
    </r>
    <r>
      <rPr>
        <sz val="11"/>
        <color theme="1"/>
        <rFont val="Arial"/>
        <family val="2"/>
      </rPr>
      <t>Con corte al mes de  agosto , en el marco de la estrategia de prevención del feminicidio (desde la Estrategia Intersectorial para la Prevención y Atención de Víctimas de Violencia de Género con Énfasis en Violencia Sexual y Feminicidio (Estrategia en hospitales), se llevaron a cabo 195 sesiones o espacios con el sector salud,  en temas como: Socialización de la Estrategia Intersectorial, Tipos de violencia y su marco legal Denuncia ante Fiscalía, Cadena de custodia, protocolo de Atención a Mujeres Víctimas de violencia Sexual, activación de actos urgentes, programa de Casas Refugio, IVE,  Medidas de Protección ante Comisaría de Familia, Acoso sexual en el contexto laboral, Violencia obstétrica, violencia vicaria, no revictimización, violencia de género.
Beneficios: La asistencia técnica legal, sensibilizaciones y capacitaciones brindadas al personal de salud, contribuyó a la de la atención prestada a las ciudadanas víctimas de violencia de género que acuden a los servicios de urgencias de las IPS Priorizadas.
No se presentaron retrasos</t>
    </r>
  </si>
  <si>
    <t>https://secretariadistritald-my.sharepoint.com/:f:/g/personal/devaj_sdmujer_gov_co/IgCP355rbAkdQYouJ23iLw_hAZuTVptlzbwxNzdYDWD4YFc?e=xGJIUi</t>
  </si>
  <si>
    <t>https://secretariadistritald-my.sharepoint.com/:f:/g/personal/devaj_sdmujer_gov_co/IgCY1-ceLOPmQpmI40R-AWMwAf-GhELqQTYDAVjuo-F1mnw?e=Oashim</t>
  </si>
  <si>
    <t>Logros: De acuerdo con las matrices internas de información. Durante el mes de agosto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538 atenciones y 1838 seguimientos, para un total de 2376.
Con corte al mes de  agosto se operó en 8 IPS en el marco de las 4 subredes públicas y 1 IPS Privada, a través de las cuales se realizaron 3.787 atenciones  y  11.748 seguimientos, para un total de  15.535 atenciones socio jurídicas a mujeres víctimas de violencia.    
Beneficios: La atención integral a mujeres que ingresaron al Sistema de Salud, específicamente en las 4 subredes públicas y en articulación con la red privada, buscando atención médica por hechos derivados de violencias en su contra, y que recibieron atención socio jurídica con enfoque de género de manera presencial y remota, lo que permitió facilitar su derecho al acceso efectivo de la administración de justicia y protección, mediante el acompañamiento de las profesionales en la activación de rutas.
No se presentaron retrasos.</t>
  </si>
  <si>
    <t>De acuerdo con las matrices internas de información. Durante el mes de agosto en el marco de la estrategia de prevención del feminicidio (desde la Estrategia Intersectorial para la Prevención y Atención de Víctimas de Violencia de Género con Énfasis en Violencia Sexual y Feminicidio - Estrategia en Hospitales) se operó en 8 IPS en el marco de las 4 subredes públicas y 1 IPS Privada, a través de las cuales se realizaron 538 atenciones socio jurídicas a mujeres víctimas de violencia.</t>
  </si>
  <si>
    <t>En agosto se llevaron a cabo 5 Consejos Locales de Seguridad para las Mujeres, se realizaron 12  espacios técnicos con las Alcaldías Locales donde se avanzó en la definición operativa y técnica de los Consejos Locales de Seguridad para las Mujeres programados para agosto y septiembre . Se realizaron 18 encuentros con las entidades locales para el seguimiento de las estrategias de prevención de violencias contra las mujeres de los Planes Locales de Seguridad para las Mujeres  2026. Se realizaron  44 acciones de prevención de violencias en el espacio público y 18 mesas de trabajo para la prevención del delito de feminicidio.</t>
  </si>
  <si>
    <t xml:space="preserve">Entre enero y  agosto se llevaron a cabo 45 sesiones de los Consejos Locales de Seguridad para las Mujeres, 106 espacios técnicos con las Alcaldías Locales donde se avanzó en la definición de fechas y agendas para las terceras sesiones del año de los Consejos Locales de Seguridad para las Mujeres. Se realizaron 122  encuentros con las entidades locales para la concertación y formulación de las estrategias de prevención de violencias contra las mujeres de los Planes Locales de Seguridad para las Mujeres 2026. Se realizaron 329 acciones de prevención de violencias contra las mujeres en el espacio público y 118 mesas de trabajo para la prevención del delito de feminicidio.	</t>
  </si>
  <si>
    <t>Logros: En  agosto se realizaron 12 espacios técnicos con las Alcaldías Locales de: Usaquén, Chapinero, Santa Fe, San Cristóbal, Usme, Tunjuelito, Bosa, Fontibón, Suba, La Candelaria, Rafael Uribe y Sumapaz,  donde se definieron las fechas y agendas de las segundas sesiones del año de los Consejos Locales de Seguridad para las Mujeres, las cuales se programaron para septiembre con base en la agenda propuesta por parte de la SDMujer.
Con corte al mes de agosto se realizaron 106 espacios técnicos con las Alcaldías Locales.
Beneficios: Se avanzó en la articulación con las Alcaldías Locales para la realización de  las sesiones de los Consejos Locales de Seguridad para las Mujeres de acuerdo con la propuesta técnica de la SDMujer. 
No se presentaron retrasos, con base en lo programado.</t>
  </si>
  <si>
    <t>Logros: En agosto se realizaron 18 encuentros con las entidades locales para la concertación y formulación de los compromisos y estrategias de prevención de violencias contra las mujeres de los Planes Locales de Seguridad para las Mujeres de las localidades de: Chapinero, Santa Fe, San Cristóbal, Usme, Tunjuelito, Bosa, Kennedy, Fontibón, Engativá, Suba, Barrios Unidos, Teusaquillo, Los Mártires, Antonio Nariño, La Candelaria, Rafael Uribe Uribe, Ciudad Bolívar y Sumapaz.  
Con corte al mes de agosto se realizaron  122 encuentros con las entidades locales para la retroalimentación de los compromisos y estrategias de prevención de violencias contra las mujeres de los Planes Locales de Seguridad para las Mujeres 2026.
Beneficios: En estos espacios se logró generar acuerdos para definir las estrategias sectoriales locales para la prevención de las violencias contra las mujeres que contemplan los Planes de Seguridad para las Mujeres 2026.
No se presentaron retrasos, con base en lo programado.</t>
  </si>
  <si>
    <t>Logros: En agosto se realizaron 44 acciones de prevención de violencias contra las mujeres en el espacio y transporte público en las localidades de: Usaquén, Chapinero, Santa Fe, San Cristóbal, Usme, Tunjuelito, Fontibón, Engativá, Suba, Barrios Unidos, Teusaquillo, Los Mártires, Antonio Nariño, Puente Aranda, La Candelaria, Rafael Uribe y Ciudad Bolívar.
Con corte al mes de agosto se realizaron 329 actividades de prevención de violencias contra las mujeres en el espacio y transporte público. 
Beneficios: Estas actividades contaron con la articulación y participación de las entidades locales, las organizaciones de mujeres y las ciudadanas en general, logrando: i. identificar, georreferenciar y priorizar lugares de ocurrencia de hechos de violencia y percepciones de inseguridad para las mujeres, ii. Intervenir y recuperar físicamente los lugares identificados y priorizados, y desarrollar eventos de reapropiación del espacio público, iii. Diseñar e implementar estrategias que garanticen la sostenibilidad de los espacios recuperados social y físicamente, y iv. Sensibilizar a servidores/as sobre el derecho de las mujeres a una vida libre de violencias en el espacio público. 
No se presentaron retrasos, con base en lo programado.</t>
  </si>
  <si>
    <t>Logros: En agosto se realizaron 18 Mesas de técnicas para la  prevención del delito de feminicidio en las localidades de: Usaquén, Chapinero, Santa Fe, San Cristóbal, Usme, Tunjuelito, Bosa, Kennedy, Fontibón, Engativá, Suba, Barrios Unidos, Los Mártires, Antonio Nariño, Puente Aranda, La Candelaria, Rafael Uribe y Sumapaz. 
Con corte al mes de agosto se realizaron 118 acciones de prevención de violencias contra las mujeres y la prevención del delito de feminicidio en las localidades. 
Beneficios: Estas actividades contaron con la articulación y participación de entidades locales como la MEBOG, las Comisarías de Familia, el sector salud y las Personerías Locales. En estos espacios se advirtió sobre el riesgo de feminicidio y se establecieron acuerdos y compromisos para la protección de la vida de las mujeres.
No se presentaron retrasos, con base en lo programado.</t>
  </si>
  <si>
    <t>https://secretariadistritald-my.sharepoint.com/:f:/g/personal/devaj_sdmujer_gov_co/IgCAhPj2PB7tT7p3rvjmkvMMAcz_cyjHBkwRKfRZCCvAdHU?e=tc6gO8</t>
  </si>
  <si>
    <t>https://secretariadistritald-my.sharepoint.com/:f:/g/personal/devaj_sdmujer_gov_co/IgBPmvdcJWfETLAVJPUQDXxTAc2VUHIUIgyB_YBlRmFmqb0?e=0v8p34</t>
  </si>
  <si>
    <t>https://secretariadistritald-my.sharepoint.com/:f:/g/personal/devaj_sdmujer_gov_co/IgAipjYjwQ6jQbdlM7yjstj8AdBdy1uUBgK9qvf23ALndmY?e=60n6h7</t>
  </si>
  <si>
    <t>https://secretariadistritald-my.sharepoint.com/:f:/g/personal/devaj_sdmujer_gov_co/IgAsT9LE3rAUR6T84--WNRwzAX1HdX2oMgOfIofq56UUtIc?e=QxuIlW</t>
  </si>
  <si>
    <t xml:space="preserve">Durante el mes del reporte se realizaron las siguientes actividades: 
Jornadas Territoriales de Prevención de Violencias en UPZ priorizadas por cifras de delitos de alto impacto. 
Acompañamiento a las jornadas Mujer, contigo en tu barrio y Jornadas Territoriales de Empoderamiento e Incidencia.
Sensibilizaciones y talleres sobre el derecho a una vida libre de violencias y la Ruta única de atención a mujeres víctimas de violencias y en riesgo de feminicidio con ciudadanas en sus diversidades de las localidades. 
Jornadas de prevención de violencias y acoso contra las mujeres en el espacio y transporte público.
Jornadas de difusión de la Ruta de atención a mujeres víctimas de violencias y en riesgo de feminicidio. 
Jornadas de difusión de la Ruta de atención a mujeres víctimas de violencias y en riesgo de feminicidio en conjuntos de propiedad horizontal.
Jornadas de sensibilización sobre el derecho a una vida libre de violencias en IED y con la comunidad educativa  e IES.
Mesas de trabajo para el seguimiento de los PLSM 2026
Acciones simbólicas contra las violencias y en memoria de las mujeres víctimas de feminicidio
Jornadas de prevención de violencias y acoso contra las mujeres en el esapcio público. </t>
  </si>
  <si>
    <t xml:space="preserve">Las Duplas de Atención Psicosocial realizaron un total de 345  atenciones, de las cuales 86 corresponden a primeras atenciones y 259 a seguimientos efectivos. El proceso de orientación, atención y acompañamiento psicosocial facilitado por las profesionales aportó al reconocimiento de las violencias y a la garantía del derecho de las mujeres a una vida libre de las mismas. 
De acuerdo con los registros del Simisional 2.0. Del 1 de enero al 31 de agosto de 2026, las Duplas de Atención Psicosocial realizaron un total de 2869 atenciones, de las cuales 839 corresponden a primeras atenciones y 2030 a seguimientos gestionados. </t>
  </si>
  <si>
    <t>De acuerdo con los registros del Simisional 2.0. Durante el mes de agosto de 2026, las Duplas de Atención Psicosocial realizaron un total de 345 atenciones, de las cuales 86 corresponden a primeras atenciones y 259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</si>
  <si>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De acuerdo con los registros del Simisional 2.0. Desde el 1 de enero al 31 de agosto de 2026, las Duplas de Atención Psicosocial realizaron un total de 2869 atenciones, de las cuales 839 corresponden a primeras atenciones y 2030 a seguimientos efectivos. El proceso de orientación, atención y acompañamiento psicosocial facilitado por las profesionales aportó al reconocimiento de las violencias y a la garantía del derecho de las mujeres a una vida libre de las mismas. 
Lo anterior tomando como base la información consolidada que se encuentra disponible en el aplicativo Simisional 2.0.</t>
  </si>
  <si>
    <t>Logros: Durante el mes de agosto de 2026, las Duplas de Atención Psicosocial realizaron un total de 345 atenciones, de las cuales 86 corresponden a primeras atenciones y 259 a seguimientos efectivos. El proceso de orientación, atención y acompañamiento psicosocial facilitado por las profesionales aportó al reconocimiento de las violencias y a la garantía del derecho de las mujeres a una vida libre de las mismas.
Con corte al mes de agosto se han realizado 2869 atenciones de las duplas psicosociales.
Beneficios: El proceso de orientación, atención y acompañamiento psicosocial facilitado por las profesionales aportó al reconocimiento de las violencias y a la garantía del derecho de las mujeres a una vida libre de las mismas. Las mujeres remitidas por los diferentes equipos y/o profesionales tuvieron la oportunidad de recibir la oferta de acompañamiento psicosocial dentro de las 24 horas siguientes a la asignación del caso, lo que permitió para ellas sentirse escuchadas y orientadas durante las situaciones críticas generadas por las violencias.
Retrasos y alternativas de solución: Durante el mes de agosto no se reportaron retrasos en el proceso de atención psicosocial</t>
  </si>
  <si>
    <t>https://secretariadistritald-my.sharepoint.com/:f:/g/personal/devaj_sdmujer_gov_co/IgDe3H9Xtad2SoFeeb_aczi6Ac2pXNzn7S1j-j5GmEcFTSA?e=1EzhJd</t>
  </si>
  <si>
    <t>https://secretariadistritald-my.sharepoint.com/:f:/g/personal/devaj_sdmujer_gov_co/IgBJ_y-_yfqSR40ygnuU3DPBASsgrst799xkWtzWzZT0o3I?e=4awkvO</t>
  </si>
  <si>
    <t xml:space="preserve">De acuerdo con los registros del Simisional 2.0. Durante el mes de agosto se recepcionaron y gestionaron 120 incidentes con código de tipificación 204-Tentativa de Feminicidio priorizado para la atención en urgencia/emergencia a través de la móvil mujer de la AgenciaMuj bajo un esquema de duplas psico jurídicas. 
De estos, se realizaron 99 orientaciones psico-jurídicas efectivas y se gestionaron 21 incidentes como intento fallido de contacto. Adicionalmente, se retomó el balance de la móvil mujer en los espacios de reunión entre la AgenciaMuj y C4, desarrollándose 4 espacios. </t>
  </si>
  <si>
    <t>Con corte al mes de agosto se recepcionaron y gestionaron 1.134 incidentes con código de tipificación 204-Tentativa de Feminicidio priorizado para la atención en urgencia/emergencia a través de la móvil mujer de la AgenciaMuj bajo un esquema de duplas psico jurídicas. De estos incidentes 800 incidentes fueron orientaciones psico-jurídicas efectivas y 334 fueron casos gestionados con Contacto Inicial fallido.</t>
  </si>
  <si>
    <r>
      <rPr>
        <sz val="11"/>
        <color rgb="FF000000"/>
        <rFont val="Arial"/>
        <family val="2"/>
      </rPr>
      <t xml:space="preserve">Logros: De acuerdo con los registros del Simisional 2.0. En el mes de agosto fueron contestados, analizados o gestionados 818 incidentes por la AgenciaMuj de los códigos de tipificación priorizados.
De estos, 243 incidentes fueron no procedentes (incluye el estado No procedente y Sin información), 575 fueron direccionados a equipos de la SDMujer para atención post-evento y en emergencia. Se desarrollaron 4 espacios de articulación conjunta con el C4 con el fin de fortalecer la respuesta de gestión y atención de los incidentes. También, se enviaron correos electrónicos en los cuales se adelantó seguimiento a la operación, documento de procedimiento de transferencia de voz. Entre los temas trabajados se retomó:  Monitoreo de transferencia de voz, articulación con agencias de la Línea de emergencias e identificación de errores en la operación.
</t>
    </r>
    <r>
      <rPr>
        <sz val="11"/>
        <rFont val="Arial"/>
        <family val="2"/>
      </rPr>
      <t>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No se presentaron retrasos.</t>
    </r>
  </si>
  <si>
    <r>
      <rPr>
        <sz val="11"/>
        <color rgb="FF000000"/>
        <rFont val="Arial"/>
        <family val="2"/>
      </rPr>
      <t xml:space="preserve">Logros: De acuerdo con los registros del Simisional 2.0. Durante el mes de agosto se recepcionaron y gestionaron 120 incidentes con código de tipificación 204-Tentativa de Feminicidio priorizado para la atención en urgencia/emergencia a través de la móvil mujer de la AgenciaMuj bajo un esquema de duplas psico jurídicas.
De estos, se realizaron 99 orientaciones psico-jurídicas efectivas y se gestionaron 21 incidentes como intento fallido de contacto. 
</t>
    </r>
    <r>
      <rPr>
        <sz val="11"/>
        <rFont val="Arial"/>
        <family val="2"/>
      </rPr>
      <t xml:space="preserve">
Beneficios: El abordaje psico-jurídico de la móvil mujer promueve el apoyo inmediato en territorio para las mujeres víctimas de violencia en el distrito, mediante una atención coordinada entre las agencias que componen el número de emergencias 123, lo cual ha posibilitado la estabilización inicial mujer, la identificación de su red de apoyo y  la canalización inmediata a la ruta de atención requerida  de acuerdo a sus necesidades. Asimismo, contar con la capacidad móvil facilita y acerca a la mujer a la activación de la ruta de atención (protección –justicia) o a un lugar seguro para garantizar su derecho a vivir una vida libre de violencias.  
No se presentaron retrasos</t>
    </r>
  </si>
  <si>
    <t>https://secretariadistritald-my.sharepoint.com/:f:/g/personal/devaj_sdmujer_gov_co/IgDs0PHmCDlSRrXzhAdw1q2ZAeK-aRfqA9isxENNAuWG25g?e=luK9vJ</t>
  </si>
  <si>
    <t>https://secretariadistritald-my.sharepoint.com/:f:/g/personal/devaj_sdmujer_gov_co/IgCQjAufvRTbQacIVjhgXX1-ASeOXdogXppTAL3SJDQs5tg?e=dUYd6T</t>
  </si>
  <si>
    <r>
      <t>En el mes de agosto para la prevención y atención de violencias contra las mujeres en el espacio y transporte público:
- Se brindaron</t>
    </r>
    <r>
      <rPr>
        <b/>
        <sz val="11"/>
        <color theme="1"/>
        <rFont val="Arial"/>
        <family val="2"/>
      </rPr>
      <t xml:space="preserve"> 254 </t>
    </r>
    <r>
      <rPr>
        <sz val="11"/>
        <color theme="1"/>
        <rFont val="Arial"/>
        <family val="2"/>
      </rPr>
      <t>atenciones psico-jurídicas en dupla a mujeres víctimas de violencias en el espacio y el transporte público, de las cuales</t>
    </r>
    <r>
      <rPr>
        <b/>
        <sz val="11"/>
        <color theme="1"/>
        <rFont val="Arial"/>
        <family val="2"/>
      </rPr>
      <t xml:space="preserve"> 53</t>
    </r>
    <r>
      <rPr>
        <sz val="11"/>
        <color theme="1"/>
        <rFont val="Arial"/>
        <family val="2"/>
      </rPr>
      <t xml:space="preserve"> fueron nuevas atenciones y </t>
    </r>
    <r>
      <rPr>
        <b/>
        <sz val="11"/>
        <color theme="1"/>
        <rFont val="Arial"/>
        <family val="2"/>
      </rPr>
      <t>201</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t>
    </r>
    <r>
      <rPr>
        <b/>
        <sz val="11"/>
        <color theme="1"/>
        <rFont val="Arial"/>
        <family val="2"/>
      </rPr>
      <t xml:space="preserve"> (3)</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</si>
  <si>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Con corte al mes de agosto para la prevención y atención de violencias contra las mujeres en el espacio y transporte público:
- Se brindaron </t>
    </r>
    <r>
      <rPr>
        <b/>
        <sz val="11"/>
        <color theme="1"/>
        <rFont val="Arial"/>
        <family val="2"/>
      </rPr>
      <t xml:space="preserve">2.210 </t>
    </r>
    <r>
      <rPr>
        <sz val="11"/>
        <color theme="1"/>
        <rFont val="Arial"/>
        <family val="2"/>
      </rPr>
      <t>atenciones psico-jurídicas en dupla a mujeres víctimas de violencias en el espacio y el transporte público, de las cuales</t>
    </r>
    <r>
      <rPr>
        <b/>
        <sz val="11"/>
        <color theme="1"/>
        <rFont val="Arial"/>
        <family val="2"/>
      </rPr>
      <t xml:space="preserve"> 477 </t>
    </r>
    <r>
      <rPr>
        <sz val="11"/>
        <color theme="1"/>
        <rFont val="Arial"/>
        <family val="2"/>
      </rPr>
      <t>fueron nuevas atenciones y</t>
    </r>
    <r>
      <rPr>
        <b/>
        <sz val="11"/>
        <color theme="1"/>
        <rFont val="Arial"/>
        <family val="2"/>
      </rPr>
      <t xml:space="preserve"> 1.733</t>
    </r>
    <r>
      <rPr>
        <sz val="11"/>
        <color theme="1"/>
        <rFont val="Arial"/>
        <family val="2"/>
      </rPr>
      <t xml:space="preserve"> seguimientos efectivos. Dichas atenciones incluyeron primeros acercamientos, orientaciones y seguimientos a los casos de mujeres que requirieron acompañamiento integral.
- Así mismo, en el marco de la asistencia técnica para el fortalecimiento de las capacidades del sector transporte, se llevaron a cabo </t>
    </r>
    <r>
      <rPr>
        <b/>
        <sz val="11"/>
        <color theme="1"/>
        <rFont val="Arial"/>
        <family val="2"/>
      </rPr>
      <t>(19)</t>
    </r>
    <r>
      <rPr>
        <sz val="11"/>
        <color theme="1"/>
        <rFont val="Arial"/>
        <family val="2"/>
      </rPr>
      <t xml:space="preserve"> espacios de articulación interinstitucional con entidades con competencia en el espacio y el transporte público, de acuerdo con el protocolo de prevención, atención y sanción de las violencias contra las mujeres en el espacio y transporte público</t>
    </r>
  </si>
  <si>
    <r>
      <t xml:space="preserve">Logros: En agosto, en el marco de la asistencia técnica para el fortalecimiento de las capacidades del sector transporte, se llevaron a cabo </t>
    </r>
    <r>
      <rPr>
        <b/>
        <sz val="10"/>
        <rFont val="Arial"/>
        <family val="2"/>
      </rPr>
      <t>(3)</t>
    </r>
    <r>
      <rPr>
        <sz val="10"/>
        <rFont val="Arial"/>
        <family val="2"/>
      </rPr>
      <t xml:space="preserve"> espacios de articulación interinstitucional con entidades con competencia en el transporte público, de acuerdo con el Modelo Integral de prevención, atención de las violencias contra las mujeres en el transporte y el espacio público peatonal:
(1) 110826 Participación en la mesa de conductoras, con el objetivo de brindar herramientas para fortalecer los conocimientos relacionados con la autonomía económica de las mujeres, en el marco de la garantía del derecho al trabajo en condiciones de igualdad y dignidad.
(2) 120826 Asistencia técnica a la Terminal de Transportes de Bogotá, con el fin de coordinar y definir los aspectos generales para el desarrollo de una jornada dirigida a las y los trabajadores de la Terminal de Transportes de Bogotá, orientada al fortalecimiento de capacidades para la prevención de las violencias contra las mujeres y la adecuada orientación y atención de posibles casos, en el marco de las competencias institucionales y de la articulación con el sector transporte.
(3) 120826 Asistencia técnica a la Unidad de Mantenimiento Vial, con el fin de hacer seguimiento a la implementación de los compromisos del Plan de Acción de la Mesa SOFIA 2026.
Con corte al mes de agosto se realizaron </t>
    </r>
    <r>
      <rPr>
        <b/>
        <sz val="10"/>
        <rFont val="Arial"/>
        <family val="2"/>
      </rPr>
      <t>(19)</t>
    </r>
    <r>
      <rPr>
        <sz val="10"/>
        <rFont val="Arial"/>
        <family val="2"/>
      </rPr>
      <t xml:space="preserve"> asistencias técnicas para el fortalecimiento de las capacidades del sector transporte, de acuerdo con el Modelo Integral de prevención, atención de las violencias contra las mujeres en el transporte y el espacio público peatonal.
Beneficios: La dinamización de la articulación interinstitucional busca fortalecer las acciones del prevención y atención de violencias contra las mujeres en el espacio y transporte público.
No se presentaron retrasos</t>
    </r>
  </si>
  <si>
    <t>https://secretariadistritald-my.sharepoint.com/:f:/g/personal/devaj_sdmujer_gov_co/IgBQ8UlrW7cDS7uWSg8YDw2jAbLxn9GuyGbP1AM93--r2HE?e=5ar19G</t>
  </si>
  <si>
    <t>https://secretariadistritald-my.sharepoint.com/:f:/g/personal/devaj_sdmujer_gov_co/IgDbMMeyz9Q_Spmo-Xym9_wwASmOZmCbg3U-TdrAO3ZUhHU?e=tS5C9y</t>
  </si>
  <si>
    <r>
      <t>Logros: En el mes de agosto se brindaron</t>
    </r>
    <r>
      <rPr>
        <b/>
        <sz val="10"/>
        <rFont val="Arial"/>
        <family val="2"/>
      </rPr>
      <t xml:space="preserve"> 254</t>
    </r>
    <r>
      <rPr>
        <sz val="10"/>
        <rFont val="Arial"/>
        <family val="2"/>
      </rPr>
      <t xml:space="preserve"> atenciones psico-jurídicas en dupla a mujeres víctimas de violencias en el espacio y el transporte público, de las cuales 53 fueron nuevas atenciones y 201 seguimientos efectivos. Dichas atenciones incluyeron primeros acercamientos, orientaciones y seguimientos a los casos de mujeres que requirieron acompañamiento integral.
Con corte al mes de agosto las Duplas Psico-Jurídicas han realizado un total de</t>
    </r>
    <r>
      <rPr>
        <b/>
        <sz val="10"/>
        <rFont val="Arial"/>
        <family val="2"/>
      </rPr>
      <t xml:space="preserve"> 2.210</t>
    </r>
    <r>
      <rPr>
        <sz val="10"/>
        <rFont val="Arial"/>
        <family val="2"/>
      </rPr>
      <t xml:space="preserve"> atenciones psico-jurídicas en dupla a mujeres víctimas de violencias en el espacio y el transporte público, de las cuales 477 fueron primeras atenciones y 1.733 seguimientos efectivos.
Reporte diferenciado:
Nuevas atenciones en Transporte Público: 12
Seguimientos efectivos en Transporte Público: 27
Nuevas atenciones en Espacio Público: 41
Seguimientos efectivos en Espacio Público: 174
Con corte al mes de agosto se han realizado en reporte diferenciado:
Nuevas atenciones en Transporte Público: 104
Seguimientos efectivos en Transporte Público: 191
Nuevas atenciones en Espacio Público: 373
Seguimientos efectivos en Espacio Público: 1.542
Beneficios: A través de las atenciones brindadas, se facilitaron espacios de orientación y atención psicojurídica a mujeres víctimas de violencia en el espacio y transporte público, garantizando su derecho a una vida libre de violencias y acceso a la justicia.
No se presentaron retrasos</t>
    </r>
  </si>
  <si>
    <r>
      <t xml:space="preserve">En el mes de agosto para el fortalecimiento de los componentes de prevención, atención, protección y sanción del Sistema Distrital SOFIA, se desarrollaron las siguientes acciones: 
- El fortalecimiento de las capacidades de </t>
    </r>
    <r>
      <rPr>
        <b/>
        <sz val="11"/>
        <color theme="1"/>
        <rFont val="Arial"/>
        <family val="2"/>
      </rPr>
      <t>(1.111)</t>
    </r>
    <r>
      <rPr>
        <sz val="11"/>
        <color theme="1"/>
        <rFont val="Arial"/>
        <family val="2"/>
      </rPr>
      <t xml:space="preserve"> servidoras y servidores sobre el derecho de las mujeres a una vida libre de violencias.
- Participación en </t>
    </r>
    <r>
      <rPr>
        <b/>
        <sz val="11"/>
        <color theme="1"/>
        <rFont val="Arial"/>
        <family val="2"/>
      </rPr>
      <t>(8)</t>
    </r>
    <r>
      <rPr>
        <sz val="11"/>
        <color theme="1"/>
        <rFont val="Arial"/>
        <family val="2"/>
      </rPr>
      <t xml:space="preserve"> espacios de articulación y coordinación de acciones estratégicas para la prevención, atención y sanción de las violencias contra las mujeres en el Distrito Capital.
- Realización de </t>
    </r>
    <r>
      <rPr>
        <b/>
        <sz val="11"/>
        <color theme="1"/>
        <rFont val="Arial"/>
        <family val="2"/>
      </rPr>
      <t xml:space="preserve">(6) </t>
    </r>
    <r>
      <rPr>
        <sz val="11"/>
        <color theme="1"/>
        <rFont val="Arial"/>
        <family val="2"/>
      </rPr>
      <t>espacios de asistencia técnica para el fortalecimiento de los componentes del Sistema SOFIA.</t>
    </r>
  </si>
  <si>
    <r>
      <t xml:space="preserve">Entre los meses de enero y agosto para el fortalecimiento de los componentes de prevención, atención, protección y sanción del Sistema Distrital SOFIA, se desarrollaron las siguientes acciones: 
- El fortalecimiento de las capacidades de </t>
    </r>
    <r>
      <rPr>
        <b/>
        <sz val="11"/>
        <color theme="1"/>
        <rFont val="Arial"/>
        <family val="2"/>
      </rPr>
      <t>(11.958)</t>
    </r>
    <r>
      <rPr>
        <sz val="11"/>
        <color theme="1"/>
        <rFont val="Arial"/>
        <family val="2"/>
      </rPr>
      <t xml:space="preserve"> servidoras y servidores sobre el derecho de las mujeres a una vida libre de violencias.
- Participación en </t>
    </r>
    <r>
      <rPr>
        <b/>
        <sz val="11"/>
        <color theme="1"/>
        <rFont val="Arial"/>
        <family val="2"/>
      </rPr>
      <t xml:space="preserve">(76) </t>
    </r>
    <r>
      <rPr>
        <sz val="11"/>
        <color theme="1"/>
        <rFont val="Arial"/>
        <family val="2"/>
      </rPr>
      <t xml:space="preserve">espacios de articulación y coordinación de acciones estratégicas para la prevención, atención y sanción de las violencias contra las mujeres en el Distrito Capital.
- Realización de </t>
    </r>
    <r>
      <rPr>
        <b/>
        <sz val="11"/>
        <color theme="1"/>
        <rFont val="Arial"/>
        <family val="2"/>
      </rPr>
      <t>(56)</t>
    </r>
    <r>
      <rPr>
        <sz val="11"/>
        <color theme="1"/>
        <rFont val="Arial"/>
        <family val="2"/>
      </rPr>
      <t xml:space="preserve"> espacios de asistencia técnica para el fortalecimiento de los componentes del Sistema SOFIA.</t>
    </r>
  </si>
  <si>
    <r>
      <t xml:space="preserve">Logros: En agosto a través del curso virtual "El derecho de las mujeres a una vida libre de violencias", se capacitaron 48 servidores(as) a través de los 4 módulos y las 9 unidades temáticas dispuestas.
Así mismo, en agosto a partir de 48 jornadas de sensibilización sobre el derecho de las mujeres a una vida libre de violencia realizadas por los equipos de la Dirección de Eliminación de Violencias, se logró la participación de 1.063 servidoras y servidores públicos, para un total de </t>
    </r>
    <r>
      <rPr>
        <b/>
        <sz val="11"/>
        <color rgb="FF000000"/>
        <rFont val="Arial"/>
        <family val="2"/>
      </rPr>
      <t>1.111</t>
    </r>
    <r>
      <rPr>
        <sz val="11"/>
        <color rgb="FF000000"/>
        <rFont val="Arial"/>
        <family val="2"/>
      </rPr>
      <t xml:space="preserve"> servidores(as) formados(as) en el mes de agosto.
Con corte al mes de agosto se fortalecieron las capacidades de </t>
    </r>
    <r>
      <rPr>
        <b/>
        <sz val="11"/>
        <color rgb="FF000000"/>
        <rFont val="Arial"/>
        <family val="2"/>
      </rPr>
      <t xml:space="preserve">11.958 </t>
    </r>
    <r>
      <rPr>
        <sz val="11"/>
        <color rgb="FF000000"/>
        <rFont val="Arial"/>
        <family val="2"/>
      </rPr>
      <t>servidores(as) a partir de 449 jornadas.
En reporte diferenciado se han capacitado 767 servidores(as) a través del curso virtual "El derecho de las mujeres a una vida libre de violencias".
Beneficios: Se brindaron herramientas a servidoras y servidores públicos para el reconocimiento del derecho de las mujeres a una vida libre de violencias y los elementos y procedimientos para su garantía.
No se presentaron retrasos.</t>
    </r>
  </si>
  <si>
    <r>
      <t xml:space="preserve">Logros: En el mes de agosto se participó en </t>
    </r>
    <r>
      <rPr>
        <b/>
        <sz val="11"/>
        <color theme="1"/>
        <rFont val="Arial"/>
        <family val="2"/>
      </rPr>
      <t>(8)</t>
    </r>
    <r>
      <rPr>
        <sz val="11"/>
        <color theme="1"/>
        <rFont val="Arial"/>
        <family val="2"/>
      </rPr>
      <t xml:space="preserve"> espacios de articulación y coordinación de acciones estratégicas para la prevención, atención y sanción de las violencias contra las mujeres en el Distrito Capital:
(1) 100826 Articulación de acciones interinstitucionales con KOAJ Permoda para el fortalecimiento de acciones de prevención de violencias contra las mujeres a nivel distrital, en el marco de la estrategia Redes Seguras Para las Mujeres.
(2) 110826 Articulación de acciones interinstitucionales con la Constructora Marval para el fortalecimiento de acciones de prevención de violencias contra las mujeres a nivel distrital, en el marco de la estrategia Redes Seguras Para las Mujeres.
(3) 120826 Articulación de acciones interinstitucionales con OXXO Colombia para el fortalecimiento de acciones de prevención de violencias contra las mujeres a nivel distrital, en el marco de la estrategia Redes Seguras Para las Mujeres.
(4) 200826 Articulación de acciones instrainstitucionales con la Estartegia de prevención de trata de personas y ataques con agentes químicos, con el fin de fortalecer la articulación entre el equipo SOFIA Distrital y las estrategias de prevención y atención de la trata de personas y ataques con agentes químicos para mejorar la prevención, identificación de riesgos y atención de las violencias contra las mujeres.
(5) 200826 Articulación de acciones instrainstitucionales con las Direcciones de Enfoque Diferencial y Gestión del Conocimiento, con el fin de participar en el encuentro distrital con la comunidad palenquera para realizar seguimiento técnico y concertado a los compromisos del CONPES 39 a cargo de la Secretaría Distrital de la Mujer.
(6) 210826 Articulación de acciones interinstitucionales con la empresa Henkel Colombiana para el fortalecimiento de la autonomía económica de mujeres víctimas de violencias.
(7) 260826 Participación en el espacio Consultivo y de Concertación Indígena 612 para realizar seguimiento técnico y concertado a los compromisos del CONPES 37 a cargo de la Secretaría Distrital de la Mujer.
(8) 270826 Articulación de acciones instrainstitucionales con la Dirección del Sistema de Cuidado y las Casas Refugio, con el fin de concertar acciones de cuidado, bienestar y respiro dirigidas a las mujeres acogidas.
Con corte al mes de agosto se participó en</t>
    </r>
    <r>
      <rPr>
        <b/>
        <sz val="11"/>
        <color theme="1"/>
        <rFont val="Arial"/>
        <family val="2"/>
      </rPr>
      <t xml:space="preserve"> (76)</t>
    </r>
    <r>
      <rPr>
        <sz val="11"/>
        <color theme="1"/>
        <rFont val="Arial"/>
        <family val="2"/>
      </rPr>
      <t xml:space="preserve"> espacios de articulación y coordinación de acciones estratégicas para la prevención, atención y sanción de las violencias contra las mujeres en el Distrito Capital.
Beneficios: Las mujeres del Distrito Capital se benefician de la articulación de acciones estratégicas con actores del sector público y privado, que promueven la prevención, atención y sanción de las violencias en su contra. 
No se presentaron retrasos.</t>
    </r>
  </si>
  <si>
    <r>
      <t>Logros: En agosto, en el marco de la asistencia técnica para el fortalecimiento de los componentes de prevención, atención, protección y sanción del Sistema Distrital SOFIA, se llevaron a cabo</t>
    </r>
    <r>
      <rPr>
        <b/>
        <sz val="11"/>
        <color theme="1"/>
        <rFont val="Arial"/>
        <family val="2"/>
      </rPr>
      <t xml:space="preserve"> (6)</t>
    </r>
    <r>
      <rPr>
        <sz val="11"/>
        <color theme="1"/>
        <rFont val="Arial"/>
        <family val="2"/>
      </rPr>
      <t xml:space="preserve"> espacios de articulación entre entidades distritales:
(1) 030826 Asistencia técnica a la Secretaría de Hábitat, con el fin de revisar el programa de subsidio de arrendamiento temporal solidarios para mujeres víctimas de violencias.
(2) 100826 Asistencia técnica a la Consejería Distrital de Paz, Victimas y Reconciliación y a la Secretaría de Gobierno, con el fin de evaluar los resultados de la Mesa Intercultural de la Mujer Emberá para consolidar aprendizajes, articular la oferta institucional y definir aspectos logísticos y territoriales para próximas jornadas en Ciudad Bolívar.
(3) 120826 Asistencia técnica a la Consejería Distrital de Paz, Victimas y Reconciliación y a la Secretaría de Gobierno, con el fin de planificar interinstitucionalmente las próximas sesiones de la Mesa Intercultural de la Mujer Emberá en la UPI La Florida, definiendo participantes, metodología, logística, fechas y acciones para su desarrollo con mujeres Emberá Dobida y Katío.
(4) 120826 Asistencia técnica a la Defensoría del Pueblo, con el fin de consolidar las recomendaciones para el fortalecimiento de la Mesa Distrital SOFIA.
(5) 130826 Asistencia técnica a la Secretaría de Cultura, Recreación y Deporte, con el fin de hacer seguimiento a los compromisos del plan de acción de la Mesa SOFIA.
(6) 270826 Desarrollo de la segunda sesión directiva de la Mesa Distrital SOFIA, con el objetivo de hacer seguimiento al avance de la implementación del plan de acción para la vigencia.
En total, con corte al mes de agosto se realizaron</t>
    </r>
    <r>
      <rPr>
        <b/>
        <sz val="11"/>
        <color theme="1"/>
        <rFont val="Arial"/>
        <family val="2"/>
      </rPr>
      <t xml:space="preserve"> (56)</t>
    </r>
    <r>
      <rPr>
        <sz val="11"/>
        <color theme="1"/>
        <rFont val="Arial"/>
        <family val="2"/>
      </rPr>
      <t xml:space="preserve"> asistencias técnicas con sectores del distrito, para el desarrollo de acciones de fortalecimiento de los componentes del Sistema SOFIA.
Beneficios: La dinamización de la articulación interinstitucional busca fortalecer los procesos de prevención, atención, protección y sanción de violencias contra las mujeres en el Distrito, en conjunto con los sectores y entidades que tienen garantía en el derecho de las mujeres a una vida libre de violencias.
No se presentaron retrasos</t>
    </r>
  </si>
  <si>
    <t>https://secretariadistritald-my.sharepoint.com/:f:/g/personal/devaj_sdmujer_gov_co/IgCihRfLRT_eQZpncM93f5pLAYkEPlyUbRg74dKZZ3yk0XM?e=ZqC0Xq</t>
  </si>
  <si>
    <t>https://secretariadistritald-my.sharepoint.com/:f:/g/personal/devaj_sdmujer_gov_co/IgAt3k54UOQ8TpU1Hw-p0Aw8AeK6Y56RVP_0NfeY44nulXU?e=ixY3L2</t>
  </si>
  <si>
    <t>https://secretariadistritald-my.sharepoint.com/:f:/g/personal/devaj_sdmujer_gov_co/IgDVOIaU5OxJRLgzDv7_7TYHATCTvykD47Ted8OL-tbl53s?e=eA3FQl</t>
  </si>
  <si>
    <r>
      <t>Entre los meses de enero y agosto,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rgb="FF000000"/>
        <rFont val="Arial"/>
        <family val="2"/>
      </rPr>
      <t xml:space="preserve"> (13)</t>
    </r>
    <r>
      <rPr>
        <sz val="11"/>
        <color rgb="FF000000"/>
        <rFont val="Arial"/>
        <family val="2"/>
      </rPr>
      <t xml:space="preserve"> espacios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rgb="FF000000"/>
        <rFont val="Arial"/>
        <family val="2"/>
      </rPr>
      <t xml:space="preserve"> (135)</t>
    </r>
    <r>
      <rPr>
        <sz val="11"/>
        <color rgb="FF000000"/>
        <rFont val="Arial"/>
        <family val="2"/>
      </rPr>
      <t xml:space="preserve"> jornadas de formación y sensibilización, se logró la participación de </t>
    </r>
    <r>
      <rPr>
        <b/>
        <sz val="11"/>
        <color rgb="FF000000"/>
        <rFont val="Arial"/>
        <family val="2"/>
      </rPr>
      <t xml:space="preserve">(3.674) </t>
    </r>
    <r>
      <rPr>
        <sz val="11"/>
        <color rgb="FF000000"/>
        <rFont val="Arial"/>
        <family val="2"/>
      </rPr>
      <t>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En articulación con Transmilenio S.A. y entidades competentes, se participó en</t>
    </r>
    <r>
      <rPr>
        <b/>
        <sz val="11"/>
        <color rgb="FF000000"/>
        <rFont val="Arial"/>
        <family val="2"/>
      </rPr>
      <t xml:space="preserve"> (6)</t>
    </r>
    <r>
      <rPr>
        <sz val="11"/>
        <color rgb="FF000000"/>
        <rFont val="Arial"/>
        <family val="2"/>
      </rPr>
      <t xml:space="preserve"> Megatomas de Mujer y Género, con el fin de promover la prevención de las violencias contra las mujeres en el transporte público, la sensibilización a la ciudadanía sobre el acoso sexual callejero y las violencias contra las mujeres en este ámbito y la difusión de la Ruta Única de Atención a Mujeres víctimas de violencias del Distrito.
4. Puntos seguros para las mujeres: Implementación de </t>
    </r>
    <r>
      <rPr>
        <b/>
        <sz val="11"/>
        <color rgb="FF000000"/>
        <rFont val="Arial"/>
        <family val="2"/>
      </rPr>
      <t>(6)</t>
    </r>
    <r>
      <rPr>
        <sz val="11"/>
        <color rgb="FF000000"/>
        <rFont val="Arial"/>
        <family val="2"/>
      </rPr>
      <t xml:space="preserve"> puntos seguros para las mujeres, contando con el alcance de </t>
    </r>
    <r>
      <rPr>
        <b/>
        <sz val="11"/>
        <color rgb="FF000000"/>
        <rFont val="Arial"/>
        <family val="2"/>
      </rPr>
      <t>(4.987)</t>
    </r>
    <r>
      <rPr>
        <sz val="11"/>
        <color rgb="FF000000"/>
        <rFont val="Arial"/>
        <family val="2"/>
      </rPr>
      <t xml:space="preserve"> mujeres, que fueron informadas sobre la Ruta Única de Atención a Mujeres víctimas de violencia y en riesgo de feminicidio y la oferta distrital para la garantía del derecho de las mujeres a una vida libre de violencias.
5. Activación del servicio de Duplas de Atención Psico-Jurídica: Se brindaron</t>
    </r>
    <r>
      <rPr>
        <b/>
        <sz val="11"/>
        <color rgb="FF000000"/>
        <rFont val="Arial"/>
        <family val="2"/>
      </rPr>
      <t xml:space="preserve"> (2.210)</t>
    </r>
    <r>
      <rPr>
        <sz val="11"/>
        <color rgb="FF000000"/>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	</t>
    </r>
  </si>
  <si>
    <t>https://secretariadistritald-my.sharepoint.com/:f:/g/personal/devaj_sdmujer_gov_co/IgCo4o5Ufh9kQ4Xs23WlKHi9AeYR_Ho_ROKacvPi_YCpCJs?e=TLH00y</t>
  </si>
  <si>
    <r>
      <t>En agosto, en el desarrollo de las estrategias de prevención y atención para la implementación del "Modelo Integral de Atención y Prevención de las violencias contra las mujeres en el transporte público y el espacio público peatonal", se presentan los siguientes avances:
1. Asistencias técnicas: En el marco de la asistencia técnica para el fortalecimiento de los componentes del "Modelo Integral de Atención y Prevención de las violencias contra las mujeres en el transporte público y el espacio público peatonal", se llevaron a cabo</t>
    </r>
    <r>
      <rPr>
        <b/>
        <sz val="11"/>
        <color theme="1"/>
        <rFont val="Arial"/>
        <family val="2"/>
      </rPr>
      <t xml:space="preserve"> (3)</t>
    </r>
    <r>
      <rPr>
        <sz val="11"/>
        <color theme="1"/>
        <rFont val="Arial"/>
        <family val="2"/>
      </rPr>
      <t xml:space="preserve"> espacio de articulación interinstitucional y de fortalecimiento técnico con entidades con competencia en la garantía del derecho de las mujeres a una vida libre de violencias en estos ámbitos.
2. Jornadas de formación y sensibilización a servidores(as) públicos(as): A partir de</t>
    </r>
    <r>
      <rPr>
        <b/>
        <sz val="11"/>
        <color theme="1"/>
        <rFont val="Arial"/>
        <family val="2"/>
      </rPr>
      <t xml:space="preserve"> (10)</t>
    </r>
    <r>
      <rPr>
        <sz val="11"/>
        <color theme="1"/>
        <rFont val="Arial"/>
        <family val="2"/>
      </rPr>
      <t xml:space="preserve"> jornadas de formación y sensibilización, se logró la participación de </t>
    </r>
    <r>
      <rPr>
        <b/>
        <sz val="11"/>
        <color theme="1"/>
        <rFont val="Arial"/>
        <family val="2"/>
      </rPr>
      <t>(175)</t>
    </r>
    <r>
      <rPr>
        <sz val="11"/>
        <color theme="1"/>
        <rFont val="Arial"/>
        <family val="2"/>
      </rPr>
      <t xml:space="preserve"> servidoras y servidores públicos de entidades con competencia en la garantía del derecho de las mujeres a una vida libre de violencias en el transporte y el espacio público peatonal, brindando herramientas para el reconocimiento del derecho y los elementos y procedimientos para su garantía.
3. Megatomas de Mujer y Género: No se participó en Megatomas durante el periodo reportado.
4. Puntos seguros para las mujeres: No se participó en Puntos Seguros durante el periodo reportado.
5. Activación del servicio de Duplas de Atención Psico-Jurídica: Se brindaron</t>
    </r>
    <r>
      <rPr>
        <b/>
        <sz val="11"/>
        <color theme="1"/>
        <rFont val="Arial"/>
        <family val="2"/>
      </rPr>
      <t xml:space="preserve"> (254)</t>
    </r>
    <r>
      <rPr>
        <sz val="11"/>
        <color theme="1"/>
        <rFont val="Arial"/>
        <family val="2"/>
      </rPr>
      <t xml:space="preserve"> atenciones psico-jurídicas en dupla a mujeres víctimas de violencias en el espacio y el transporte público. A través de las atenciones brindadas, se facilitaron espacios de orientación y atención psico-jurídica a mujeres víctimas de violencia en el espacio y transporte público, garantizando su derecho a una vida libre de violencias y al acceso a la justicia.</t>
    </r>
  </si>
  <si>
    <t xml:space="preserve">De acuerdo con los datos arrojados por el Simisional 2.0, así como los datos que suministró la Dirección de Gestión de Conocimiento en cuanto a la matriz de efectividad proporcionada, en el mes de agosto se realizaron 3.196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</si>
  <si>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en el mes de  agosto  se realizaron 3196 atenciones efectivas a través de la Línea Púrpura Distrital "Mujeres que escuchan mujeres" </t>
  </si>
  <si>
    <t xml:space="preserve">De acuerdo con los datos arrojados por el Simisional 2.0, así como los datos que suministró la Dirección de Gestión de Conocimiento en cuanto a la matriz de efectividad proporcionada, con corte al mes de AGOSTO se realizaron 26.144 atenciones efectivas a través de la Línea Púrpura Distrital "Mujeres que escuchan mujeres" </t>
  </si>
  <si>
    <t>https://secretariadistritald-my.sharepoint.com/:f:/g/personal/devaj_sdmujer_gov_co/IgAnadLpuymNRaPamfstRkYRASg-n6CpTrb1RXq7XKdI0Uo?e=VmNZbe</t>
  </si>
  <si>
    <t>https://secretariadistritald-my.sharepoint.com/:f:/g/personal/devaj_sdmujer_gov_co/IgAvmsiFFpQ8QqRUPtOUQGhvAVgB2DM59XqF1sKmHbiIbnY?e=QJ2aQY</t>
  </si>
  <si>
    <t>Logros: Durante el mes de agosto se realizaron un total de 3.319 intervenciones de las cuales 1.052 fue atención psicosocial, 15 intervención en crisis, 323 orientación e información general, 889 orientaciones en rutas de atención, 28 orientación en salud, 549 orientaciones jurídicas, 12 primeros auxilios psicológicos y 451 otras intervenciones; a mujeres de acuerdo con las necesidades y demandas, así como los hechos victimizantes. 
Nota: Una atención brindada puede tener más de un tipo de intervención
Con corte al mes de agosto se realizaron un total de 28.333 intervenciones de las cuales 9.156 fue atención psicosocial, 154 intervención en crisis, 2.361 orientación e información general, 8.014 orientaciones en rutas de atención, 166 orientación en salud, 4.628 orientaciones jurídicas, 79 primeros auxilios psicológicos y 3.775 otras intervenciones; a mujeres de acuerdo con las necesidades y demandas, así como los hechos victimizantes. 
Nota: *Una atención brindada puede tener más de un tipo de intervención.
Beneficios: En el marco de estas orientaciones se sensibilizó a terceras personas que se comunicaron para alertar situaciones de violencias contra otras mujeres, abordando competencias institucionales para la atención frente al ciclo de violencias y la importancia de las redes de apoyo. Asimismo, se dieron a conocer los procedimientos ante las entidades competentes con respecto a las medidas de protección y trámites para iniciar proceso de denuncia, ante las entidades competentes como Comisarías de Familia y FGN.
No se presentaron retrasos.</t>
  </si>
  <si>
    <r>
      <t xml:space="preserve">Durante el mes de agosto </t>
    </r>
    <r>
      <rPr>
        <sz val="10"/>
        <rFont val="Arial"/>
        <family val="2"/>
      </rPr>
      <t>se garantizó la prestación de servicios socio jurídicos y psicosociales especializados al 100% de las mujeres víctimas de violencia a través de:
- 3.196 atenciones efectivas a través de la Línea Púrpura Distrital "Mujeres que escuchan mujeres".</t>
    </r>
    <r>
      <rPr>
        <sz val="10"/>
        <color theme="1"/>
        <rFont val="Arial"/>
        <family val="2"/>
      </rPr>
      <t xml:space="preserve">
- 99 orientaciones psico-jurídicas efectivas de los incidentes con código de tipificación 204-Tentativa de Feminicidio priorizado para la atención en urgencia/emergencia a través de la móvil mujer de la AgenciaMuj bajo un esquema de duplas psico jurídicas.
- 2.376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- 345 atenciones a través de las Duplas de Atención Psicosocial.
- 370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</si>
  <si>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r>
      <t xml:space="preserve">Con corte al mes de agosto </t>
    </r>
    <r>
      <rPr>
        <sz val="10"/>
        <rFont val="Arial"/>
        <family val="2"/>
      </rPr>
      <t>se garantizó la prestación de servicios socio jurídicos y psicosociales especializados al 100% de las mujeres víctimas de violencia a través de:
- 26.144 atenciones efectivas a través de la Línea Púrpura Distrital "Mujeres que escuchan mujeres".</t>
    </r>
    <r>
      <rPr>
        <sz val="10"/>
        <color theme="1"/>
        <rFont val="Arial"/>
        <family val="2"/>
      </rPr>
      <t xml:space="preserve">
- 800 orientaciones psico-jurídicas efectivas de los incidentes con código de tipificación 204-Tentativa de Feminicidio priorizado para la atención en urgencia/emergencia a través de la móvil mujer de la AgenciaMuj bajo un esquema de duplas psico jurídicas.
- 15.535 atenciones brindadas el marco de la estrategia de preven</t>
    </r>
    <r>
      <rPr>
        <sz val="10"/>
        <rFont val="Arial"/>
        <family val="2"/>
      </rPr>
      <t xml:space="preserve">ción del feminicidio (desde la Estrategia Intersectorial para la Prevención y Atención de Víctimas de Violencia de Género con Énfasis en Violencia Sexual y Feminicidio - Estrategia en Hospitales)
- 2.869 atenciones a través de las Duplas de Atención Psicosocial.
- 2.536 seguimientos socio jurídicos y psicosociales a casos de mujeres en riesgo de feminicidio en el marco del SAAT, según remisiones externas del Instituto Nacional de Medicina Legal y Ciencias Forenses. </t>
    </r>
    <r>
      <rPr>
        <sz val="10"/>
        <color theme="1"/>
        <rFont val="Arial"/>
        <family val="2"/>
      </rPr>
      <t xml:space="preserve">
De esta manera, la Secretaría Distrital de la Mujer ha garantizado la prestación de servicios socio jurídicos y psicosociales especializados al 100% de las mujeres víctimas de violencia. Lo anterior, teniendo en cuenta que del total de llamadas que atiende la Línea Purpura Distrital, el 100% son efectivas; ya que se cuenta con un IVR (sistema de voz interactivo) que permite gestionar el total de llamadas que ingresan de acuerdo con las necesidades y condiciones de la ciudadanía, garantizando un equipo idóneo para recibir las atenciones que son direccionadas a través del sistema, logrando así, brindar una atención oportuna de acuerdo con la misionalidad de la Línea; y que éste servicio es 100% gratuito y de acceso directo a la ciudadanía a través de sus canales de atención.
Así mismo, y en el marco de las competencias previstas en el Acuerdo Distrital No. 490 de 2012 y el Decreto Distrital No. 428 de 2013, se comunica que dentro de los servicios de acompañamiento psicosocial, orientación y asesoría jurídica a las mujeres mayores de edad víctimas de violencias en el Distrito Capital, esta Secretaría Distrital ha garantizado la prestación de los servicios socio jurídicos y psicosociales especializados al 100% de las mujeres víctimas de violencia remitidas a través de los diferentes equipos y/o estrategia de atención, subrayando la voluntariedad y corresponsabilidad de las mujeres como eje en todos los procesos y procedimientos que se brinda desde esta Secretaría Distrital. </t>
    </r>
  </si>
  <si>
    <t>https://secretariadistritald-my.sharepoint.com/:f:/g/personal/devaj_sdmujer_gov_co/IgAauJiasfMhSrWMmrfD8ySsASiz9MtrXSZHbzvK_W1Naoo?e=VQR0zR</t>
  </si>
  <si>
    <t>En agosto de 2026 el Sistema Articulado de Alertas Tempranas-SAAT hizo seguimiento socio jurídico y psicosocial a 370 casos de mujeres en riesgo de feminicidio,según remisiones externas del Instituto Nacional de Medicina Legal y Ciencias Forenses y remisiones internas de los equipos de la Secretaría Distrital de la Mujer. Así mismo, impulsó 92 acciones de coordinación interinstitucional para aportar a la garantía de los derechos de las mujeres en riesgo de feminicidio.</t>
  </si>
  <si>
    <t>Entre enero y agosto de 2026 el Sistema Articulado de Alertas Tempranas-SAAT hizo seguimiento jurídico y psicosocial a 2.536 mujeres en riesgo de feminicidio, valoradas por el Instituto Nacional de Medicina Legal y Ciencias Forenses-INMLCF e identificadas por los equipos de atención de la Secretaría Distrital de la Mujer. Así mismo, impulsó 623 acciones de coordinación interinstitucional para aportar a la garantía de los derechos de las mujeres en riesgo de feminicidio.</t>
  </si>
  <si>
    <r>
      <rPr>
        <b/>
        <sz val="11"/>
        <color theme="1"/>
        <rFont val="Arial"/>
        <family val="2"/>
      </rPr>
      <t>Logro</t>
    </r>
    <r>
      <rPr>
        <sz val="11"/>
        <color theme="1"/>
        <rFont val="Arial"/>
        <family val="2"/>
      </rPr>
      <t xml:space="preserve">: en agosto de 2026 el Sistema Articulado de Alertas Tempranas-SAAT hizo seguimiento socio jurídico y psicosocial a 370 casos de mujeres en riesgo de feminicidio, según remisiones externas del Instituto Nacional de Medicina Legal y Ciencias Forenses, y remisiones internas de los equipos de la Secretaría Distrital de la Mujer.
</t>
    </r>
    <r>
      <rPr>
        <b/>
        <sz val="11"/>
        <color theme="1"/>
        <rFont val="Arial"/>
        <family val="2"/>
      </rPr>
      <t>Beneficio:</t>
    </r>
    <r>
      <rPr>
        <sz val="11"/>
        <color theme="1"/>
        <rFont val="Arial"/>
        <family val="2"/>
      </rPr>
      <t xml:space="preserve"> impulsar acciones para prevenir la materialización del delito de feminicidio en contra de las mujeres víctimas de violencias; a través del seguimiento sociojurídico y psicosocial brindado por la entidad.
</t>
    </r>
    <r>
      <rPr>
        <b/>
        <sz val="11"/>
        <color theme="1"/>
        <rFont val="Arial"/>
        <family val="2"/>
      </rPr>
      <t>Retraso: en el periodo no se registraron retrasos.
Alternativa de solución: no aplica.</t>
    </r>
  </si>
  <si>
    <r>
      <rPr>
        <b/>
        <sz val="11"/>
        <color theme="1"/>
        <rFont val="Arial"/>
        <family val="2"/>
      </rPr>
      <t>Logro:</t>
    </r>
    <r>
      <rPr>
        <sz val="11"/>
        <color theme="1"/>
        <rFont val="Arial"/>
        <family val="2"/>
      </rPr>
      <t xml:space="preserve"> en agosto de 2026 se realizaron 92 acciones reforzadas de articulación interinstitucional de 68 casos de mujeres en riesgo de feminicidio y de víctimas indirectas del delito, atendidas por el equipo SAAT.
</t>
    </r>
    <r>
      <rPr>
        <b/>
        <sz val="11"/>
        <color theme="1"/>
        <rFont val="Arial"/>
        <family val="2"/>
      </rPr>
      <t>Beneficio:</t>
    </r>
    <r>
      <rPr>
        <sz val="11"/>
        <color theme="1"/>
        <rFont val="Arial"/>
        <family val="2"/>
      </rPr>
      <t xml:space="preserve"> avanzar en las acciones de articulación institucional a nivel distrital aportan a la prevención del feminicidio y a la superación de barreras que limitan el derecho de las mujeres a una vida libre de violencias.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</si>
  <si>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r>
      <rPr>
        <b/>
        <sz val="11"/>
        <color theme="1"/>
        <rFont val="Arial"/>
        <family val="2"/>
      </rPr>
      <t>Logro:</t>
    </r>
    <r>
      <rPr>
        <sz val="11"/>
        <color theme="1"/>
        <rFont val="Arial"/>
        <family val="2"/>
      </rPr>
      <t xml:space="preserve"> en agosto de 2026 el Sistema Articulado de Alertas Tempranas-SAAT brindó acompañamiento psicosocial a 5 casos nuevos de víctimas indirectas de feminicidio, según las solicitudes de directivas de la entidad y de la Estrategia de Justicia de Género; y realizó 59 seguimientos a víctimas indirectas de casos antiguos. 
</t>
    </r>
    <r>
      <rPr>
        <b/>
        <sz val="11"/>
        <color theme="1"/>
        <rFont val="Arial"/>
        <family val="2"/>
      </rPr>
      <t>Beneficio:</t>
    </r>
    <r>
      <rPr>
        <sz val="11"/>
        <color theme="1"/>
        <rFont val="Arial"/>
        <family val="2"/>
      </rPr>
      <t xml:space="preserve"> brindar acompañamiento psicosocial y orientación sociojurídica y/o de representación legal a las víctimas indirectas de feminicidio, aporta a la garantía del acceso a su derecho a la justicia, y a la elaboración de su proceso de duelo y sanación. 
</t>
    </r>
    <r>
      <rPr>
        <b/>
        <sz val="11"/>
        <color theme="1"/>
        <rFont val="Arial"/>
        <family val="2"/>
      </rPr>
      <t>Retraso:</t>
    </r>
    <r>
      <rPr>
        <sz val="11"/>
        <color theme="1"/>
        <rFont val="Arial"/>
        <family val="2"/>
      </rPr>
      <t xml:space="preserve"> en el periodo no se registraron retrasos.
</t>
    </r>
    <r>
      <rPr>
        <b/>
        <sz val="11"/>
        <color theme="1"/>
        <rFont val="Arial"/>
        <family val="2"/>
      </rPr>
      <t>Alternativa de solución:</t>
    </r>
    <r>
      <rPr>
        <sz val="11"/>
        <color theme="1"/>
        <rFont val="Arial"/>
        <family val="2"/>
      </rPr>
      <t xml:space="preserve"> no aplica.</t>
    </r>
  </si>
  <si>
    <t>https://secretariadistritald-my.sharepoint.com/:f:/g/personal/devaj_sdmujer_gov_co/IgAC0D_gesxESpXONNKsqQksAXoTf5RBMqNKLIYPFHMFgN0?e=oAEvgu</t>
  </si>
  <si>
    <t>https://secretariadistritald-my.sharepoint.com/:f:/g/personal/devaj_sdmujer_gov_co/IgCMmcC7G7yPToPhEky0aupBAWWexYFBBOkNmt2hzVkq2aU?e=5XiU3I</t>
  </si>
  <si>
    <t>https://secretariadistritald-my.sharepoint.com/:f:/g/personal/devaj_sdmujer_gov_co/IgBfDyq91B9TQIQH1RUJkuNgAWO0KpRAIw0Mlwxxdl8IeWc?e=OyOUUP</t>
  </si>
  <si>
    <r>
      <t xml:space="preserve">Logros: Durante el mes de agosto se realizaron un total de 1.510 seguimientos, de estos </t>
    </r>
    <r>
      <rPr>
        <sz val="11"/>
        <color rgb="FFFF0000"/>
        <rFont val="Arial"/>
        <family val="2"/>
      </rPr>
      <t>1.005 fueron seguimientos efectivos</t>
    </r>
    <r>
      <rPr>
        <sz val="11"/>
        <color theme="1"/>
        <rFont val="Arial"/>
        <family val="2"/>
      </rPr>
      <t xml:space="preserve"> 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608 corresponden a seguimientos fallidos. (seguimientos de Bogotá, Alertantes y canal WhatsApp)
Con corte al mes de agosto se realizaron un total de </t>
    </r>
    <r>
      <rPr>
        <sz val="11"/>
        <color rgb="FFFF0000"/>
        <rFont val="Arial"/>
        <family val="2"/>
      </rPr>
      <t xml:space="preserve">11.523 </t>
    </r>
    <r>
      <rPr>
        <sz val="11"/>
        <color theme="1"/>
        <rFont val="Arial"/>
        <family val="2"/>
      </rPr>
      <t xml:space="preserve"> seguimientos, de estos</t>
    </r>
    <r>
      <rPr>
        <sz val="11"/>
        <color rgb="FFFF0000"/>
        <rFont val="Arial"/>
        <family val="2"/>
      </rPr>
      <t xml:space="preserve"> 8.126  fueron seguimientos efectivos </t>
    </r>
    <r>
      <rPr>
        <sz val="11"/>
        <color theme="1"/>
        <rFont val="Arial"/>
        <family val="2"/>
      </rPr>
      <t>en casos de mujeres en posible riesgo de feminicidio, mujeres que solicitaron información sobre la Interrupción Voluntaria del Embarazo y casos de mujeres que se volvieron a comunicar manifestado interés en socializar avances y/o dificultades frente a sus procesos.  (seguimientos de Bogotá, Alertantes y canal WhatsApp). Los restantes, 3.500 corresponden a seguimientos fallidos. (seguimientos de Bogotá, Alertantes y canal WhatsApp)
Beneficios:  Los seguimientos realizados a través de la Línea Púrpura Distrital "Mujeres que Escuchan Mujeres" permitieron identificar los avances y dificultades que enfrentan las mujeres en la dinamización de las rutas de atención, así como minimizar los impactos psicosociales generados por los procesos administrativos o penales de exigibilidad de sus derechos.
No se presentaron retrasos.</t>
    </r>
  </si>
  <si>
    <t>Logros: Durante el mes de agosto de 2026, las Duplas de Atención Psicosocial realizaron un total de 259 seguimientos efectivos. Esto posibilitó generar escenarios de confianza institucional con las ciudadanas para afrontar las situaciones de violencias sufridas y permanecer en los procesos de activación de ruta, solicitud de medidas de protección, consolidación y fortalecimiento de redes de apoyo.  
Con corte al mes de agosto se han realizado 2030 seguimientos efectivos por parte de las duplas psicosociales.
Beneficios: A través de los seguimientos se dio cumplimiento a los planes de atención establecidos con las ciudadanas y se orientó y acompañó diferentes acciones para la activación de rutas y servicios requeridos por las mujeres. 
Retrasos y alternativas de solución: Durante el mes de agosto no se reportaron retrasos en el proceso de atención psicosocial.
Lo anterior tomando como base la información consolidada que se encuentra disponible en el aplicativo Simisional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</si>
</sst>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 #,##0;[Red]\-&quot;$&quot;\ #,##0"/>
    <numFmt numFmtId="41" formatCode="_-* #,##0_-;\-* #,##0_-;_-* &quot;-&quot;_-;_-@_-"/>
    <numFmt numFmtId="44" formatCode="_-&quot;$&quot;\ * #,##0.00_-;\-&quot;$&quot;\ * #,##0.00_-;_-&quot;$&quot;\ * &quot;-&quot;??_-;_-@_-"/>
    <numFmt numFmtId="43" formatCode="_-* #,##0.00_-;\-* #,##0.00_-;_-* &quot;-&quot;??_-;_-@_-"/>
    <numFmt numFmtId="164" formatCode="_-&quot;$&quot;* #,##0.00_-;\-&quot;$&quot;* #,##0.00_-;_-&quot;$&quot;* &quot;-&quot;??_-;_-@_-"/>
    <numFmt numFmtId="165" formatCode="#,##0\ &quot;€&quot;;\-#,##0\ &quot;€&quot;"/>
    <numFmt numFmtId="166" formatCode="_-* #,##0\ &quot;€&quot;_-;\-* #,##0\ &quot;€&quot;_-;_-* &quot;-&quot;\ &quot;€&quot;_-;_-@_-"/>
    <numFmt numFmtId="167" formatCode="_-* #,##0.00\ &quot;€&quot;_-;\-* #,##0.00\ &quot;€&quot;_-;_-* &quot;-&quot;??\ &quot;€&quot;_-;_-@_-"/>
    <numFmt numFmtId="168" formatCode="_(* #,##0_);_(* \(#,##0\);_(* &quot;-&quot;??_);_(@_)"/>
    <numFmt numFmtId="169" formatCode="_-* #,##0.00_-;\-* #,##0.00_-;_-* &quot;-&quot;??_-;_-@"/>
    <numFmt numFmtId="170" formatCode="_(* #,##0.00_);_(* \(#,##0.00\);_(* &quot;-&quot;??_);_(@_)"/>
    <numFmt numFmtId="171" formatCode="_-* #,##0.00\ _€_-;\-* #,##0.00\ _€_-;_-* &quot;-&quot;??\ _€_-;_-@_-"/>
    <numFmt numFmtId="172" formatCode="_-* #,##0\ _€_-;\-* #,##0\ _€_-;_-* &quot;-&quot;??\ _€_-;_-@_-"/>
    <numFmt numFmtId="173" formatCode="_-* #,##0\ _€_-;\-* #,##0\ _€_-;_-* &quot;-&quot;\ _€_-;_-@_-"/>
    <numFmt numFmtId="174" formatCode="0.0%"/>
    <numFmt numFmtId="175" formatCode="###,000"/>
    <numFmt numFmtId="176" formatCode="_-&quot;$&quot;\ * #,##0_-;\-&quot;$&quot;\ * #,##0_-;_-&quot;$&quot;\ * &quot;-&quot;??_-;_-@_-"/>
    <numFmt numFmtId="177" formatCode="_-* #,##0_-;\-* #,##0_-;_-* &quot;-&quot;??_-;_-@_-"/>
    <numFmt numFmtId="178" formatCode="_(&quot;$&quot;\ * #,##0.00_);_(&quot;$&quot;\ * \(#,##0.00\);_(&quot;$&quot;\ * &quot;-&quot;??_);_(@_)"/>
    <numFmt numFmtId="179" formatCode="_ &quot;$&quot;\ * #,##0.00_ ;_ &quot;$&quot;\ * \-#,##0.00_ ;_ &quot;$&quot;\ * &quot;-&quot;??_ ;_ @_ "/>
  </numFmts>
  <fonts count="9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11"/>
      <color theme="0"/>
      <name val="Calibri"/>
      <family val="2"/>
    </font>
    <font>
      <b/>
      <sz val="8"/>
      <color theme="1"/>
      <name val="Calibri"/>
      <family val="2"/>
    </font>
    <font>
      <b/>
      <sz val="10"/>
      <color theme="1"/>
      <name val="Calibri"/>
      <family val="2"/>
    </font>
    <font>
      <sz val="10"/>
      <color theme="1"/>
      <name val="Arial"/>
      <family val="2"/>
    </font>
    <font>
      <b/>
      <sz val="12"/>
      <color theme="1"/>
      <name val="Arial"/>
      <family val="2"/>
    </font>
    <font>
      <b/>
      <sz val="10"/>
      <color rgb="FF7F7F7F"/>
      <name val="Arial"/>
      <family val="2"/>
    </font>
    <font>
      <b/>
      <sz val="10"/>
      <color theme="1"/>
      <name val="Arial"/>
      <family val="2"/>
    </font>
    <font>
      <sz val="9"/>
      <color theme="1"/>
      <name val="Arial"/>
      <family val="2"/>
    </font>
    <font>
      <sz val="10"/>
      <color rgb="FFFF0000"/>
      <name val="Arial"/>
      <family val="2"/>
    </font>
    <font>
      <b/>
      <sz val="11"/>
      <color theme="1"/>
      <name val="Arial"/>
      <family val="2"/>
    </font>
    <font>
      <sz val="14"/>
      <color theme="1"/>
      <name val="Arial"/>
      <family val="2"/>
    </font>
    <font>
      <sz val="11"/>
      <color theme="1"/>
      <name val="Calibri"/>
      <family val="2"/>
      <scheme val="minor"/>
    </font>
    <font>
      <sz val="9"/>
      <color rgb="FF333333"/>
      <name val="Verdana"/>
      <family val="2"/>
    </font>
    <font>
      <b/>
      <sz val="12"/>
      <color rgb="FFFF0000"/>
      <name val="Arial"/>
      <family val="2"/>
    </font>
    <font>
      <b/>
      <sz val="12"/>
      <color rgb="FF000000"/>
      <name val="Arial"/>
      <family val="2"/>
    </font>
    <font>
      <b/>
      <sz val="9"/>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b/>
      <sz val="18"/>
      <name val="Arial"/>
      <family val="2"/>
    </font>
    <font>
      <sz val="13"/>
      <color rgb="FF002060"/>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0"/>
      <color rgb="FF000000"/>
      <name val="Arial Narrow"/>
      <family val="2"/>
    </font>
    <font>
      <sz val="10"/>
      <color rgb="FF000000"/>
      <name val="Times New Roman"/>
      <family val="1"/>
    </font>
    <font>
      <sz val="11"/>
      <color theme="1"/>
      <name val="Calibri"/>
      <family val="2"/>
      <scheme val="minor"/>
    </font>
    <font>
      <b/>
      <sz val="13"/>
      <color rgb="FF000000"/>
      <name val="Arial"/>
      <family val="2"/>
    </font>
    <font>
      <sz val="12"/>
      <color theme="1"/>
      <name val="Calibri"/>
      <family val="2"/>
      <scheme val="minor"/>
    </font>
    <font>
      <u/>
      <sz val="11"/>
      <color theme="10"/>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sz val="11"/>
      <color rgb="FF000000"/>
      <name val="Arial"/>
      <family val="2"/>
    </font>
    <font>
      <b/>
      <sz val="10"/>
      <name val="Arial"/>
      <family val="2"/>
    </font>
    <font>
      <sz val="12"/>
      <color theme="1"/>
      <name val="Arial"/>
      <family val="2"/>
    </font>
    <font>
      <sz val="11"/>
      <name val="Calibri"/>
      <family val="2"/>
      <scheme val="minor"/>
    </font>
    <font>
      <sz val="11"/>
      <color indexed="8"/>
      <name val="Calibri"/>
      <family val="2"/>
    </font>
    <font>
      <sz val="10"/>
      <color theme="1"/>
      <name val="Verdana"/>
      <family val="2"/>
    </font>
    <font>
      <sz val="17"/>
      <color theme="0"/>
      <name val="Calibri"/>
      <family val="2"/>
      <scheme val="minor"/>
    </font>
    <font>
      <sz val="11"/>
      <color rgb="FF0B744D"/>
      <name val="Calibri"/>
      <family val="2"/>
      <scheme val="minor"/>
    </font>
    <font>
      <b/>
      <sz val="10"/>
      <color theme="1"/>
      <name val="Verdana"/>
      <family val="2"/>
    </font>
    <font>
      <sz val="42"/>
      <color theme="0"/>
      <name val="Segoe UI"/>
      <family val="2"/>
      <charset val="1"/>
    </font>
    <font>
      <sz val="9"/>
      <color theme="1"/>
      <name val="Calibri"/>
      <family val="2"/>
      <scheme val="minor"/>
    </font>
    <font>
      <sz val="11"/>
      <color rgb="FF000000"/>
      <name val="Calibri"/>
      <family val="2"/>
      <scheme val="minor"/>
    </font>
    <font>
      <sz val="11"/>
      <color theme="1"/>
      <name val="Calibri"/>
      <family val="2"/>
      <scheme val="minor"/>
    </font>
    <font>
      <sz val="10"/>
      <color rgb="FF000000"/>
      <name val="Arial"/>
      <family val="2"/>
    </font>
    <font>
      <sz val="11"/>
      <color rgb="FF000000"/>
      <name val="Arial"/>
      <family val="2"/>
    </font>
    <font>
      <b/>
      <sz val="11"/>
      <color rgb="FF000000"/>
      <name val="Arial"/>
      <family val="2"/>
    </font>
    <font>
      <sz val="10"/>
      <color theme="1"/>
      <name val="Calibri"/>
      <family val="2"/>
      <scheme val="minor"/>
    </font>
    <font>
      <sz val="11"/>
      <color rgb="FFFF0000"/>
      <name val="Arial"/>
      <family val="2"/>
    </font>
    <font>
      <sz val="9"/>
      <color indexed="81"/>
      <name val="Tahoma"/>
      <family val="2"/>
    </font>
    <font>
      <b/>
      <sz val="9"/>
      <color indexed="81"/>
      <name val="Tahoma"/>
      <family val="2"/>
    </font>
  </fonts>
  <fills count="37">
    <fill>
      <patternFill patternType="none"/>
    </fill>
    <fill>
      <patternFill patternType="gray125"/>
    </fill>
    <fill>
      <patternFill patternType="solid">
        <fgColor theme="0"/>
        <bgColor theme="0"/>
      </patternFill>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rgb="FF99CC00"/>
        <bgColor rgb="FF99CC00"/>
      </patternFill>
    </fill>
    <fill>
      <patternFill patternType="solid">
        <fgColor rgb="FFFFCC00"/>
        <bgColor rgb="FFFFCC00"/>
      </patternFill>
    </fill>
    <fill>
      <patternFill patternType="solid">
        <fgColor rgb="FFFF0000"/>
        <bgColor rgb="FFFF0000"/>
      </patternFill>
    </fill>
    <fill>
      <patternFill patternType="solid">
        <fgColor rgb="FFD8D8D8"/>
        <bgColor rgb="FFD8D8D8"/>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FEB9C"/>
      </patternFill>
    </fill>
    <fill>
      <patternFill patternType="solid">
        <fgColor theme="9"/>
      </patternFill>
    </fill>
    <fill>
      <patternFill patternType="solid">
        <fgColor theme="9" tint="0.79998168889431442"/>
        <bgColor indexed="65"/>
      </patternFill>
    </fill>
    <fill>
      <patternFill patternType="solid">
        <fgColor theme="9" tint="0.79998168889431442"/>
        <bgColor theme="9" tint="0.79998168889431442"/>
      </patternFill>
    </fill>
    <fill>
      <patternFill patternType="solid">
        <fgColor rgb="FF217346"/>
        <bgColor indexed="64"/>
      </patternFill>
    </fill>
    <fill>
      <patternFill patternType="solid">
        <fgColor rgb="FFDBE5F1"/>
        <bgColor indexed="64"/>
      </patternFill>
    </fill>
    <fill>
      <patternFill patternType="solid">
        <fgColor rgb="FFFFFFFF"/>
        <bgColor rgb="FF000000"/>
      </patternFill>
    </fill>
    <fill>
      <patternFill patternType="solid">
        <fgColor rgb="FFFFFF00"/>
        <bgColor indexed="64"/>
      </patternFill>
    </fill>
  </fills>
  <borders count="12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right style="thin">
        <color rgb="FF7F7F7F"/>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style="thin">
        <color rgb="FF000000"/>
      </right>
      <top/>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right/>
      <top style="thin">
        <color rgb="FF7F7F7F"/>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right/>
      <top style="thin">
        <color theme="9" tint="0.39994506668294322"/>
      </top>
      <bottom style="thin">
        <color theme="9" tint="0.39994506668294322"/>
      </bottom>
      <diagonal/>
    </border>
    <border>
      <left/>
      <right style="thin">
        <color theme="9" tint="0.39991454817346722"/>
      </right>
      <top/>
      <bottom style="thin">
        <color theme="9" tint="0.39991454817346722"/>
      </bottom>
      <diagonal/>
    </border>
    <border>
      <left style="thin">
        <color theme="9" tint="0.39994506668294322"/>
      </left>
      <right/>
      <top/>
      <bottom style="thin">
        <color theme="9" tint="0.39991454817346722"/>
      </bottom>
      <diagonal/>
    </border>
    <border>
      <left style="thin">
        <color indexed="64"/>
      </left>
      <right style="thin">
        <color rgb="FF000000"/>
      </right>
      <top style="thin">
        <color rgb="FF000000"/>
      </top>
      <bottom style="medium">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style="medium">
        <color rgb="FF000000"/>
      </top>
      <bottom style="medium">
        <color rgb="FF000000"/>
      </bottom>
      <diagonal/>
    </border>
  </borders>
  <cellStyleXfs count="514">
    <xf numFmtId="0" fontId="0" fillId="0" borderId="0"/>
    <xf numFmtId="9" fontId="27" fillId="0" borderId="0" applyFont="0" applyFill="0" applyBorder="0" applyAlignment="0" applyProtection="0"/>
    <xf numFmtId="0" fontId="32" fillId="0" borderId="11"/>
    <xf numFmtId="0" fontId="10" fillId="0" borderId="11"/>
    <xf numFmtId="167" fontId="10" fillId="0" borderId="11" applyFont="0" applyFill="0" applyBorder="0" applyAlignment="0" applyProtection="0"/>
    <xf numFmtId="171" fontId="10" fillId="0" borderId="11" applyFont="0" applyFill="0" applyBorder="0" applyAlignment="0" applyProtection="0"/>
    <xf numFmtId="9" fontId="10" fillId="0" borderId="11" applyFont="0" applyFill="0" applyBorder="0" applyAlignment="0" applyProtection="0"/>
    <xf numFmtId="173" fontId="10" fillId="0" borderId="11" applyFont="0" applyFill="0" applyBorder="0" applyAlignment="0" applyProtection="0"/>
    <xf numFmtId="166" fontId="10" fillId="0" borderId="11" applyFont="0" applyFill="0" applyBorder="0" applyAlignment="0" applyProtection="0"/>
    <xf numFmtId="9" fontId="32" fillId="0" borderId="11" applyFont="0" applyFill="0" applyBorder="0" applyAlignment="0" applyProtection="0"/>
    <xf numFmtId="9" fontId="39" fillId="0" borderId="11" applyFont="0" applyFill="0" applyBorder="0" applyAlignment="0" applyProtection="0"/>
    <xf numFmtId="175" fontId="44" fillId="0" borderId="55" applyNumberFormat="0" applyAlignment="0" applyProtection="0">
      <alignment horizontal="right" vertical="center"/>
    </xf>
    <xf numFmtId="175" fontId="44" fillId="0" borderId="56" applyNumberFormat="0" applyAlignment="0" applyProtection="0">
      <alignment horizontal="left" vertical="center" indent="1"/>
    </xf>
    <xf numFmtId="0" fontId="45" fillId="0" borderId="56" applyAlignment="0" applyProtection="0">
      <alignment horizontal="left" vertical="center" indent="1"/>
    </xf>
    <xf numFmtId="0" fontId="46" fillId="23" borderId="11" applyNumberFormat="0" applyAlignment="0" applyProtection="0">
      <alignment horizontal="left" vertical="center" indent="1"/>
    </xf>
    <xf numFmtId="175" fontId="48" fillId="0" borderId="55" applyNumberFormat="0" applyFill="0" applyBorder="0" applyAlignment="0" applyProtection="0">
      <alignment horizontal="right" vertical="center"/>
    </xf>
    <xf numFmtId="0" fontId="40" fillId="0" borderId="11" applyNumberFormat="0" applyFill="0" applyBorder="0" applyAlignment="0" applyProtection="0"/>
    <xf numFmtId="0" fontId="9" fillId="0" borderId="11"/>
    <xf numFmtId="43" fontId="57" fillId="0" borderId="0" applyFont="0" applyFill="0" applyBorder="0" applyAlignment="0" applyProtection="0"/>
    <xf numFmtId="0" fontId="8" fillId="0" borderId="11"/>
    <xf numFmtId="0" fontId="64" fillId="0" borderId="11"/>
    <xf numFmtId="44" fontId="65" fillId="0" borderId="0" applyFont="0" applyFill="0" applyBorder="0" applyAlignment="0" applyProtection="0"/>
    <xf numFmtId="0" fontId="68" fillId="0" borderId="0" applyNumberFormat="0" applyFill="0" applyBorder="0" applyAlignment="0" applyProtection="0"/>
    <xf numFmtId="0" fontId="7" fillId="0" borderId="11"/>
    <xf numFmtId="9" fontId="7" fillId="0" borderId="11" applyFont="0" applyFill="0" applyBorder="0" applyAlignment="0" applyProtection="0"/>
    <xf numFmtId="0" fontId="7" fillId="0" borderId="11"/>
    <xf numFmtId="167" fontId="7" fillId="0" borderId="11" applyFont="0" applyFill="0" applyBorder="0" applyAlignment="0" applyProtection="0"/>
    <xf numFmtId="171" fontId="7" fillId="0" borderId="11" applyFont="0" applyFill="0" applyBorder="0" applyAlignment="0" applyProtection="0"/>
    <xf numFmtId="9" fontId="7" fillId="0" borderId="11" applyFont="0" applyFill="0" applyBorder="0" applyAlignment="0" applyProtection="0"/>
    <xf numFmtId="173" fontId="7" fillId="0" borderId="11" applyFont="0" applyFill="0" applyBorder="0" applyAlignment="0" applyProtection="0"/>
    <xf numFmtId="166" fontId="7" fillId="0" borderId="11" applyFont="0" applyFill="0" applyBorder="0" applyAlignment="0" applyProtection="0"/>
    <xf numFmtId="0" fontId="7" fillId="0" borderId="11"/>
    <xf numFmtId="43" fontId="7" fillId="0" borderId="11" applyFont="0" applyFill="0" applyBorder="0" applyAlignment="0" applyProtection="0"/>
    <xf numFmtId="44" fontId="7" fillId="0" borderId="11" applyFont="0" applyFill="0" applyBorder="0" applyAlignment="0" applyProtection="0"/>
    <xf numFmtId="0" fontId="7" fillId="0" borderId="11"/>
    <xf numFmtId="9" fontId="7" fillId="0" borderId="11" applyFont="0" applyFill="0" applyBorder="0" applyAlignment="0" applyProtection="0"/>
    <xf numFmtId="0" fontId="7" fillId="0" borderId="11"/>
    <xf numFmtId="167" fontId="7" fillId="0" borderId="11" applyFont="0" applyFill="0" applyBorder="0" applyAlignment="0" applyProtection="0"/>
    <xf numFmtId="171" fontId="7" fillId="0" borderId="11" applyFont="0" applyFill="0" applyBorder="0" applyAlignment="0" applyProtection="0"/>
    <xf numFmtId="9" fontId="7" fillId="0" borderId="11" applyFont="0" applyFill="0" applyBorder="0" applyAlignment="0" applyProtection="0"/>
    <xf numFmtId="173" fontId="7" fillId="0" borderId="11" applyFont="0" applyFill="0" applyBorder="0" applyAlignment="0" applyProtection="0"/>
    <xf numFmtId="166" fontId="7" fillId="0" borderId="11" applyFont="0" applyFill="0" applyBorder="0" applyAlignment="0" applyProtection="0"/>
    <xf numFmtId="0" fontId="7" fillId="0" borderId="11"/>
    <xf numFmtId="43" fontId="7" fillId="0" borderId="11" applyFont="0" applyFill="0" applyBorder="0" applyAlignment="0" applyProtection="0"/>
    <xf numFmtId="0" fontId="7" fillId="0" borderId="11"/>
    <xf numFmtId="44" fontId="7" fillId="0" borderId="11" applyFont="0" applyFill="0" applyBorder="0" applyAlignment="0" applyProtection="0"/>
    <xf numFmtId="0" fontId="40" fillId="0" borderId="11" applyNumberFormat="0" applyFill="0" applyBorder="0" applyAlignment="0" applyProtection="0"/>
    <xf numFmtId="0" fontId="7" fillId="0" borderId="11"/>
    <xf numFmtId="9" fontId="7" fillId="0" borderId="11" applyFont="0" applyFill="0" applyBorder="0" applyAlignment="0" applyProtection="0"/>
    <xf numFmtId="0" fontId="7" fillId="0" borderId="11"/>
    <xf numFmtId="167" fontId="7" fillId="0" borderId="11" applyFont="0" applyFill="0" applyBorder="0" applyAlignment="0" applyProtection="0"/>
    <xf numFmtId="171" fontId="7" fillId="0" borderId="11" applyFont="0" applyFill="0" applyBorder="0" applyAlignment="0" applyProtection="0"/>
    <xf numFmtId="9" fontId="7" fillId="0" borderId="11" applyFont="0" applyFill="0" applyBorder="0" applyAlignment="0" applyProtection="0"/>
    <xf numFmtId="173" fontId="7" fillId="0" borderId="11" applyFont="0" applyFill="0" applyBorder="0" applyAlignment="0" applyProtection="0"/>
    <xf numFmtId="166" fontId="7" fillId="0" borderId="11" applyFont="0" applyFill="0" applyBorder="0" applyAlignment="0" applyProtection="0"/>
    <xf numFmtId="0" fontId="7" fillId="0" borderId="11"/>
    <xf numFmtId="43" fontId="7" fillId="0" borderId="11" applyFont="0" applyFill="0" applyBorder="0" applyAlignment="0" applyProtection="0"/>
    <xf numFmtId="0" fontId="7" fillId="0" borderId="11"/>
    <xf numFmtId="44" fontId="7" fillId="0" borderId="11" applyFont="0" applyFill="0" applyBorder="0" applyAlignment="0" applyProtection="0"/>
    <xf numFmtId="0" fontId="7" fillId="0" borderId="11"/>
    <xf numFmtId="0" fontId="7" fillId="31" borderId="116" applyNumberFormat="0" applyAlignment="0" applyProtection="0"/>
    <xf numFmtId="49" fontId="77" fillId="0" borderId="11" applyFill="0" applyBorder="0" applyProtection="0">
      <alignment horizontal="left" vertical="center"/>
    </xf>
    <xf numFmtId="0" fontId="11" fillId="32" borderId="117" applyNumberFormat="0" applyFont="0" applyFill="0" applyAlignment="0"/>
    <xf numFmtId="0" fontId="11" fillId="32" borderId="118" applyNumberFormat="0" applyFont="0" applyFill="0" applyAlignment="0"/>
    <xf numFmtId="0" fontId="78" fillId="33" borderId="11" applyNumberFormat="0" applyProtection="0">
      <alignment horizontal="left" wrapText="1" indent="4"/>
    </xf>
    <xf numFmtId="0" fontId="79" fillId="33" borderId="11" applyNumberFormat="0" applyProtection="0">
      <alignment horizontal="left" wrapText="1" indent="4"/>
    </xf>
    <xf numFmtId="0" fontId="70" fillId="30" borderId="11" applyNumberFormat="0" applyBorder="0" applyAlignment="0" applyProtection="0"/>
    <xf numFmtId="16" fontId="75" fillId="0" borderId="11" applyFont="0" applyFill="0" applyBorder="0" applyAlignment="0">
      <alignment horizontal="left"/>
    </xf>
    <xf numFmtId="0" fontId="80" fillId="34" borderId="11" applyNumberFormat="0" applyBorder="0" applyProtection="0">
      <alignment horizontal="center" vertical="center"/>
    </xf>
    <xf numFmtId="171" fontId="7" fillId="0" borderId="11" applyFont="0" applyFill="0" applyBorder="0" applyAlignment="0" applyProtection="0"/>
    <xf numFmtId="173" fontId="7" fillId="0" borderId="11" applyFont="0" applyFill="0" applyBorder="0" applyAlignment="0" applyProtection="0"/>
    <xf numFmtId="41" fontId="7" fillId="0" borderId="11" applyFont="0" applyFill="0" applyBorder="0" applyAlignment="0" applyProtection="0"/>
    <xf numFmtId="171" fontId="39" fillId="0" borderId="11" applyFont="0" applyFill="0" applyBorder="0" applyAlignment="0" applyProtection="0"/>
    <xf numFmtId="167" fontId="7" fillId="0" borderId="11" applyFont="0" applyFill="0" applyBorder="0" applyAlignment="0" applyProtection="0"/>
    <xf numFmtId="166" fontId="7" fillId="0" borderId="11" applyFont="0" applyFill="0" applyBorder="0" applyAlignment="0" applyProtection="0"/>
    <xf numFmtId="164" fontId="7" fillId="0" borderId="11" applyFont="0" applyFill="0" applyBorder="0" applyAlignment="0" applyProtection="0"/>
    <xf numFmtId="179" fontId="32" fillId="0" borderId="11" applyFont="0" applyFill="0" applyBorder="0" applyAlignment="0" applyProtection="0"/>
    <xf numFmtId="178" fontId="7" fillId="0" borderId="11" applyFont="0" applyFill="0" applyBorder="0" applyAlignment="0" applyProtection="0"/>
    <xf numFmtId="164" fontId="76" fillId="0" borderId="11" applyFont="0" applyFill="0" applyBorder="0" applyAlignment="0" applyProtection="0"/>
    <xf numFmtId="165" fontId="11" fillId="0" borderId="11" applyFont="0" applyFill="0" applyBorder="0" applyAlignment="0" applyProtection="0"/>
    <xf numFmtId="0" fontId="69" fillId="29" borderId="11" applyNumberFormat="0" applyBorder="0" applyAlignment="0" applyProtection="0"/>
    <xf numFmtId="0" fontId="32" fillId="0" borderId="11"/>
    <xf numFmtId="0" fontId="11" fillId="0" borderId="11"/>
    <xf numFmtId="0" fontId="39" fillId="0" borderId="11"/>
    <xf numFmtId="0" fontId="39" fillId="0" borderId="11"/>
    <xf numFmtId="0" fontId="32" fillId="0" borderId="11"/>
    <xf numFmtId="9" fontId="7" fillId="0" borderId="11" applyFont="0" applyFill="0" applyBorder="0" applyAlignment="0" applyProtection="0"/>
    <xf numFmtId="0" fontId="79" fillId="0" borderId="11" applyFill="0" applyBorder="0">
      <alignment wrapText="1"/>
    </xf>
    <xf numFmtId="0" fontId="71" fillId="0" borderId="11"/>
    <xf numFmtId="0" fontId="81" fillId="33" borderId="11" applyNumberFormat="0" applyBorder="0" applyProtection="0">
      <alignment horizontal="left" indent="1"/>
    </xf>
    <xf numFmtId="9" fontId="7" fillId="0" borderId="11" applyFont="0" applyFill="0" applyBorder="0" applyAlignment="0" applyProtection="0"/>
    <xf numFmtId="0" fontId="7" fillId="0" borderId="11"/>
    <xf numFmtId="41" fontId="7" fillId="0" borderId="11" applyFont="0" applyFill="0" applyBorder="0" applyAlignment="0" applyProtection="0"/>
    <xf numFmtId="41" fontId="7" fillId="0" borderId="11" applyFont="0" applyFill="0" applyBorder="0" applyAlignment="0" applyProtection="0"/>
    <xf numFmtId="43" fontId="7" fillId="0" borderId="11" applyFont="0" applyFill="0" applyBorder="0" applyAlignment="0" applyProtection="0"/>
    <xf numFmtId="44" fontId="7" fillId="0" borderId="11" applyFont="0" applyFill="0" applyBorder="0" applyAlignment="0" applyProtection="0"/>
    <xf numFmtId="44" fontId="7" fillId="0" borderId="11" applyFont="0" applyFill="0" applyBorder="0" applyAlignment="0" applyProtection="0"/>
    <xf numFmtId="43" fontId="7" fillId="0" borderId="11" applyFont="0" applyFill="0" applyBorder="0" applyAlignment="0" applyProtection="0"/>
    <xf numFmtId="0" fontId="6" fillId="0" borderId="11"/>
    <xf numFmtId="9" fontId="6" fillId="0" borderId="11" applyFont="0" applyFill="0" applyBorder="0" applyAlignment="0" applyProtection="0"/>
    <xf numFmtId="0" fontId="6" fillId="0" borderId="11"/>
    <xf numFmtId="167" fontId="6" fillId="0" borderId="11" applyFont="0" applyFill="0" applyBorder="0" applyAlignment="0" applyProtection="0"/>
    <xf numFmtId="171" fontId="6" fillId="0" borderId="11" applyFont="0" applyFill="0" applyBorder="0" applyAlignment="0" applyProtection="0"/>
    <xf numFmtId="9" fontId="6" fillId="0" borderId="11" applyFont="0" applyFill="0" applyBorder="0" applyAlignment="0" applyProtection="0"/>
    <xf numFmtId="173" fontId="6" fillId="0" borderId="11" applyFont="0" applyFill="0" applyBorder="0" applyAlignment="0" applyProtection="0"/>
    <xf numFmtId="166" fontId="6" fillId="0" borderId="11" applyFont="0" applyFill="0" applyBorder="0" applyAlignment="0" applyProtection="0"/>
    <xf numFmtId="0" fontId="6" fillId="0" borderId="11"/>
    <xf numFmtId="43" fontId="6" fillId="0" borderId="11" applyFont="0" applyFill="0" applyBorder="0" applyAlignment="0" applyProtection="0"/>
    <xf numFmtId="0" fontId="6" fillId="0" borderId="11"/>
    <xf numFmtId="44" fontId="6" fillId="0" borderId="11" applyFont="0" applyFill="0" applyBorder="0" applyAlignment="0" applyProtection="0"/>
    <xf numFmtId="0" fontId="6" fillId="0" borderId="11"/>
    <xf numFmtId="9" fontId="6" fillId="0" borderId="11" applyFont="0" applyFill="0" applyBorder="0" applyAlignment="0" applyProtection="0"/>
    <xf numFmtId="0" fontId="6" fillId="0" borderId="11"/>
    <xf numFmtId="167" fontId="6" fillId="0" borderId="11" applyFont="0" applyFill="0" applyBorder="0" applyAlignment="0" applyProtection="0"/>
    <xf numFmtId="171" fontId="6" fillId="0" borderId="11" applyFont="0" applyFill="0" applyBorder="0" applyAlignment="0" applyProtection="0"/>
    <xf numFmtId="9" fontId="6" fillId="0" borderId="11" applyFont="0" applyFill="0" applyBorder="0" applyAlignment="0" applyProtection="0"/>
    <xf numFmtId="173" fontId="6" fillId="0" borderId="11" applyFont="0" applyFill="0" applyBorder="0" applyAlignment="0" applyProtection="0"/>
    <xf numFmtId="166" fontId="6" fillId="0" borderId="11" applyFont="0" applyFill="0" applyBorder="0" applyAlignment="0" applyProtection="0"/>
    <xf numFmtId="0" fontId="6" fillId="0" borderId="11"/>
    <xf numFmtId="43" fontId="6" fillId="0" borderId="11" applyFont="0" applyFill="0" applyBorder="0" applyAlignment="0" applyProtection="0"/>
    <xf numFmtId="0" fontId="6" fillId="0" borderId="11"/>
    <xf numFmtId="44" fontId="6" fillId="0" borderId="11" applyFont="0" applyFill="0" applyBorder="0" applyAlignment="0" applyProtection="0"/>
    <xf numFmtId="0" fontId="6" fillId="0" borderId="11"/>
    <xf numFmtId="9" fontId="6" fillId="0" borderId="11" applyFont="0" applyFill="0" applyBorder="0" applyAlignment="0" applyProtection="0"/>
    <xf numFmtId="0" fontId="6" fillId="0" borderId="11"/>
    <xf numFmtId="167" fontId="6" fillId="0" borderId="11" applyFont="0" applyFill="0" applyBorder="0" applyAlignment="0" applyProtection="0"/>
    <xf numFmtId="171" fontId="6" fillId="0" borderId="11" applyFont="0" applyFill="0" applyBorder="0" applyAlignment="0" applyProtection="0"/>
    <xf numFmtId="9" fontId="6" fillId="0" borderId="11" applyFont="0" applyFill="0" applyBorder="0" applyAlignment="0" applyProtection="0"/>
    <xf numFmtId="173" fontId="6" fillId="0" borderId="11" applyFont="0" applyFill="0" applyBorder="0" applyAlignment="0" applyProtection="0"/>
    <xf numFmtId="166" fontId="6" fillId="0" borderId="11" applyFont="0" applyFill="0" applyBorder="0" applyAlignment="0" applyProtection="0"/>
    <xf numFmtId="0" fontId="6" fillId="0" borderId="11"/>
    <xf numFmtId="43" fontId="6" fillId="0" borderId="11" applyFont="0" applyFill="0" applyBorder="0" applyAlignment="0" applyProtection="0"/>
    <xf numFmtId="0" fontId="6" fillId="0" borderId="11"/>
    <xf numFmtId="44" fontId="6" fillId="0" borderId="11" applyFont="0" applyFill="0" applyBorder="0" applyAlignment="0" applyProtection="0"/>
    <xf numFmtId="0" fontId="6" fillId="0" borderId="11"/>
    <xf numFmtId="0" fontId="6" fillId="31" borderId="116" applyNumberFormat="0" applyAlignment="0" applyProtection="0"/>
    <xf numFmtId="171" fontId="6" fillId="0" borderId="11" applyFont="0" applyFill="0" applyBorder="0" applyAlignment="0" applyProtection="0"/>
    <xf numFmtId="173" fontId="6" fillId="0" borderId="11" applyFont="0" applyFill="0" applyBorder="0" applyAlignment="0" applyProtection="0"/>
    <xf numFmtId="41" fontId="6" fillId="0" borderId="11" applyFont="0" applyFill="0" applyBorder="0" applyAlignment="0" applyProtection="0"/>
    <xf numFmtId="167" fontId="6" fillId="0" borderId="11" applyFont="0" applyFill="0" applyBorder="0" applyAlignment="0" applyProtection="0"/>
    <xf numFmtId="166" fontId="6" fillId="0" borderId="11" applyFont="0" applyFill="0" applyBorder="0" applyAlignment="0" applyProtection="0"/>
    <xf numFmtId="164" fontId="6" fillId="0" borderId="11" applyFont="0" applyFill="0" applyBorder="0" applyAlignment="0" applyProtection="0"/>
    <xf numFmtId="178" fontId="6" fillId="0" borderId="11" applyFont="0" applyFill="0" applyBorder="0" applyAlignment="0" applyProtection="0"/>
    <xf numFmtId="9" fontId="6" fillId="0" borderId="11" applyFont="0" applyFill="0" applyBorder="0" applyAlignment="0" applyProtection="0"/>
    <xf numFmtId="9" fontId="6" fillId="0" borderId="11" applyFont="0" applyFill="0" applyBorder="0" applyAlignment="0" applyProtection="0"/>
    <xf numFmtId="0" fontId="6" fillId="0" borderId="11"/>
    <xf numFmtId="41" fontId="6" fillId="0" borderId="11" applyFont="0" applyFill="0" applyBorder="0" applyAlignment="0" applyProtection="0"/>
    <xf numFmtId="41" fontId="6" fillId="0" borderId="11" applyFont="0" applyFill="0" applyBorder="0" applyAlignment="0" applyProtection="0"/>
    <xf numFmtId="43" fontId="6" fillId="0" borderId="11" applyFont="0" applyFill="0" applyBorder="0" applyAlignment="0" applyProtection="0"/>
    <xf numFmtId="44" fontId="6" fillId="0" borderId="11" applyFont="0" applyFill="0" applyBorder="0" applyAlignment="0" applyProtection="0"/>
    <xf numFmtId="44" fontId="6" fillId="0" borderId="11" applyFont="0" applyFill="0" applyBorder="0" applyAlignment="0" applyProtection="0"/>
    <xf numFmtId="43" fontId="6" fillId="0" borderId="11" applyFont="0" applyFill="0" applyBorder="0" applyAlignment="0" applyProtection="0"/>
    <xf numFmtId="0" fontId="6" fillId="0" borderId="11"/>
    <xf numFmtId="0" fontId="6" fillId="0" borderId="11"/>
    <xf numFmtId="9" fontId="6" fillId="0" borderId="11" applyFont="0" applyFill="0" applyBorder="0" applyAlignment="0" applyProtection="0"/>
    <xf numFmtId="0" fontId="6" fillId="0" borderId="11"/>
    <xf numFmtId="167" fontId="6" fillId="0" borderId="11" applyFont="0" applyFill="0" applyBorder="0" applyAlignment="0" applyProtection="0"/>
    <xf numFmtId="171" fontId="6" fillId="0" borderId="11" applyFont="0" applyFill="0" applyBorder="0" applyAlignment="0" applyProtection="0"/>
    <xf numFmtId="9" fontId="6" fillId="0" borderId="11" applyFont="0" applyFill="0" applyBorder="0" applyAlignment="0" applyProtection="0"/>
    <xf numFmtId="173" fontId="6" fillId="0" borderId="11" applyFont="0" applyFill="0" applyBorder="0" applyAlignment="0" applyProtection="0"/>
    <xf numFmtId="166" fontId="6" fillId="0" borderId="11" applyFont="0" applyFill="0" applyBorder="0" applyAlignment="0" applyProtection="0"/>
    <xf numFmtId="43" fontId="6" fillId="0" borderId="11" applyFont="0" applyFill="0" applyBorder="0" applyAlignment="0" applyProtection="0"/>
    <xf numFmtId="44" fontId="6" fillId="0" borderId="11" applyFont="0" applyFill="0" applyBorder="0" applyAlignment="0" applyProtection="0"/>
    <xf numFmtId="0" fontId="6" fillId="0" borderId="11"/>
    <xf numFmtId="43" fontId="6" fillId="0" borderId="11" applyFont="0" applyFill="0" applyBorder="0" applyAlignment="0" applyProtection="0"/>
    <xf numFmtId="0" fontId="6" fillId="0" borderId="11"/>
    <xf numFmtId="44" fontId="6" fillId="0" borderId="11" applyFont="0" applyFill="0" applyBorder="0" applyAlignment="0" applyProtection="0"/>
    <xf numFmtId="0" fontId="6" fillId="0" borderId="11"/>
    <xf numFmtId="9" fontId="6" fillId="0" borderId="11" applyFont="0" applyFill="0" applyBorder="0" applyAlignment="0" applyProtection="0"/>
    <xf numFmtId="0" fontId="6" fillId="0" borderId="11"/>
    <xf numFmtId="167" fontId="6" fillId="0" borderId="11" applyFont="0" applyFill="0" applyBorder="0" applyAlignment="0" applyProtection="0"/>
    <xf numFmtId="171" fontId="6" fillId="0" borderId="11" applyFont="0" applyFill="0" applyBorder="0" applyAlignment="0" applyProtection="0"/>
    <xf numFmtId="9" fontId="6" fillId="0" borderId="11" applyFont="0" applyFill="0" applyBorder="0" applyAlignment="0" applyProtection="0"/>
    <xf numFmtId="173" fontId="6" fillId="0" borderId="11" applyFont="0" applyFill="0" applyBorder="0" applyAlignment="0" applyProtection="0"/>
    <xf numFmtId="166" fontId="6" fillId="0" borderId="11" applyFont="0" applyFill="0" applyBorder="0" applyAlignment="0" applyProtection="0"/>
    <xf numFmtId="0" fontId="6" fillId="0" borderId="11"/>
    <xf numFmtId="43" fontId="6" fillId="0" borderId="11" applyFont="0" applyFill="0" applyBorder="0" applyAlignment="0" applyProtection="0"/>
    <xf numFmtId="0" fontId="6" fillId="0" borderId="11"/>
    <xf numFmtId="44" fontId="6" fillId="0" borderId="11" applyFont="0" applyFill="0" applyBorder="0" applyAlignment="0" applyProtection="0"/>
    <xf numFmtId="43" fontId="6" fillId="0" borderId="11" applyFont="0" applyFill="0" applyBorder="0" applyAlignment="0" applyProtection="0"/>
    <xf numFmtId="44" fontId="6" fillId="0" borderId="11" applyFont="0" applyFill="0" applyBorder="0" applyAlignment="0" applyProtection="0"/>
    <xf numFmtId="43" fontId="6" fillId="0" borderId="11" applyFont="0" applyFill="0" applyBorder="0" applyAlignment="0" applyProtection="0"/>
    <xf numFmtId="44" fontId="6" fillId="0" borderId="11" applyFont="0" applyFill="0" applyBorder="0" applyAlignment="0" applyProtection="0"/>
    <xf numFmtId="43" fontId="6" fillId="0" borderId="11" applyFont="0" applyFill="0" applyBorder="0" applyAlignment="0" applyProtection="0"/>
    <xf numFmtId="43" fontId="6" fillId="0" borderId="11" applyFont="0" applyFill="0" applyBorder="0" applyAlignment="0" applyProtection="0"/>
    <xf numFmtId="44" fontId="6" fillId="0" borderId="11" applyFont="0" applyFill="0" applyBorder="0" applyAlignment="0" applyProtection="0"/>
    <xf numFmtId="44" fontId="6" fillId="0" borderId="11" applyFont="0" applyFill="0" applyBorder="0" applyAlignment="0" applyProtection="0"/>
    <xf numFmtId="0" fontId="84"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43"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0" fontId="5" fillId="0" borderId="11"/>
    <xf numFmtId="43" fontId="5" fillId="0" borderId="11" applyFont="0" applyFill="0" applyBorder="0" applyAlignment="0" applyProtection="0"/>
    <xf numFmtId="44"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44"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0" fontId="5" fillId="0" borderId="11"/>
    <xf numFmtId="0" fontId="5" fillId="31" borderId="116" applyNumberFormat="0" applyAlignment="0" applyProtection="0"/>
    <xf numFmtId="171" fontId="5" fillId="0" borderId="11" applyFont="0" applyFill="0" applyBorder="0" applyAlignment="0" applyProtection="0"/>
    <xf numFmtId="173" fontId="5" fillId="0" borderId="11" applyFont="0" applyFill="0" applyBorder="0" applyAlignment="0" applyProtection="0"/>
    <xf numFmtId="41" fontId="5" fillId="0" borderId="11" applyFont="0" applyFill="0" applyBorder="0" applyAlignment="0" applyProtection="0"/>
    <xf numFmtId="167" fontId="5" fillId="0" borderId="11" applyFont="0" applyFill="0" applyBorder="0" applyAlignment="0" applyProtection="0"/>
    <xf numFmtId="166" fontId="5" fillId="0" borderId="11" applyFont="0" applyFill="0" applyBorder="0" applyAlignment="0" applyProtection="0"/>
    <xf numFmtId="164" fontId="5" fillId="0" borderId="11" applyFont="0" applyFill="0" applyBorder="0" applyAlignment="0" applyProtection="0"/>
    <xf numFmtId="43" fontId="5" fillId="0" borderId="11" applyFont="0" applyFill="0" applyBorder="0" applyAlignment="0" applyProtection="0"/>
    <xf numFmtId="178" fontId="5" fillId="0" borderId="11" applyFont="0" applyFill="0" applyBorder="0" applyAlignment="0" applyProtection="0"/>
    <xf numFmtId="43" fontId="5" fillId="0" borderId="11" applyFont="0" applyFill="0" applyBorder="0" applyAlignment="0" applyProtection="0"/>
    <xf numFmtId="0" fontId="84" fillId="0" borderId="11"/>
    <xf numFmtId="9" fontId="5" fillId="0" borderId="11" applyFont="0" applyFill="0" applyBorder="0" applyAlignment="0" applyProtection="0"/>
    <xf numFmtId="0" fontId="84" fillId="0" borderId="11"/>
    <xf numFmtId="9" fontId="5" fillId="0" borderId="11" applyFont="0" applyFill="0" applyBorder="0" applyAlignment="0" applyProtection="0"/>
    <xf numFmtId="0" fontId="5" fillId="0" borderId="11"/>
    <xf numFmtId="41" fontId="5" fillId="0" borderId="11" applyFont="0" applyFill="0" applyBorder="0" applyAlignment="0" applyProtection="0"/>
    <xf numFmtId="41" fontId="5" fillId="0" borderId="11" applyFont="0" applyFill="0" applyBorder="0" applyAlignment="0" applyProtection="0"/>
    <xf numFmtId="43" fontId="5" fillId="0" borderId="11" applyFont="0" applyFill="0" applyBorder="0" applyAlignment="0" applyProtection="0"/>
    <xf numFmtId="44" fontId="5" fillId="0" borderId="11" applyFont="0" applyFill="0" applyBorder="0" applyAlignment="0" applyProtection="0"/>
    <xf numFmtId="44" fontId="5" fillId="0" borderId="11" applyFont="0" applyFill="0" applyBorder="0" applyAlignment="0" applyProtection="0"/>
    <xf numFmtId="43"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0" fontId="5" fillId="0" borderId="11"/>
    <xf numFmtId="0" fontId="5" fillId="31" borderId="116" applyNumberFormat="0" applyAlignment="0" applyProtection="0"/>
    <xf numFmtId="171" fontId="5" fillId="0" borderId="11" applyFont="0" applyFill="0" applyBorder="0" applyAlignment="0" applyProtection="0"/>
    <xf numFmtId="173" fontId="5" fillId="0" borderId="11" applyFont="0" applyFill="0" applyBorder="0" applyAlignment="0" applyProtection="0"/>
    <xf numFmtId="41" fontId="5" fillId="0" borderId="11" applyFont="0" applyFill="0" applyBorder="0" applyAlignment="0" applyProtection="0"/>
    <xf numFmtId="167" fontId="5" fillId="0" borderId="11" applyFont="0" applyFill="0" applyBorder="0" applyAlignment="0" applyProtection="0"/>
    <xf numFmtId="166" fontId="5" fillId="0" borderId="11" applyFont="0" applyFill="0" applyBorder="0" applyAlignment="0" applyProtection="0"/>
    <xf numFmtId="164" fontId="5" fillId="0" borderId="11" applyFont="0" applyFill="0" applyBorder="0" applyAlignment="0" applyProtection="0"/>
    <xf numFmtId="178" fontId="5" fillId="0" borderId="11" applyFont="0" applyFill="0" applyBorder="0" applyAlignment="0" applyProtection="0"/>
    <xf numFmtId="9" fontId="5" fillId="0" borderId="11" applyFont="0" applyFill="0" applyBorder="0" applyAlignment="0" applyProtection="0"/>
    <xf numFmtId="9" fontId="5" fillId="0" borderId="11" applyFont="0" applyFill="0" applyBorder="0" applyAlignment="0" applyProtection="0"/>
    <xf numFmtId="0" fontId="5" fillId="0" borderId="11"/>
    <xf numFmtId="41" fontId="5" fillId="0" borderId="11" applyFont="0" applyFill="0" applyBorder="0" applyAlignment="0" applyProtection="0"/>
    <xf numFmtId="41" fontId="5" fillId="0" borderId="11" applyFont="0" applyFill="0" applyBorder="0" applyAlignment="0" applyProtection="0"/>
    <xf numFmtId="43" fontId="5" fillId="0" borderId="11" applyFont="0" applyFill="0" applyBorder="0" applyAlignment="0" applyProtection="0"/>
    <xf numFmtId="44" fontId="5" fillId="0" borderId="11" applyFont="0" applyFill="0" applyBorder="0" applyAlignment="0" applyProtection="0"/>
    <xf numFmtId="44" fontId="5" fillId="0" borderId="11" applyFont="0" applyFill="0" applyBorder="0" applyAlignment="0" applyProtection="0"/>
    <xf numFmtId="43" fontId="5" fillId="0" borderId="11" applyFont="0" applyFill="0" applyBorder="0" applyAlignment="0" applyProtection="0"/>
    <xf numFmtId="0" fontId="5" fillId="0" borderId="11"/>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43" fontId="5" fillId="0" borderId="11" applyFont="0" applyFill="0" applyBorder="0" applyAlignment="0" applyProtection="0"/>
    <xf numFmtId="44"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0" fontId="5" fillId="0" borderId="11"/>
    <xf numFmtId="9" fontId="5" fillId="0" borderId="11" applyFont="0" applyFill="0" applyBorder="0" applyAlignment="0" applyProtection="0"/>
    <xf numFmtId="0" fontId="5" fillId="0" borderId="11"/>
    <xf numFmtId="167" fontId="5" fillId="0" borderId="11" applyFont="0" applyFill="0" applyBorder="0" applyAlignment="0" applyProtection="0"/>
    <xf numFmtId="171" fontId="5" fillId="0" borderId="11" applyFont="0" applyFill="0" applyBorder="0" applyAlignment="0" applyProtection="0"/>
    <xf numFmtId="9" fontId="5" fillId="0" borderId="11" applyFont="0" applyFill="0" applyBorder="0" applyAlignment="0" applyProtection="0"/>
    <xf numFmtId="173" fontId="5" fillId="0" borderId="11" applyFont="0" applyFill="0" applyBorder="0" applyAlignment="0" applyProtection="0"/>
    <xf numFmtId="166" fontId="5" fillId="0" borderId="11" applyFont="0" applyFill="0" applyBorder="0" applyAlignment="0" applyProtection="0"/>
    <xf numFmtId="0" fontId="5" fillId="0" borderId="11"/>
    <xf numFmtId="43" fontId="5" fillId="0" borderId="11" applyFont="0" applyFill="0" applyBorder="0" applyAlignment="0" applyProtection="0"/>
    <xf numFmtId="0" fontId="5" fillId="0" borderId="11"/>
    <xf numFmtId="44" fontId="5" fillId="0" borderId="11" applyFont="0" applyFill="0" applyBorder="0" applyAlignment="0" applyProtection="0"/>
    <xf numFmtId="43" fontId="5" fillId="0" borderId="11" applyFont="0" applyFill="0" applyBorder="0" applyAlignment="0" applyProtection="0"/>
    <xf numFmtId="44" fontId="5" fillId="0" borderId="11" applyFont="0" applyFill="0" applyBorder="0" applyAlignment="0" applyProtection="0"/>
    <xf numFmtId="43" fontId="5" fillId="0" borderId="11" applyFont="0" applyFill="0" applyBorder="0" applyAlignment="0" applyProtection="0"/>
    <xf numFmtId="44" fontId="5" fillId="0" borderId="11" applyFont="0" applyFill="0" applyBorder="0" applyAlignment="0" applyProtection="0"/>
    <xf numFmtId="43" fontId="5" fillId="0" borderId="11" applyFont="0" applyFill="0" applyBorder="0" applyAlignment="0" applyProtection="0"/>
    <xf numFmtId="43" fontId="5" fillId="0" borderId="11" applyFont="0" applyFill="0" applyBorder="0" applyAlignment="0" applyProtection="0"/>
    <xf numFmtId="44" fontId="5" fillId="0" borderId="11" applyFont="0" applyFill="0" applyBorder="0" applyAlignment="0" applyProtection="0"/>
    <xf numFmtId="44" fontId="5" fillId="0" borderId="11" applyFont="0" applyFill="0" applyBorder="0" applyAlignment="0" applyProtection="0"/>
    <xf numFmtId="0" fontId="84" fillId="0" borderId="11"/>
    <xf numFmtId="0" fontId="84" fillId="0" borderId="11"/>
    <xf numFmtId="44" fontId="5" fillId="0" borderId="11" applyFont="0" applyFill="0" applyBorder="0" applyAlignment="0" applyProtection="0"/>
    <xf numFmtId="43" fontId="5" fillId="0" borderId="11" applyFont="0" applyFill="0" applyBorder="0" applyAlignment="0" applyProtection="0"/>
    <xf numFmtId="43" fontId="5" fillId="0" borderId="11" applyFont="0" applyFill="0" applyBorder="0" applyAlignment="0" applyProtection="0"/>
    <xf numFmtId="44" fontId="5" fillId="0" borderId="11" applyFont="0" applyFill="0" applyBorder="0" applyAlignment="0" applyProtection="0"/>
    <xf numFmtId="0" fontId="84" fillId="0" borderId="11"/>
    <xf numFmtId="0" fontId="84" fillId="0" borderId="11"/>
    <xf numFmtId="43" fontId="5" fillId="0" borderId="11" applyFont="0" applyFill="0" applyBorder="0" applyAlignment="0" applyProtection="0"/>
    <xf numFmtId="43" fontId="5" fillId="0" borderId="11" applyFont="0" applyFill="0" applyBorder="0" applyAlignment="0" applyProtection="0"/>
    <xf numFmtId="0" fontId="84" fillId="0" borderId="11"/>
    <xf numFmtId="0" fontId="8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44"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0" fontId="4" fillId="0" borderId="11"/>
    <xf numFmtId="0" fontId="4" fillId="31" borderId="116" applyNumberFormat="0" applyAlignment="0" applyProtection="0"/>
    <xf numFmtId="171" fontId="4" fillId="0" borderId="11" applyFont="0" applyFill="0" applyBorder="0" applyAlignment="0" applyProtection="0"/>
    <xf numFmtId="173" fontId="4" fillId="0" borderId="11" applyFont="0" applyFill="0" applyBorder="0" applyAlignment="0" applyProtection="0"/>
    <xf numFmtId="41" fontId="4" fillId="0" borderId="11" applyFont="0" applyFill="0" applyBorder="0" applyAlignment="0" applyProtection="0"/>
    <xf numFmtId="167" fontId="4" fillId="0" borderId="11" applyFont="0" applyFill="0" applyBorder="0" applyAlignment="0" applyProtection="0"/>
    <xf numFmtId="166" fontId="4" fillId="0" borderId="11" applyFont="0" applyFill="0" applyBorder="0" applyAlignment="0" applyProtection="0"/>
    <xf numFmtId="164" fontId="4" fillId="0" borderId="11" applyFont="0" applyFill="0" applyBorder="0" applyAlignment="0" applyProtection="0"/>
    <xf numFmtId="178" fontId="4" fillId="0" borderId="11" applyFont="0" applyFill="0" applyBorder="0" applyAlignment="0" applyProtection="0"/>
    <xf numFmtId="9" fontId="4" fillId="0" borderId="11" applyFont="0" applyFill="0" applyBorder="0" applyAlignment="0" applyProtection="0"/>
    <xf numFmtId="9" fontId="4" fillId="0" borderId="11" applyFont="0" applyFill="0" applyBorder="0" applyAlignment="0" applyProtection="0"/>
    <xf numFmtId="0" fontId="4" fillId="0" borderId="11"/>
    <xf numFmtId="41" fontId="4" fillId="0" borderId="11" applyFont="0" applyFill="0" applyBorder="0" applyAlignment="0" applyProtection="0"/>
    <xf numFmtId="41" fontId="4" fillId="0" borderId="11" applyFont="0" applyFill="0" applyBorder="0" applyAlignment="0" applyProtection="0"/>
    <xf numFmtId="43" fontId="4" fillId="0" borderId="11" applyFont="0" applyFill="0" applyBorder="0" applyAlignment="0" applyProtection="0"/>
    <xf numFmtId="44" fontId="4" fillId="0" borderId="11" applyFont="0" applyFill="0" applyBorder="0" applyAlignment="0" applyProtection="0"/>
    <xf numFmtId="44" fontId="4" fillId="0" borderId="11" applyFont="0" applyFill="0" applyBorder="0" applyAlignment="0" applyProtection="0"/>
    <xf numFmtId="43"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0" fontId="4" fillId="0" borderId="11"/>
    <xf numFmtId="0" fontId="4" fillId="31" borderId="116" applyNumberFormat="0" applyAlignment="0" applyProtection="0"/>
    <xf numFmtId="171" fontId="4" fillId="0" borderId="11" applyFont="0" applyFill="0" applyBorder="0" applyAlignment="0" applyProtection="0"/>
    <xf numFmtId="173" fontId="4" fillId="0" borderId="11" applyFont="0" applyFill="0" applyBorder="0" applyAlignment="0" applyProtection="0"/>
    <xf numFmtId="41" fontId="4" fillId="0" borderId="11" applyFont="0" applyFill="0" applyBorder="0" applyAlignment="0" applyProtection="0"/>
    <xf numFmtId="167" fontId="4" fillId="0" borderId="11" applyFont="0" applyFill="0" applyBorder="0" applyAlignment="0" applyProtection="0"/>
    <xf numFmtId="166" fontId="4" fillId="0" borderId="11" applyFont="0" applyFill="0" applyBorder="0" applyAlignment="0" applyProtection="0"/>
    <xf numFmtId="164" fontId="4" fillId="0" borderId="11" applyFont="0" applyFill="0" applyBorder="0" applyAlignment="0" applyProtection="0"/>
    <xf numFmtId="178" fontId="4" fillId="0" borderId="11" applyFont="0" applyFill="0" applyBorder="0" applyAlignment="0" applyProtection="0"/>
    <xf numFmtId="9" fontId="4" fillId="0" borderId="11" applyFont="0" applyFill="0" applyBorder="0" applyAlignment="0" applyProtection="0"/>
    <xf numFmtId="9" fontId="4" fillId="0" borderId="11" applyFont="0" applyFill="0" applyBorder="0" applyAlignment="0" applyProtection="0"/>
    <xf numFmtId="0" fontId="4" fillId="0" borderId="11"/>
    <xf numFmtId="41" fontId="4" fillId="0" borderId="11" applyFont="0" applyFill="0" applyBorder="0" applyAlignment="0" applyProtection="0"/>
    <xf numFmtId="41" fontId="4" fillId="0" borderId="11" applyFont="0" applyFill="0" applyBorder="0" applyAlignment="0" applyProtection="0"/>
    <xf numFmtId="43" fontId="4" fillId="0" borderId="11" applyFont="0" applyFill="0" applyBorder="0" applyAlignment="0" applyProtection="0"/>
    <xf numFmtId="44" fontId="4" fillId="0" borderId="11" applyFont="0" applyFill="0" applyBorder="0" applyAlignment="0" applyProtection="0"/>
    <xf numFmtId="44" fontId="4" fillId="0" borderId="11" applyFont="0" applyFill="0" applyBorder="0" applyAlignment="0" applyProtection="0"/>
    <xf numFmtId="43" fontId="4" fillId="0" borderId="11" applyFont="0" applyFill="0" applyBorder="0" applyAlignment="0" applyProtection="0"/>
    <xf numFmtId="0" fontId="4" fillId="0" borderId="11"/>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43" fontId="4" fillId="0" borderId="11" applyFont="0" applyFill="0" applyBorder="0" applyAlignment="0" applyProtection="0"/>
    <xf numFmtId="44"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0" fontId="4" fillId="0" borderId="11"/>
    <xf numFmtId="9" fontId="4" fillId="0" borderId="11" applyFont="0" applyFill="0" applyBorder="0" applyAlignment="0" applyProtection="0"/>
    <xf numFmtId="0" fontId="4" fillId="0" borderId="11"/>
    <xf numFmtId="167" fontId="4" fillId="0" borderId="11" applyFont="0" applyFill="0" applyBorder="0" applyAlignment="0" applyProtection="0"/>
    <xf numFmtId="171" fontId="4" fillId="0" borderId="11" applyFont="0" applyFill="0" applyBorder="0" applyAlignment="0" applyProtection="0"/>
    <xf numFmtId="9" fontId="4" fillId="0" borderId="11" applyFont="0" applyFill="0" applyBorder="0" applyAlignment="0" applyProtection="0"/>
    <xf numFmtId="173" fontId="4" fillId="0" borderId="11" applyFont="0" applyFill="0" applyBorder="0" applyAlignment="0" applyProtection="0"/>
    <xf numFmtId="166" fontId="4" fillId="0" borderId="11" applyFont="0" applyFill="0" applyBorder="0" applyAlignment="0" applyProtection="0"/>
    <xf numFmtId="0" fontId="4" fillId="0" borderId="11"/>
    <xf numFmtId="43" fontId="4" fillId="0" borderId="11" applyFont="0" applyFill="0" applyBorder="0" applyAlignment="0" applyProtection="0"/>
    <xf numFmtId="0" fontId="4" fillId="0" borderId="11"/>
    <xf numFmtId="44" fontId="4" fillId="0" borderId="11" applyFont="0" applyFill="0" applyBorder="0" applyAlignment="0" applyProtection="0"/>
    <xf numFmtId="43" fontId="4" fillId="0" borderId="11" applyFont="0" applyFill="0" applyBorder="0" applyAlignment="0" applyProtection="0"/>
    <xf numFmtId="44" fontId="4" fillId="0" borderId="11" applyFont="0" applyFill="0" applyBorder="0" applyAlignment="0" applyProtection="0"/>
    <xf numFmtId="43" fontId="4" fillId="0" borderId="11" applyFont="0" applyFill="0" applyBorder="0" applyAlignment="0" applyProtection="0"/>
    <xf numFmtId="44" fontId="4" fillId="0" borderId="11" applyFont="0" applyFill="0" applyBorder="0" applyAlignment="0" applyProtection="0"/>
    <xf numFmtId="43" fontId="4" fillId="0" borderId="11" applyFont="0" applyFill="0" applyBorder="0" applyAlignment="0" applyProtection="0"/>
    <xf numFmtId="43" fontId="4" fillId="0" borderId="11" applyFont="0" applyFill="0" applyBorder="0" applyAlignment="0" applyProtection="0"/>
    <xf numFmtId="44" fontId="4" fillId="0" borderId="11" applyFont="0" applyFill="0" applyBorder="0" applyAlignment="0" applyProtection="0"/>
    <xf numFmtId="44" fontId="4" fillId="0" borderId="11" applyFont="0" applyFill="0" applyBorder="0" applyAlignment="0" applyProtection="0"/>
    <xf numFmtId="43" fontId="4" fillId="0" borderId="11" applyFont="0" applyFill="0" applyBorder="0" applyAlignment="0" applyProtection="0"/>
    <xf numFmtId="44" fontId="4" fillId="0" borderId="11" applyFont="0" applyFill="0" applyBorder="0" applyAlignment="0" applyProtection="0"/>
  </cellStyleXfs>
  <cellXfs count="1045">
    <xf numFmtId="0" fontId="0" fillId="0" borderId="0" xfId="0"/>
    <xf numFmtId="0" fontId="11" fillId="0" borderId="0" xfId="0" applyFont="1"/>
    <xf numFmtId="0" fontId="12" fillId="0" borderId="0" xfId="0" applyFont="1" applyAlignment="1">
      <alignment horizontal="center"/>
    </xf>
    <xf numFmtId="0" fontId="13" fillId="0" borderId="1" xfId="0" applyFont="1" applyBorder="1" applyAlignment="1">
      <alignment horizontal="center"/>
    </xf>
    <xf numFmtId="168" fontId="15" fillId="0" borderId="1" xfId="0" applyNumberFormat="1" applyFont="1" applyBorder="1" applyAlignment="1">
      <alignment vertical="center"/>
    </xf>
    <xf numFmtId="0" fontId="15" fillId="0" borderId="0" xfId="0" applyFont="1"/>
    <xf numFmtId="0" fontId="13" fillId="0" borderId="0" xfId="0" applyFont="1" applyAlignment="1">
      <alignment horizontal="left"/>
    </xf>
    <xf numFmtId="0" fontId="17" fillId="3" borderId="1" xfId="0" applyFont="1" applyFill="1" applyBorder="1" applyAlignment="1">
      <alignment horizontal="center" wrapText="1"/>
    </xf>
    <xf numFmtId="0" fontId="18" fillId="3" borderId="1" xfId="0" applyFont="1" applyFill="1" applyBorder="1" applyAlignment="1">
      <alignment horizontal="center" vertical="center" wrapText="1"/>
    </xf>
    <xf numFmtId="0" fontId="18" fillId="3" borderId="1" xfId="0" applyFont="1" applyFill="1" applyBorder="1" applyAlignment="1">
      <alignment horizontal="center" vertical="center"/>
    </xf>
    <xf numFmtId="0" fontId="18" fillId="0" borderId="1" xfId="0" applyFont="1" applyBorder="1" applyAlignment="1">
      <alignment horizontal="center" vertical="center" wrapText="1"/>
    </xf>
    <xf numFmtId="168" fontId="15" fillId="0" borderId="1" xfId="0" applyNumberFormat="1" applyFont="1" applyBorder="1" applyAlignment="1">
      <alignment horizontal="center" vertical="center"/>
    </xf>
    <xf numFmtId="0" fontId="15" fillId="0" borderId="1" xfId="0" applyFont="1" applyBorder="1" applyAlignment="1">
      <alignment horizontal="center" vertical="center"/>
    </xf>
    <xf numFmtId="2" fontId="15" fillId="0" borderId="1" xfId="0" applyNumberFormat="1" applyFont="1" applyBorder="1" applyAlignment="1">
      <alignment horizontal="center" vertical="center"/>
    </xf>
    <xf numFmtId="168" fontId="11" fillId="0" borderId="0" xfId="0" applyNumberFormat="1" applyFont="1"/>
    <xf numFmtId="168" fontId="18" fillId="0" borderId="1" xfId="0" applyNumberFormat="1" applyFont="1" applyBorder="1" applyAlignment="1">
      <alignment horizontal="center" vertical="center"/>
    </xf>
    <xf numFmtId="6" fontId="15" fillId="0" borderId="1" xfId="0" applyNumberFormat="1" applyFont="1" applyBorder="1"/>
    <xf numFmtId="0" fontId="15" fillId="0" borderId="0" xfId="0" applyFont="1" applyAlignment="1">
      <alignment vertical="center" textRotation="90" wrapText="1"/>
    </xf>
    <xf numFmtId="0" fontId="15" fillId="0" borderId="0" xfId="0" applyFont="1" applyAlignment="1">
      <alignment horizontal="left" vertical="center" wrapText="1"/>
    </xf>
    <xf numFmtId="9" fontId="15" fillId="7" borderId="1" xfId="0" applyNumberFormat="1" applyFont="1" applyFill="1" applyBorder="1" applyAlignment="1">
      <alignment horizontal="center" vertical="center"/>
    </xf>
    <xf numFmtId="0" fontId="18" fillId="7" borderId="1" xfId="0" applyFont="1" applyFill="1" applyBorder="1" applyAlignment="1">
      <alignment horizontal="center" vertical="center"/>
    </xf>
    <xf numFmtId="170" fontId="15" fillId="0" borderId="1" xfId="0" applyNumberFormat="1" applyFont="1" applyBorder="1" applyAlignment="1">
      <alignment horizontal="center" vertical="center"/>
    </xf>
    <xf numFmtId="170" fontId="18" fillId="0" borderId="1" xfId="0" applyNumberFormat="1" applyFont="1" applyBorder="1" applyAlignment="1">
      <alignment horizontal="center" vertical="center"/>
    </xf>
    <xf numFmtId="168" fontId="18" fillId="0" borderId="1" xfId="0" applyNumberFormat="1" applyFont="1" applyBorder="1" applyAlignment="1">
      <alignment vertical="center"/>
    </xf>
    <xf numFmtId="9" fontId="15" fillId="0" borderId="1" xfId="0" applyNumberFormat="1" applyFont="1" applyBorder="1" applyAlignment="1">
      <alignment horizontal="center" vertical="center"/>
    </xf>
    <xf numFmtId="0" fontId="19" fillId="8" borderId="5"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9" fillId="8" borderId="5" xfId="0" applyFont="1" applyFill="1" applyBorder="1" applyAlignment="1">
      <alignment vertical="center"/>
    </xf>
    <xf numFmtId="0" fontId="19" fillId="8" borderId="7" xfId="0" applyFont="1" applyFill="1" applyBorder="1" applyAlignment="1">
      <alignment horizontal="center" vertical="center"/>
    </xf>
    <xf numFmtId="0" fontId="19" fillId="8" borderId="7" xfId="0" applyFont="1" applyFill="1" applyBorder="1" applyAlignment="1">
      <alignment vertical="center"/>
    </xf>
    <xf numFmtId="0" fontId="19" fillId="8" borderId="8" xfId="0" applyFont="1" applyFill="1" applyBorder="1" applyAlignment="1">
      <alignment vertical="center"/>
    </xf>
    <xf numFmtId="0" fontId="19" fillId="8" borderId="6" xfId="0" applyFont="1" applyFill="1" applyBorder="1" applyAlignment="1">
      <alignment vertical="center"/>
    </xf>
    <xf numFmtId="0" fontId="22" fillId="2" borderId="9" xfId="0" applyFont="1" applyFill="1" applyBorder="1" applyAlignment="1">
      <alignment horizontal="left" vertical="center"/>
    </xf>
    <xf numFmtId="0" fontId="22" fillId="2" borderId="10" xfId="0" applyFont="1" applyFill="1" applyBorder="1" applyAlignment="1">
      <alignment horizontal="left" vertical="center"/>
    </xf>
    <xf numFmtId="0" fontId="22" fillId="8" borderId="9" xfId="0" applyFont="1" applyFill="1" applyBorder="1" applyAlignment="1">
      <alignment horizontal="center" vertical="center"/>
    </xf>
    <xf numFmtId="0" fontId="19" fillId="8" borderId="10" xfId="0" applyFont="1" applyFill="1" applyBorder="1" applyAlignment="1">
      <alignment vertical="center"/>
    </xf>
    <xf numFmtId="0" fontId="22" fillId="2" borderId="17" xfId="0" applyFont="1" applyFill="1" applyBorder="1" applyAlignment="1">
      <alignment vertical="center"/>
    </xf>
    <xf numFmtId="0" fontId="19" fillId="8" borderId="1" xfId="0" applyFont="1" applyFill="1" applyBorder="1" applyAlignment="1">
      <alignment vertical="center"/>
    </xf>
    <xf numFmtId="0" fontId="19" fillId="8" borderId="21" xfId="0" applyFont="1" applyFill="1" applyBorder="1" applyAlignment="1">
      <alignment horizontal="center" vertical="center"/>
    </xf>
    <xf numFmtId="0" fontId="22" fillId="8" borderId="6" xfId="0" applyFont="1" applyFill="1" applyBorder="1" applyAlignment="1">
      <alignment vertical="center" wrapText="1"/>
    </xf>
    <xf numFmtId="0" fontId="22" fillId="0" borderId="0" xfId="0" applyFont="1" applyAlignment="1">
      <alignment vertical="center" wrapText="1"/>
    </xf>
    <xf numFmtId="0" fontId="19" fillId="8" borderId="6" xfId="0" applyFont="1" applyFill="1" applyBorder="1" applyAlignment="1">
      <alignment vertical="center" wrapText="1"/>
    </xf>
    <xf numFmtId="0" fontId="22" fillId="8" borderId="1" xfId="0" applyFont="1" applyFill="1" applyBorder="1" applyAlignment="1">
      <alignment vertical="center" wrapText="1"/>
    </xf>
    <xf numFmtId="0" fontId="22" fillId="8" borderId="1" xfId="0" applyFont="1" applyFill="1" applyBorder="1" applyAlignment="1">
      <alignment horizontal="center" vertical="center" wrapText="1"/>
    </xf>
    <xf numFmtId="0" fontId="19" fillId="8" borderId="1" xfId="0" applyFont="1" applyFill="1" applyBorder="1" applyAlignment="1">
      <alignment vertical="center" wrapText="1"/>
    </xf>
    <xf numFmtId="14" fontId="19" fillId="8" borderId="1" xfId="0" applyNumberFormat="1" applyFont="1" applyFill="1" applyBorder="1" applyAlignment="1">
      <alignment vertical="center" wrapText="1"/>
    </xf>
    <xf numFmtId="0" fontId="19" fillId="8"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19" fillId="8" borderId="22" xfId="0" applyFont="1" applyFill="1" applyBorder="1" applyAlignment="1">
      <alignment vertical="center"/>
    </xf>
    <xf numFmtId="0" fontId="22" fillId="8" borderId="23" xfId="0" applyFont="1" applyFill="1" applyBorder="1" applyAlignment="1">
      <alignment horizontal="center" vertical="center" wrapText="1"/>
    </xf>
    <xf numFmtId="0" fontId="22" fillId="8" borderId="7" xfId="0" applyFont="1" applyFill="1" applyBorder="1" applyAlignment="1">
      <alignment horizontal="right" vertical="center"/>
    </xf>
    <xf numFmtId="0" fontId="19" fillId="8" borderId="8" xfId="0" applyFont="1" applyFill="1" applyBorder="1" applyAlignment="1">
      <alignment horizontal="center" vertical="center"/>
    </xf>
    <xf numFmtId="0" fontId="22" fillId="2" borderId="1" xfId="0" applyFont="1" applyFill="1" applyBorder="1" applyAlignment="1">
      <alignment horizontal="center" vertical="center"/>
    </xf>
    <xf numFmtId="0" fontId="28" fillId="0" borderId="0" xfId="0" applyFont="1"/>
    <xf numFmtId="0" fontId="14" fillId="0" borderId="23" xfId="0" applyFont="1" applyBorder="1"/>
    <xf numFmtId="0" fontId="18" fillId="14" borderId="1" xfId="0" applyFont="1" applyFill="1" applyBorder="1" applyAlignment="1">
      <alignment horizontal="center" wrapText="1"/>
    </xf>
    <xf numFmtId="0" fontId="18" fillId="14" borderId="1" xfId="0" applyFont="1" applyFill="1" applyBorder="1" applyAlignment="1">
      <alignment horizontal="center" vertical="center" wrapText="1"/>
    </xf>
    <xf numFmtId="0" fontId="18" fillId="14" borderId="1" xfId="0" applyFont="1" applyFill="1" applyBorder="1" applyAlignment="1">
      <alignment horizontal="center" vertical="center"/>
    </xf>
    <xf numFmtId="0" fontId="18" fillId="15" borderId="1" xfId="0" applyFont="1" applyFill="1" applyBorder="1" applyAlignment="1">
      <alignment horizontal="center" vertical="center" wrapText="1"/>
    </xf>
    <xf numFmtId="0" fontId="18" fillId="16" borderId="1" xfId="0" applyFont="1" applyFill="1" applyBorder="1" applyAlignment="1">
      <alignment horizontal="center" wrapText="1"/>
    </xf>
    <xf numFmtId="0" fontId="18" fillId="16" borderId="1" xfId="0" applyFont="1" applyFill="1" applyBorder="1" applyAlignment="1">
      <alignment horizontal="center" vertical="center" wrapText="1"/>
    </xf>
    <xf numFmtId="0" fontId="18" fillId="16" borderId="1" xfId="0" applyFont="1" applyFill="1" applyBorder="1" applyAlignment="1">
      <alignment horizontal="center" vertical="center"/>
    </xf>
    <xf numFmtId="0" fontId="18" fillId="17" borderId="1" xfId="0" applyFont="1" applyFill="1" applyBorder="1" applyAlignment="1">
      <alignment horizontal="center" wrapText="1"/>
    </xf>
    <xf numFmtId="0" fontId="18" fillId="17" borderId="1" xfId="0" applyFont="1" applyFill="1" applyBorder="1" applyAlignment="1">
      <alignment horizontal="center" vertical="center" wrapText="1"/>
    </xf>
    <xf numFmtId="0" fontId="18" fillId="17" borderId="1" xfId="0" applyFont="1" applyFill="1" applyBorder="1" applyAlignment="1">
      <alignment horizontal="center" vertical="center"/>
    </xf>
    <xf numFmtId="0" fontId="18" fillId="18" borderId="1" xfId="0" applyFont="1" applyFill="1" applyBorder="1" applyAlignment="1">
      <alignment horizontal="center" wrapText="1"/>
    </xf>
    <xf numFmtId="0" fontId="18" fillId="18" borderId="1" xfId="0" applyFont="1" applyFill="1" applyBorder="1" applyAlignment="1">
      <alignment horizontal="center" vertical="center" wrapText="1"/>
    </xf>
    <xf numFmtId="0" fontId="18" fillId="18" borderId="1" xfId="0" applyFont="1" applyFill="1" applyBorder="1" applyAlignment="1">
      <alignment horizontal="center" vertical="center"/>
    </xf>
    <xf numFmtId="0" fontId="35" fillId="0" borderId="11" xfId="3" applyFont="1" applyAlignment="1">
      <alignment vertical="center"/>
    </xf>
    <xf numFmtId="0" fontId="34" fillId="19" borderId="11" xfId="2" applyFont="1" applyFill="1" applyAlignment="1">
      <alignment vertical="center" wrapText="1"/>
    </xf>
    <xf numFmtId="0" fontId="36" fillId="19" borderId="11" xfId="2" applyFont="1" applyFill="1" applyAlignment="1">
      <alignment vertical="center" wrapText="1"/>
    </xf>
    <xf numFmtId="0" fontId="33" fillId="19" borderId="11" xfId="2" applyFont="1" applyFill="1" applyAlignment="1">
      <alignment vertical="center" wrapText="1"/>
    </xf>
    <xf numFmtId="0" fontId="34" fillId="19" borderId="33" xfId="2" applyFont="1" applyFill="1" applyBorder="1" applyAlignment="1">
      <alignment vertical="center" wrapText="1"/>
    </xf>
    <xf numFmtId="0" fontId="34" fillId="0" borderId="33" xfId="2" applyFont="1" applyBorder="1" applyAlignment="1">
      <alignment vertical="center" wrapText="1"/>
    </xf>
    <xf numFmtId="0" fontId="34" fillId="0" borderId="11" xfId="2" applyFont="1" applyAlignment="1">
      <alignment vertical="center" wrapText="1"/>
    </xf>
    <xf numFmtId="0" fontId="34" fillId="0" borderId="11" xfId="2" applyFont="1" applyAlignment="1">
      <alignment horizontal="center" vertical="center" wrapText="1"/>
    </xf>
    <xf numFmtId="0" fontId="37" fillId="0" borderId="11" xfId="3" applyFont="1" applyAlignment="1">
      <alignment horizontal="center" vertical="center"/>
    </xf>
    <xf numFmtId="0" fontId="35" fillId="0" borderId="11" xfId="3" applyFont="1" applyAlignment="1">
      <alignment horizontal="center" vertical="center"/>
    </xf>
    <xf numFmtId="0" fontId="36" fillId="0" borderId="11" xfId="2" applyFont="1" applyAlignment="1">
      <alignment vertical="center" wrapText="1"/>
    </xf>
    <xf numFmtId="0" fontId="33" fillId="0" borderId="11" xfId="2" applyFont="1" applyAlignment="1">
      <alignment vertical="center" wrapText="1"/>
    </xf>
    <xf numFmtId="0" fontId="33" fillId="0" borderId="41" xfId="2" applyFont="1" applyBorder="1" applyAlignment="1">
      <alignment vertical="center" wrapText="1"/>
    </xf>
    <xf numFmtId="0" fontId="34" fillId="19" borderId="33" xfId="2" applyFont="1" applyFill="1" applyBorder="1" applyAlignment="1">
      <alignment horizontal="center" vertical="center" wrapText="1"/>
    </xf>
    <xf numFmtId="0" fontId="38" fillId="19" borderId="11" xfId="2" applyFont="1" applyFill="1" applyAlignment="1">
      <alignment horizontal="center" vertical="center" wrapText="1"/>
    </xf>
    <xf numFmtId="0" fontId="34" fillId="19" borderId="11" xfId="2" applyFont="1" applyFill="1" applyAlignment="1">
      <alignment horizontal="center" vertical="center" wrapText="1"/>
    </xf>
    <xf numFmtId="0" fontId="38" fillId="0" borderId="11" xfId="2" applyFont="1" applyAlignment="1">
      <alignment horizontal="center" vertical="center" wrapText="1"/>
    </xf>
    <xf numFmtId="0" fontId="34" fillId="21" borderId="11" xfId="2" applyFont="1" applyFill="1" applyAlignment="1">
      <alignment vertical="center" wrapText="1"/>
    </xf>
    <xf numFmtId="0" fontId="34" fillId="20" borderId="28" xfId="2" applyFont="1" applyFill="1" applyBorder="1" applyAlignment="1">
      <alignment horizontal="center" vertical="center" wrapText="1"/>
    </xf>
    <xf numFmtId="0" fontId="34" fillId="20" borderId="29" xfId="2" applyFont="1" applyFill="1" applyBorder="1" applyAlignment="1">
      <alignment horizontal="center" vertical="center" wrapText="1"/>
    </xf>
    <xf numFmtId="172" fontId="35" fillId="0" borderId="34" xfId="5" applyNumberFormat="1" applyFont="1" applyBorder="1" applyAlignment="1">
      <alignment vertical="center"/>
    </xf>
    <xf numFmtId="172" fontId="35" fillId="0" borderId="35" xfId="5" applyNumberFormat="1" applyFont="1" applyBorder="1" applyAlignment="1">
      <alignment vertical="center"/>
    </xf>
    <xf numFmtId="0" fontId="34" fillId="20" borderId="46" xfId="2" applyFont="1" applyFill="1" applyBorder="1" applyAlignment="1">
      <alignment vertical="center" wrapText="1"/>
    </xf>
    <xf numFmtId="172" fontId="35" fillId="0" borderId="47" xfId="5" applyNumberFormat="1" applyFont="1" applyBorder="1" applyAlignment="1">
      <alignment vertical="center"/>
    </xf>
    <xf numFmtId="172" fontId="35" fillId="0" borderId="49" xfId="5" applyNumberFormat="1" applyFont="1" applyBorder="1" applyAlignment="1">
      <alignment vertical="center"/>
    </xf>
    <xf numFmtId="0" fontId="34" fillId="20" borderId="37" xfId="2" applyFont="1" applyFill="1" applyBorder="1" applyAlignment="1">
      <alignment vertical="center" wrapText="1"/>
    </xf>
    <xf numFmtId="172" fontId="35" fillId="0" borderId="38" xfId="5" applyNumberFormat="1" applyFont="1" applyBorder="1" applyAlignment="1">
      <alignment vertical="center"/>
    </xf>
    <xf numFmtId="0" fontId="35" fillId="0" borderId="11" xfId="3" applyFont="1"/>
    <xf numFmtId="0" fontId="34" fillId="22" borderId="27" xfId="2" applyFont="1" applyFill="1" applyBorder="1" applyAlignment="1">
      <alignment vertical="center" wrapText="1"/>
    </xf>
    <xf numFmtId="172" fontId="35" fillId="0" borderId="39" xfId="5" applyNumberFormat="1" applyFont="1" applyBorder="1" applyAlignment="1">
      <alignment vertical="center"/>
    </xf>
    <xf numFmtId="0" fontId="25" fillId="0" borderId="11" xfId="3" applyFont="1" applyAlignment="1">
      <alignment vertical="center"/>
    </xf>
    <xf numFmtId="0" fontId="35" fillId="0" borderId="11" xfId="3" applyFont="1" applyAlignment="1">
      <alignment horizontal="center" vertical="center" wrapText="1"/>
    </xf>
    <xf numFmtId="0" fontId="43" fillId="0" borderId="11" xfId="3" applyFont="1" applyAlignment="1">
      <alignment vertical="center"/>
    </xf>
    <xf numFmtId="0" fontId="41" fillId="0" borderId="51" xfId="3" applyFont="1" applyBorder="1" applyAlignment="1">
      <alignment horizontal="center" vertical="center"/>
    </xf>
    <xf numFmtId="0" fontId="41" fillId="0" borderId="32" xfId="3" applyFont="1" applyBorder="1" applyAlignment="1">
      <alignment horizontal="center" vertical="center"/>
    </xf>
    <xf numFmtId="0" fontId="41" fillId="0" borderId="33" xfId="3" applyFont="1" applyBorder="1" applyAlignment="1">
      <alignment horizontal="center" vertical="center"/>
    </xf>
    <xf numFmtId="0" fontId="41" fillId="0" borderId="52" xfId="3" applyFont="1" applyBorder="1" applyAlignment="1">
      <alignment horizontal="center" vertical="center"/>
    </xf>
    <xf numFmtId="0" fontId="41" fillId="0" borderId="36" xfId="3" applyFont="1" applyBorder="1" applyAlignment="1">
      <alignment horizontal="center" vertical="center"/>
    </xf>
    <xf numFmtId="0" fontId="41" fillId="0" borderId="53" xfId="3" applyFont="1" applyBorder="1" applyAlignment="1">
      <alignment horizontal="center" vertical="center"/>
    </xf>
    <xf numFmtId="0" fontId="52" fillId="20" borderId="53" xfId="3" applyFont="1" applyFill="1" applyBorder="1" applyAlignment="1">
      <alignment horizontal="center" vertical="center" wrapText="1"/>
    </xf>
    <xf numFmtId="0" fontId="52" fillId="20" borderId="36" xfId="3" applyFont="1" applyFill="1" applyBorder="1" applyAlignment="1">
      <alignment horizontal="center" vertical="center" wrapText="1"/>
    </xf>
    <xf numFmtId="0" fontId="52" fillId="20" borderId="51" xfId="3" applyFont="1" applyFill="1" applyBorder="1" applyAlignment="1">
      <alignment horizontal="center" vertical="center" wrapText="1"/>
    </xf>
    <xf numFmtId="0" fontId="52" fillId="20" borderId="30" xfId="3" applyFont="1" applyFill="1" applyBorder="1" applyAlignment="1">
      <alignment horizontal="center" vertical="center" wrapText="1"/>
    </xf>
    <xf numFmtId="0" fontId="52" fillId="20" borderId="32" xfId="3" applyFont="1" applyFill="1" applyBorder="1" applyAlignment="1">
      <alignment horizontal="center" vertical="center" wrapText="1"/>
    </xf>
    <xf numFmtId="0" fontId="52" fillId="20" borderId="47" xfId="2" applyFont="1" applyFill="1" applyBorder="1" applyAlignment="1">
      <alignment horizontal="center" vertical="center" wrapText="1"/>
    </xf>
    <xf numFmtId="0" fontId="52" fillId="20" borderId="47" xfId="0" applyFont="1" applyFill="1" applyBorder="1" applyAlignment="1">
      <alignment horizontal="center" vertical="center"/>
    </xf>
    <xf numFmtId="10" fontId="52" fillId="20" borderId="47" xfId="3" applyNumberFormat="1" applyFont="1" applyFill="1" applyBorder="1" applyAlignment="1">
      <alignment horizontal="center" vertical="center"/>
    </xf>
    <xf numFmtId="9" fontId="52" fillId="20" borderId="47" xfId="3" applyNumberFormat="1" applyFont="1" applyFill="1" applyBorder="1" applyAlignment="1">
      <alignment horizontal="center" vertical="center"/>
    </xf>
    <xf numFmtId="9" fontId="52" fillId="24" borderId="47" xfId="0" applyNumberFormat="1" applyFont="1" applyFill="1" applyBorder="1" applyAlignment="1">
      <alignment horizontal="center" vertical="center"/>
    </xf>
    <xf numFmtId="9" fontId="52" fillId="20" borderId="47" xfId="0" applyNumberFormat="1" applyFont="1" applyFill="1" applyBorder="1" applyAlignment="1">
      <alignment horizontal="center"/>
    </xf>
    <xf numFmtId="9" fontId="42" fillId="19" borderId="47" xfId="0" applyNumberFormat="1" applyFont="1" applyFill="1" applyBorder="1" applyAlignment="1">
      <alignment horizontal="center"/>
    </xf>
    <xf numFmtId="10" fontId="52" fillId="20" borderId="47" xfId="0" applyNumberFormat="1" applyFont="1" applyFill="1" applyBorder="1" applyAlignment="1">
      <alignment horizontal="center" vertical="center"/>
    </xf>
    <xf numFmtId="9" fontId="35" fillId="0" borderId="49" xfId="1" applyFont="1" applyBorder="1" applyAlignment="1">
      <alignment vertical="center"/>
    </xf>
    <xf numFmtId="0" fontId="34" fillId="20" borderId="51" xfId="2" applyFont="1" applyFill="1" applyBorder="1" applyAlignment="1">
      <alignment vertical="center" wrapText="1"/>
    </xf>
    <xf numFmtId="0" fontId="34" fillId="0" borderId="51" xfId="2" applyFont="1" applyBorder="1" applyAlignment="1">
      <alignment vertical="center" wrapText="1"/>
    </xf>
    <xf numFmtId="0" fontId="35" fillId="0" borderId="0" xfId="0" applyFont="1"/>
    <xf numFmtId="0" fontId="34" fillId="20" borderId="37" xfId="2" applyFont="1" applyFill="1" applyBorder="1" applyAlignment="1">
      <alignment horizontal="center" vertical="center" wrapText="1"/>
    </xf>
    <xf numFmtId="0" fontId="34" fillId="20" borderId="38" xfId="2" applyFont="1" applyFill="1" applyBorder="1" applyAlignment="1">
      <alignment horizontal="center" vertical="center" wrapText="1"/>
    </xf>
    <xf numFmtId="15" fontId="35" fillId="0" borderId="64" xfId="0" applyNumberFormat="1" applyFont="1" applyBorder="1" applyAlignment="1">
      <alignment horizontal="center" vertical="center" wrapText="1"/>
    </xf>
    <xf numFmtId="0" fontId="35" fillId="0" borderId="47" xfId="0" applyFont="1" applyBorder="1" applyAlignment="1">
      <alignment horizontal="center" vertical="center" wrapText="1"/>
    </xf>
    <xf numFmtId="14" fontId="35" fillId="0" borderId="46" xfId="0" applyNumberFormat="1" applyFont="1" applyBorder="1" applyAlignment="1">
      <alignment horizontal="center" vertical="center" wrapText="1"/>
    </xf>
    <xf numFmtId="0" fontId="35" fillId="0" borderId="46" xfId="0" applyFont="1" applyBorder="1" applyAlignment="1">
      <alignment horizontal="center" vertical="center" wrapText="1"/>
    </xf>
    <xf numFmtId="0" fontId="35" fillId="0" borderId="46" xfId="0" applyFont="1" applyBorder="1" applyAlignment="1">
      <alignment horizontal="center" vertical="center"/>
    </xf>
    <xf numFmtId="0" fontId="35" fillId="0" borderId="47" xfId="0" applyFont="1" applyBorder="1" applyAlignment="1">
      <alignment horizontal="center" vertical="center"/>
    </xf>
    <xf numFmtId="0" fontId="35" fillId="0" borderId="46" xfId="0" applyFont="1" applyBorder="1" applyAlignment="1">
      <alignment horizontal="center"/>
    </xf>
    <xf numFmtId="0" fontId="35" fillId="0" borderId="47" xfId="0" applyFont="1" applyBorder="1" applyAlignment="1">
      <alignment horizontal="center"/>
    </xf>
    <xf numFmtId="0" fontId="35" fillId="0" borderId="46" xfId="0" applyFont="1" applyBorder="1"/>
    <xf numFmtId="0" fontId="35" fillId="0" borderId="47" xfId="0" applyFont="1" applyBorder="1"/>
    <xf numFmtId="0" fontId="35" fillId="0" borderId="37" xfId="0" applyFont="1" applyBorder="1"/>
    <xf numFmtId="0" fontId="35" fillId="0" borderId="38" xfId="0" applyFont="1" applyBorder="1"/>
    <xf numFmtId="0" fontId="35" fillId="0" borderId="47" xfId="0" applyFont="1" applyBorder="1" applyAlignment="1">
      <alignment vertical="center" wrapText="1"/>
    </xf>
    <xf numFmtId="0" fontId="35" fillId="0" borderId="47" xfId="0" applyFont="1" applyBorder="1" applyAlignment="1">
      <alignment vertical="top" wrapText="1"/>
    </xf>
    <xf numFmtId="0" fontId="35" fillId="0" borderId="47" xfId="0" applyFont="1" applyBorder="1" applyAlignment="1">
      <alignment vertical="center"/>
    </xf>
    <xf numFmtId="0" fontId="52" fillId="0" borderId="64" xfId="3" applyFont="1" applyBorder="1" applyAlignment="1">
      <alignment horizontal="center" vertical="center" wrapText="1"/>
    </xf>
    <xf numFmtId="0" fontId="35" fillId="19" borderId="33" xfId="3" applyFont="1" applyFill="1" applyBorder="1" applyAlignment="1">
      <alignment vertical="center"/>
    </xf>
    <xf numFmtId="0" fontId="35" fillId="19" borderId="11" xfId="3" applyFont="1" applyFill="1" applyAlignment="1">
      <alignment vertical="center"/>
    </xf>
    <xf numFmtId="0" fontId="34" fillId="19" borderId="40" xfId="2" applyFont="1" applyFill="1" applyBorder="1" applyAlignment="1">
      <alignment horizontal="center" vertical="center" wrapText="1"/>
    </xf>
    <xf numFmtId="0" fontId="33" fillId="0" borderId="0" xfId="0" applyFont="1" applyAlignment="1">
      <alignment vertical="center"/>
    </xf>
    <xf numFmtId="0" fontId="33" fillId="0" borderId="33" xfId="2" applyFont="1" applyBorder="1" applyAlignment="1">
      <alignment horizontal="center" vertical="center" wrapText="1"/>
    </xf>
    <xf numFmtId="0" fontId="34" fillId="0" borderId="11" xfId="2" applyFont="1" applyAlignment="1">
      <alignment horizontal="center" vertical="center"/>
    </xf>
    <xf numFmtId="0" fontId="56" fillId="0" borderId="11" xfId="0" applyFont="1" applyBorder="1" applyAlignment="1">
      <alignment horizontal="left" vertical="center" wrapText="1"/>
    </xf>
    <xf numFmtId="0" fontId="34" fillId="0" borderId="51" xfId="0" applyFont="1" applyBorder="1" applyAlignment="1">
      <alignment horizontal="left" vertical="center" wrapText="1"/>
    </xf>
    <xf numFmtId="0" fontId="34" fillId="0" borderId="11" xfId="2" applyFont="1" applyAlignment="1">
      <alignment vertical="center"/>
    </xf>
    <xf numFmtId="0" fontId="42" fillId="0" borderId="51" xfId="3" applyFont="1" applyBorder="1" applyAlignment="1">
      <alignment horizontal="center" vertical="center"/>
    </xf>
    <xf numFmtId="9" fontId="41" fillId="0" borderId="51" xfId="3" applyNumberFormat="1" applyFont="1" applyBorder="1" applyAlignment="1">
      <alignment horizontal="center" vertical="center"/>
    </xf>
    <xf numFmtId="0" fontId="34" fillId="0" borderId="51" xfId="2" applyFont="1" applyBorder="1" applyAlignment="1">
      <alignment horizontal="center" vertical="center" wrapText="1"/>
    </xf>
    <xf numFmtId="0" fontId="35" fillId="0" borderId="51" xfId="3" applyFont="1" applyBorder="1" applyAlignment="1">
      <alignment horizontal="center" vertical="center"/>
    </xf>
    <xf numFmtId="0" fontId="35" fillId="0" borderId="52" xfId="3" applyFont="1" applyBorder="1" applyAlignment="1">
      <alignment horizontal="center" vertical="center"/>
    </xf>
    <xf numFmtId="0" fontId="35" fillId="0" borderId="53" xfId="3" applyFont="1" applyBorder="1" applyAlignment="1">
      <alignment horizontal="center" vertical="center"/>
    </xf>
    <xf numFmtId="0" fontId="52" fillId="16" borderId="47" xfId="3" applyFont="1" applyFill="1" applyBorder="1" applyAlignment="1">
      <alignment horizontal="center" vertical="center"/>
    </xf>
    <xf numFmtId="0" fontId="34" fillId="0" borderId="11" xfId="0" applyFont="1" applyBorder="1" applyAlignment="1">
      <alignment horizontal="left" vertical="center" wrapText="1"/>
    </xf>
    <xf numFmtId="0" fontId="34" fillId="0" borderId="11" xfId="0" applyFont="1" applyBorder="1" applyAlignment="1">
      <alignment horizontal="center" vertical="center" wrapText="1"/>
    </xf>
    <xf numFmtId="0" fontId="35" fillId="25" borderId="11" xfId="3" applyFont="1" applyFill="1" applyAlignment="1">
      <alignment vertical="center"/>
    </xf>
    <xf numFmtId="0" fontId="34" fillId="25" borderId="11" xfId="2" applyFont="1" applyFill="1" applyAlignment="1">
      <alignment vertical="center" wrapText="1"/>
    </xf>
    <xf numFmtId="0" fontId="35" fillId="25" borderId="11" xfId="3" applyFont="1" applyFill="1"/>
    <xf numFmtId="0" fontId="33" fillId="25" borderId="0" xfId="0" applyFont="1" applyFill="1" applyAlignment="1">
      <alignment vertical="center"/>
    </xf>
    <xf numFmtId="0" fontId="34" fillId="25" borderId="11" xfId="0" applyFont="1" applyFill="1" applyBorder="1" applyAlignment="1">
      <alignment horizontal="left" vertical="center" wrapText="1"/>
    </xf>
    <xf numFmtId="0" fontId="34" fillId="25" borderId="11" xfId="0" applyFont="1" applyFill="1" applyBorder="1" applyAlignment="1">
      <alignment horizontal="center" vertical="center" wrapText="1"/>
    </xf>
    <xf numFmtId="0" fontId="34" fillId="25" borderId="11" xfId="2" applyFont="1" applyFill="1" applyAlignment="1">
      <alignment horizontal="center" vertical="center"/>
    </xf>
    <xf numFmtId="0" fontId="8" fillId="0" borderId="11" xfId="19"/>
    <xf numFmtId="0" fontId="8" fillId="0" borderId="11" xfId="19" applyAlignment="1">
      <alignment horizontal="center"/>
    </xf>
    <xf numFmtId="0" fontId="44" fillId="0" borderId="47" xfId="12" quotePrefix="1" applyNumberFormat="1" applyBorder="1" applyAlignment="1">
      <alignment horizontal="center" vertical="center" wrapText="1"/>
    </xf>
    <xf numFmtId="0" fontId="44" fillId="0" borderId="47" xfId="12" quotePrefix="1" applyNumberFormat="1" applyBorder="1" applyAlignment="1">
      <alignment horizontal="left" vertical="center" wrapText="1"/>
    </xf>
    <xf numFmtId="37" fontId="44" fillId="0" borderId="47" xfId="11" applyNumberFormat="1" applyBorder="1" applyAlignment="1">
      <alignment horizontal="center" vertical="center"/>
    </xf>
    <xf numFmtId="0" fontId="44" fillId="0" borderId="46" xfId="12" quotePrefix="1" applyNumberFormat="1" applyBorder="1" applyAlignment="1">
      <alignment horizontal="center" vertical="center" wrapText="1"/>
    </xf>
    <xf numFmtId="37" fontId="44" fillId="0" borderId="74" xfId="11" applyNumberFormat="1" applyBorder="1" applyAlignment="1">
      <alignment horizontal="right" vertical="center"/>
    </xf>
    <xf numFmtId="0" fontId="8" fillId="0" borderId="49" xfId="19" applyBorder="1" applyAlignment="1">
      <alignment horizontal="right" wrapText="1"/>
    </xf>
    <xf numFmtId="0" fontId="8" fillId="25" borderId="11" xfId="19" applyFill="1" applyAlignment="1">
      <alignment horizontal="center"/>
    </xf>
    <xf numFmtId="0" fontId="8" fillId="25" borderId="11" xfId="19" applyFill="1"/>
    <xf numFmtId="0" fontId="33" fillId="25" borderId="33" xfId="2" applyFont="1" applyFill="1" applyBorder="1" applyAlignment="1">
      <alignment horizontal="center" vertical="center" wrapText="1"/>
    </xf>
    <xf numFmtId="0" fontId="56" fillId="25" borderId="11" xfId="0" applyFont="1" applyFill="1" applyBorder="1" applyAlignment="1">
      <alignment horizontal="left" vertical="center" wrapText="1"/>
    </xf>
    <xf numFmtId="0" fontId="35" fillId="0" borderId="37" xfId="3" applyFont="1" applyBorder="1" applyAlignment="1">
      <alignment vertical="center"/>
    </xf>
    <xf numFmtId="0" fontId="35" fillId="0" borderId="38" xfId="3" applyFont="1" applyBorder="1" applyAlignment="1">
      <alignment vertical="center"/>
    </xf>
    <xf numFmtId="0" fontId="35" fillId="0" borderId="69" xfId="3" applyFont="1" applyBorder="1" applyAlignment="1">
      <alignment vertical="center" wrapText="1"/>
    </xf>
    <xf numFmtId="172" fontId="35" fillId="0" borderId="69" xfId="5" applyNumberFormat="1" applyFont="1" applyBorder="1" applyAlignment="1">
      <alignment vertical="center"/>
    </xf>
    <xf numFmtId="172" fontId="35" fillId="0" borderId="70" xfId="5" applyNumberFormat="1" applyFont="1" applyBorder="1" applyAlignment="1">
      <alignment vertical="center"/>
    </xf>
    <xf numFmtId="43" fontId="61" fillId="20" borderId="79" xfId="18" applyFont="1" applyFill="1" applyBorder="1" applyAlignment="1">
      <alignment horizontal="center" vertical="center" wrapText="1"/>
    </xf>
    <xf numFmtId="43" fontId="61" fillId="20" borderId="81" xfId="18" applyFont="1" applyFill="1" applyBorder="1" applyAlignment="1">
      <alignment horizontal="center" vertical="center" wrapText="1"/>
    </xf>
    <xf numFmtId="43" fontId="61" fillId="20" borderId="82" xfId="18" applyFont="1" applyFill="1" applyBorder="1" applyAlignment="1">
      <alignment horizontal="center" vertical="center" wrapText="1"/>
    </xf>
    <xf numFmtId="172" fontId="35" fillId="0" borderId="64" xfId="5" applyNumberFormat="1" applyFont="1" applyBorder="1" applyAlignment="1">
      <alignment vertical="center"/>
    </xf>
    <xf numFmtId="172" fontId="35" fillId="0" borderId="46" xfId="5" applyNumberFormat="1" applyFont="1" applyBorder="1" applyAlignment="1">
      <alignment vertical="center"/>
    </xf>
    <xf numFmtId="172" fontId="35" fillId="0" borderId="37" xfId="5" applyNumberFormat="1" applyFont="1" applyBorder="1" applyAlignment="1">
      <alignment vertical="center"/>
    </xf>
    <xf numFmtId="0" fontId="35" fillId="19" borderId="11" xfId="3" applyFont="1" applyFill="1"/>
    <xf numFmtId="0" fontId="33" fillId="19" borderId="0" xfId="0" applyFont="1" applyFill="1" applyAlignment="1">
      <alignment vertical="center"/>
    </xf>
    <xf numFmtId="0" fontId="35" fillId="19" borderId="11" xfId="3" applyFont="1" applyFill="1" applyAlignment="1">
      <alignment horizontal="center" vertical="center" wrapText="1"/>
    </xf>
    <xf numFmtId="0" fontId="34" fillId="20" borderId="30" xfId="3" applyFont="1" applyFill="1" applyBorder="1" applyAlignment="1">
      <alignment horizontal="center" vertical="center" wrapText="1"/>
    </xf>
    <xf numFmtId="0" fontId="34" fillId="20" borderId="32" xfId="3" applyFont="1" applyFill="1" applyBorder="1" applyAlignment="1">
      <alignment horizontal="center" vertical="center" wrapText="1"/>
    </xf>
    <xf numFmtId="0" fontId="34" fillId="20" borderId="36" xfId="3" applyFont="1" applyFill="1" applyBorder="1" applyAlignment="1">
      <alignment horizontal="center" vertical="center" wrapText="1"/>
    </xf>
    <xf numFmtId="0" fontId="34" fillId="20" borderId="51" xfId="3" applyFont="1" applyFill="1" applyBorder="1" applyAlignment="1">
      <alignment horizontal="center" vertical="center" wrapText="1"/>
    </xf>
    <xf numFmtId="0" fontId="34" fillId="16" borderId="51" xfId="3" applyFont="1" applyFill="1" applyBorder="1" applyAlignment="1">
      <alignment horizontal="center" vertical="center" wrapText="1"/>
    </xf>
    <xf numFmtId="0" fontId="33" fillId="19" borderId="45" xfId="2" applyFont="1" applyFill="1" applyBorder="1" applyAlignment="1">
      <alignment vertical="center" wrapText="1"/>
    </xf>
    <xf numFmtId="0" fontId="59" fillId="0" borderId="11" xfId="2" applyFont="1" applyAlignment="1">
      <alignment vertical="center" wrapText="1"/>
    </xf>
    <xf numFmtId="0" fontId="59" fillId="0" borderId="51" xfId="0" applyFont="1" applyBorder="1" applyAlignment="1">
      <alignment horizontal="center" vertical="center"/>
    </xf>
    <xf numFmtId="0" fontId="59" fillId="0" borderId="51" xfId="2" applyFont="1" applyBorder="1" applyAlignment="1">
      <alignment horizontal="center" wrapText="1"/>
    </xf>
    <xf numFmtId="0" fontId="59" fillId="0" borderId="51" xfId="2" applyFont="1" applyBorder="1" applyAlignment="1">
      <alignment horizontal="center" vertical="center" wrapText="1"/>
    </xf>
    <xf numFmtId="0" fontId="59" fillId="0" borderId="51" xfId="2" applyFont="1" applyBorder="1" applyAlignment="1">
      <alignment vertical="center" wrapText="1"/>
    </xf>
    <xf numFmtId="0" fontId="34" fillId="0" borderId="51" xfId="0" applyFont="1" applyBorder="1" applyAlignment="1">
      <alignment vertical="center" wrapText="1"/>
    </xf>
    <xf numFmtId="0" fontId="52" fillId="0" borderId="37" xfId="3" applyFont="1" applyBorder="1" applyAlignment="1">
      <alignment horizontal="center" vertical="center" wrapText="1"/>
    </xf>
    <xf numFmtId="0" fontId="52" fillId="0" borderId="77" xfId="3" applyFont="1" applyBorder="1" applyAlignment="1">
      <alignment horizontal="center" vertical="center" wrapText="1"/>
    </xf>
    <xf numFmtId="0" fontId="52" fillId="0" borderId="66" xfId="3" applyFont="1" applyBorder="1" applyAlignment="1">
      <alignment horizontal="center" vertical="center" wrapText="1"/>
    </xf>
    <xf numFmtId="0" fontId="34" fillId="20" borderId="83" xfId="3" applyFont="1" applyFill="1" applyBorder="1" applyAlignment="1">
      <alignment horizontal="center" vertical="center" wrapText="1"/>
    </xf>
    <xf numFmtId="0" fontId="33" fillId="25" borderId="11" xfId="0" applyFont="1" applyFill="1" applyBorder="1" applyAlignment="1">
      <alignment vertical="center"/>
    </xf>
    <xf numFmtId="0" fontId="33" fillId="0" borderId="51" xfId="0" applyFont="1" applyBorder="1" applyAlignment="1">
      <alignment vertical="center"/>
    </xf>
    <xf numFmtId="0" fontId="62" fillId="20" borderId="38" xfId="19" applyFont="1" applyFill="1" applyBorder="1" applyAlignment="1">
      <alignment horizontal="center" vertical="center" wrapText="1"/>
    </xf>
    <xf numFmtId="0" fontId="8" fillId="0" borderId="69" xfId="19" applyBorder="1" applyAlignment="1">
      <alignment horizontal="right" vertical="center"/>
    </xf>
    <xf numFmtId="0" fontId="8" fillId="0" borderId="50" xfId="19" applyBorder="1" applyAlignment="1">
      <alignment vertical="center"/>
    </xf>
    <xf numFmtId="0" fontId="0" fillId="0" borderId="47" xfId="0" applyBorder="1" applyAlignment="1">
      <alignment vertical="center"/>
    </xf>
    <xf numFmtId="0" fontId="8" fillId="0" borderId="47" xfId="19" applyBorder="1" applyAlignment="1">
      <alignment vertical="center"/>
    </xf>
    <xf numFmtId="0" fontId="33" fillId="20" borderId="51" xfId="2" applyFont="1" applyFill="1" applyBorder="1" applyAlignment="1">
      <alignment vertical="center" wrapText="1"/>
    </xf>
    <xf numFmtId="0" fontId="33" fillId="0" borderId="51" xfId="2" applyFont="1" applyBorder="1" applyAlignment="1">
      <alignment horizontal="center" wrapText="1"/>
    </xf>
    <xf numFmtId="0" fontId="33" fillId="20" borderId="51" xfId="0" applyFont="1" applyFill="1" applyBorder="1" applyAlignment="1">
      <alignment vertical="center"/>
    </xf>
    <xf numFmtId="0" fontId="33" fillId="0" borderId="51" xfId="2" applyFont="1" applyBorder="1" applyAlignment="1">
      <alignment vertical="center" wrapText="1"/>
    </xf>
    <xf numFmtId="0" fontId="33" fillId="0" borderId="41" xfId="0" applyFont="1" applyBorder="1" applyAlignment="1">
      <alignment vertical="center"/>
    </xf>
    <xf numFmtId="0" fontId="62" fillId="16" borderId="37" xfId="19" applyFont="1" applyFill="1" applyBorder="1" applyAlignment="1">
      <alignment horizontal="center" vertical="center" wrapText="1"/>
    </xf>
    <xf numFmtId="0" fontId="34" fillId="20" borderId="53" xfId="3" applyFont="1" applyFill="1" applyBorder="1" applyAlignment="1">
      <alignment horizontal="center" vertical="center" wrapText="1"/>
    </xf>
    <xf numFmtId="0" fontId="25" fillId="20" borderId="53" xfId="3" applyFont="1" applyFill="1" applyBorder="1" applyAlignment="1">
      <alignment vertical="center" wrapText="1"/>
    </xf>
    <xf numFmtId="0" fontId="35" fillId="0" borderId="32" xfId="3" applyFont="1" applyBorder="1" applyAlignment="1">
      <alignment vertical="center" wrapText="1"/>
    </xf>
    <xf numFmtId="0" fontId="25" fillId="0" borderId="58" xfId="3" applyFont="1" applyBorder="1" applyAlignment="1">
      <alignment horizontal="center" vertical="center" wrapText="1"/>
    </xf>
    <xf numFmtId="0" fontId="25" fillId="0" borderId="59" xfId="3" applyFont="1" applyBorder="1" applyAlignment="1">
      <alignment horizontal="center" vertical="center" wrapText="1"/>
    </xf>
    <xf numFmtId="0" fontId="25" fillId="0" borderId="60" xfId="3" applyFont="1" applyBorder="1" applyAlignment="1">
      <alignment horizontal="center" vertical="center" wrapText="1"/>
    </xf>
    <xf numFmtId="0" fontId="25" fillId="20" borderId="53" xfId="3" applyFont="1" applyFill="1" applyBorder="1" applyAlignment="1">
      <alignment horizontal="center" vertical="center" wrapText="1"/>
    </xf>
    <xf numFmtId="0" fontId="35" fillId="0" borderId="54" xfId="3" applyFont="1" applyBorder="1" applyAlignment="1">
      <alignment horizontal="center" vertical="center" wrapText="1"/>
    </xf>
    <xf numFmtId="0" fontId="35" fillId="0" borderId="44" xfId="3" applyFont="1" applyBorder="1" applyAlignment="1">
      <alignment horizontal="center" vertical="center" wrapText="1"/>
    </xf>
    <xf numFmtId="0" fontId="35" fillId="0" borderId="32" xfId="3" applyFont="1" applyBorder="1" applyAlignment="1">
      <alignment horizontal="center" vertical="center"/>
    </xf>
    <xf numFmtId="0" fontId="33" fillId="0" borderId="51" xfId="0" applyFont="1" applyBorder="1" applyAlignment="1">
      <alignment horizontal="left" vertical="center" wrapText="1"/>
    </xf>
    <xf numFmtId="0" fontId="60" fillId="20" borderId="51" xfId="2" applyFont="1" applyFill="1" applyBorder="1" applyAlignment="1">
      <alignment vertical="center" wrapText="1"/>
    </xf>
    <xf numFmtId="0" fontId="60" fillId="20" borderId="51" xfId="0" applyFont="1" applyFill="1" applyBorder="1" applyAlignment="1">
      <alignment vertical="center"/>
    </xf>
    <xf numFmtId="0" fontId="34" fillId="0" borderId="51" xfId="0" applyFont="1" applyBorder="1" applyAlignment="1">
      <alignment horizontal="center" vertical="center"/>
    </xf>
    <xf numFmtId="0" fontId="34" fillId="0" borderId="51" xfId="2" applyFont="1" applyBorder="1" applyAlignment="1">
      <alignment horizontal="center" wrapText="1"/>
    </xf>
    <xf numFmtId="0" fontId="25" fillId="0" borderId="51" xfId="3" applyFont="1" applyBorder="1" applyAlignment="1">
      <alignment vertical="center"/>
    </xf>
    <xf numFmtId="0" fontId="33" fillId="20" borderId="51" xfId="2" applyFont="1" applyFill="1" applyBorder="1" applyAlignment="1">
      <alignment horizontal="center" vertical="center" wrapText="1"/>
    </xf>
    <xf numFmtId="0" fontId="33" fillId="0" borderId="33" xfId="0" applyFont="1" applyBorder="1" applyAlignment="1">
      <alignment horizontal="center" vertical="center"/>
    </xf>
    <xf numFmtId="0" fontId="33" fillId="0" borderId="11" xfId="0" applyFont="1" applyBorder="1" applyAlignment="1">
      <alignment horizontal="center" vertical="center"/>
    </xf>
    <xf numFmtId="0" fontId="33" fillId="25" borderId="0" xfId="0" applyFont="1" applyFill="1" applyAlignment="1">
      <alignment horizontal="center" vertical="center"/>
    </xf>
    <xf numFmtId="37" fontId="44" fillId="0" borderId="49" xfId="11" applyNumberFormat="1" applyBorder="1" applyAlignment="1">
      <alignment horizontal="center" vertical="center"/>
    </xf>
    <xf numFmtId="0" fontId="0" fillId="0" borderId="46" xfId="0" applyBorder="1" applyAlignment="1">
      <alignment horizontal="center" vertical="center"/>
    </xf>
    <xf numFmtId="0" fontId="59" fillId="0" borderId="43" xfId="2" applyFont="1" applyBorder="1" applyAlignment="1">
      <alignment horizontal="center" vertical="center" wrapText="1"/>
    </xf>
    <xf numFmtId="0" fontId="59" fillId="0" borderId="45" xfId="2" applyFont="1" applyBorder="1" applyAlignment="1">
      <alignment horizontal="center" vertical="center" wrapText="1"/>
    </xf>
    <xf numFmtId="0" fontId="63" fillId="0" borderId="11" xfId="20" applyFont="1" applyAlignment="1">
      <alignment horizontal="left" vertical="top"/>
    </xf>
    <xf numFmtId="0" fontId="63" fillId="27" borderId="11" xfId="20" applyFont="1" applyFill="1" applyAlignment="1">
      <alignment horizontal="left" vertical="top" wrapText="1"/>
    </xf>
    <xf numFmtId="0" fontId="63" fillId="27" borderId="11" xfId="20" applyFont="1" applyFill="1" applyAlignment="1">
      <alignment horizontal="left" vertical="top"/>
    </xf>
    <xf numFmtId="0" fontId="63" fillId="0" borderId="11" xfId="20" applyFont="1" applyAlignment="1">
      <alignment horizontal="left" vertical="top" wrapText="1"/>
    </xf>
    <xf numFmtId="0" fontId="59" fillId="0" borderId="11" xfId="2" applyFont="1" applyAlignment="1">
      <alignment horizontal="center" vertical="center" wrapText="1"/>
    </xf>
    <xf numFmtId="0" fontId="34" fillId="0" borderId="11" xfId="0" applyFont="1" applyBorder="1" applyAlignment="1">
      <alignment vertical="center" wrapText="1"/>
    </xf>
    <xf numFmtId="0" fontId="52" fillId="0" borderId="65" xfId="3" applyFont="1" applyBorder="1" applyAlignment="1">
      <alignment horizontal="center" vertical="center" wrapText="1"/>
    </xf>
    <xf numFmtId="172" fontId="35" fillId="0" borderId="64" xfId="5" applyNumberFormat="1" applyFont="1" applyBorder="1" applyAlignment="1">
      <alignment horizontal="center" vertical="center"/>
    </xf>
    <xf numFmtId="172" fontId="35" fillId="0" borderId="69" xfId="5" applyNumberFormat="1" applyFont="1" applyBorder="1" applyAlignment="1">
      <alignment horizontal="center" vertical="center"/>
    </xf>
    <xf numFmtId="172" fontId="35" fillId="0" borderId="70" xfId="5" applyNumberFormat="1" applyFont="1" applyBorder="1" applyAlignment="1">
      <alignment horizontal="center" vertical="center"/>
    </xf>
    <xf numFmtId="43" fontId="52" fillId="20" borderId="47" xfId="18" applyFont="1" applyFill="1" applyBorder="1" applyAlignment="1">
      <alignment horizontal="center"/>
    </xf>
    <xf numFmtId="43" fontId="52" fillId="24" borderId="47" xfId="18" applyFont="1" applyFill="1" applyBorder="1" applyAlignment="1">
      <alignment horizontal="center" vertical="center"/>
    </xf>
    <xf numFmtId="0" fontId="52" fillId="0" borderId="72" xfId="3" applyFont="1" applyBorder="1" applyAlignment="1">
      <alignment horizontal="center" vertical="center" wrapText="1"/>
    </xf>
    <xf numFmtId="0" fontId="52" fillId="0" borderId="86" xfId="3" applyFont="1" applyBorder="1" applyAlignment="1">
      <alignment horizontal="center" vertical="center" wrapText="1"/>
    </xf>
    <xf numFmtId="0" fontId="52" fillId="0" borderId="87" xfId="3" applyFont="1" applyBorder="1" applyAlignment="1">
      <alignment horizontal="center" vertical="center" wrapText="1"/>
    </xf>
    <xf numFmtId="0" fontId="35" fillId="0" borderId="39" xfId="3" applyFont="1" applyBorder="1" applyAlignment="1">
      <alignment vertical="center"/>
    </xf>
    <xf numFmtId="0" fontId="35" fillId="25" borderId="37" xfId="3" applyFont="1" applyFill="1" applyBorder="1" applyAlignment="1">
      <alignment vertical="center"/>
    </xf>
    <xf numFmtId="0" fontId="47" fillId="0" borderId="47" xfId="3" applyFont="1" applyBorder="1" applyAlignment="1">
      <alignment horizontal="left" vertical="center" wrapText="1"/>
    </xf>
    <xf numFmtId="0" fontId="34" fillId="28" borderId="47" xfId="3" applyFont="1" applyFill="1" applyBorder="1" applyAlignment="1">
      <alignment horizontal="center" vertical="center" wrapText="1"/>
    </xf>
    <xf numFmtId="2" fontId="41" fillId="0" borderId="51" xfId="3" applyNumberFormat="1" applyFont="1" applyBorder="1" applyAlignment="1">
      <alignment horizontal="center" vertical="center"/>
    </xf>
    <xf numFmtId="1" fontId="41" fillId="0" borderId="51" xfId="3" applyNumberFormat="1" applyFont="1" applyBorder="1" applyAlignment="1">
      <alignment horizontal="center" vertical="center"/>
    </xf>
    <xf numFmtId="2" fontId="42" fillId="0" borderId="51" xfId="3" applyNumberFormat="1" applyFont="1" applyBorder="1" applyAlignment="1">
      <alignment horizontal="center" vertical="center"/>
    </xf>
    <xf numFmtId="2" fontId="35" fillId="0" borderId="72" xfId="3" applyNumberFormat="1" applyFont="1" applyBorder="1" applyAlignment="1">
      <alignment horizontal="center" vertical="center" wrapText="1"/>
    </xf>
    <xf numFmtId="2" fontId="35" fillId="0" borderId="71" xfId="3" applyNumberFormat="1" applyFont="1" applyBorder="1" applyAlignment="1">
      <alignment horizontal="center" vertical="center" wrapText="1"/>
    </xf>
    <xf numFmtId="2" fontId="25" fillId="0" borderId="73" xfId="3" applyNumberFormat="1" applyFont="1" applyBorder="1" applyAlignment="1">
      <alignment horizontal="center" vertical="center" wrapText="1"/>
    </xf>
    <xf numFmtId="9" fontId="35" fillId="0" borderId="72" xfId="1" applyFont="1" applyBorder="1" applyAlignment="1">
      <alignment horizontal="center" vertical="center" wrapText="1"/>
    </xf>
    <xf numFmtId="9" fontId="35" fillId="0" borderId="71" xfId="1" applyFont="1" applyBorder="1" applyAlignment="1">
      <alignment horizontal="center" vertical="center" wrapText="1"/>
    </xf>
    <xf numFmtId="9" fontId="25" fillId="0" borderId="73" xfId="1" applyFont="1" applyBorder="1" applyAlignment="1">
      <alignment horizontal="center" vertical="center" wrapText="1"/>
    </xf>
    <xf numFmtId="9" fontId="35" fillId="0" borderId="54" xfId="1" applyFont="1" applyBorder="1" applyAlignment="1">
      <alignment horizontal="center" vertical="center" wrapText="1"/>
    </xf>
    <xf numFmtId="9" fontId="35" fillId="0" borderId="51" xfId="3" applyNumberFormat="1" applyFont="1" applyBorder="1" applyAlignment="1">
      <alignment horizontal="center" vertical="center"/>
    </xf>
    <xf numFmtId="0" fontId="35" fillId="0" borderId="47" xfId="3" applyFont="1" applyBorder="1" applyAlignment="1">
      <alignment vertical="center" wrapText="1"/>
    </xf>
    <xf numFmtId="0" fontId="35" fillId="0" borderId="38" xfId="3" applyFont="1" applyBorder="1" applyAlignment="1">
      <alignment vertical="center" wrapText="1"/>
    </xf>
    <xf numFmtId="1" fontId="42" fillId="0" borderId="51" xfId="3" applyNumberFormat="1" applyFont="1" applyBorder="1" applyAlignment="1">
      <alignment horizontal="center" vertical="center"/>
    </xf>
    <xf numFmtId="10" fontId="42" fillId="19" borderId="47" xfId="0" applyNumberFormat="1" applyFont="1" applyFill="1" applyBorder="1" applyAlignment="1">
      <alignment horizontal="center"/>
    </xf>
    <xf numFmtId="1" fontId="41" fillId="19" borderId="51" xfId="3" applyNumberFormat="1" applyFont="1" applyFill="1" applyBorder="1" applyAlignment="1">
      <alignment horizontal="center" vertical="center"/>
    </xf>
    <xf numFmtId="1" fontId="42" fillId="19" borderId="51" xfId="3" applyNumberFormat="1" applyFont="1" applyFill="1" applyBorder="1" applyAlignment="1">
      <alignment horizontal="center" vertical="center"/>
    </xf>
    <xf numFmtId="0" fontId="15" fillId="2" borderId="11" xfId="0" applyFont="1" applyFill="1" applyBorder="1"/>
    <xf numFmtId="0" fontId="16" fillId="2" borderId="11" xfId="0" applyFont="1" applyFill="1" applyBorder="1" applyAlignment="1">
      <alignment horizontal="left"/>
    </xf>
    <xf numFmtId="169" fontId="11" fillId="2" borderId="11" xfId="0" applyNumberFormat="1" applyFont="1" applyFill="1" applyBorder="1"/>
    <xf numFmtId="0" fontId="18" fillId="2" borderId="11" xfId="0" applyFont="1" applyFill="1" applyBorder="1" applyAlignment="1">
      <alignment horizontal="center" vertical="center"/>
    </xf>
    <xf numFmtId="0" fontId="11" fillId="2" borderId="11" xfId="0" applyFont="1" applyFill="1" applyBorder="1"/>
    <xf numFmtId="0" fontId="16" fillId="2" borderId="11" xfId="0" applyFont="1" applyFill="1" applyBorder="1" applyAlignment="1">
      <alignment horizontal="left" vertical="top"/>
    </xf>
    <xf numFmtId="168" fontId="15" fillId="2" borderId="11" xfId="0" applyNumberFormat="1" applyFont="1" applyFill="1" applyBorder="1"/>
    <xf numFmtId="0" fontId="19" fillId="8" borderId="11" xfId="0" applyFont="1" applyFill="1" applyBorder="1" applyAlignment="1">
      <alignment vertical="center"/>
    </xf>
    <xf numFmtId="0" fontId="19" fillId="8" borderId="26" xfId="0" applyFont="1" applyFill="1" applyBorder="1" applyAlignment="1">
      <alignment horizontal="center" vertical="center" wrapText="1"/>
    </xf>
    <xf numFmtId="0" fontId="21" fillId="2" borderId="14" xfId="0" applyFont="1" applyFill="1" applyBorder="1" applyAlignment="1">
      <alignment horizontal="center" vertical="center"/>
    </xf>
    <xf numFmtId="0" fontId="21" fillId="2" borderId="11" xfId="0" applyFont="1" applyFill="1" applyBorder="1" applyAlignment="1">
      <alignment horizontal="center" vertical="center"/>
    </xf>
    <xf numFmtId="0" fontId="22" fillId="8" borderId="11" xfId="0" applyFont="1" applyFill="1" applyBorder="1" applyAlignment="1">
      <alignment horizontal="left" vertical="center"/>
    </xf>
    <xf numFmtId="0" fontId="22" fillId="8" borderId="13" xfId="0" applyFont="1" applyFill="1" applyBorder="1" applyAlignment="1">
      <alignment horizontal="left" vertical="center"/>
    </xf>
    <xf numFmtId="0" fontId="22" fillId="2" borderId="11" xfId="0" applyFont="1" applyFill="1" applyBorder="1" applyAlignment="1">
      <alignment horizontal="center" vertical="center"/>
    </xf>
    <xf numFmtId="0" fontId="19" fillId="8" borderId="19" xfId="0" applyFont="1" applyFill="1" applyBorder="1" applyAlignment="1">
      <alignment vertical="center"/>
    </xf>
    <xf numFmtId="0" fontId="19" fillId="8" borderId="13" xfId="0" applyFont="1" applyFill="1" applyBorder="1" applyAlignment="1">
      <alignment vertical="center"/>
    </xf>
    <xf numFmtId="0" fontId="19" fillId="2" borderId="13" xfId="0" applyFont="1" applyFill="1" applyBorder="1" applyAlignment="1">
      <alignment vertical="center"/>
    </xf>
    <xf numFmtId="0" fontId="19" fillId="8" borderId="11" xfId="0" applyFont="1" applyFill="1" applyBorder="1" applyAlignment="1">
      <alignment horizontal="center" vertical="center"/>
    </xf>
    <xf numFmtId="0" fontId="22" fillId="2" borderId="11" xfId="0" applyFont="1" applyFill="1" applyBorder="1" applyAlignment="1">
      <alignment horizontal="left" vertical="center"/>
    </xf>
    <xf numFmtId="0" fontId="22" fillId="8" borderId="13" xfId="0" applyFont="1" applyFill="1" applyBorder="1" applyAlignment="1">
      <alignment vertical="center"/>
    </xf>
    <xf numFmtId="0" fontId="22" fillId="8" borderId="11" xfId="0" applyFont="1" applyFill="1" applyBorder="1" applyAlignment="1">
      <alignment vertical="center"/>
    </xf>
    <xf numFmtId="0" fontId="22" fillId="2" borderId="11" xfId="0" applyFont="1" applyFill="1" applyBorder="1" applyAlignment="1">
      <alignment vertical="center"/>
    </xf>
    <xf numFmtId="0" fontId="19" fillId="8" borderId="11" xfId="0" applyFont="1" applyFill="1" applyBorder="1" applyAlignment="1">
      <alignment horizontal="left" vertical="center"/>
    </xf>
    <xf numFmtId="0" fontId="19" fillId="8" borderId="13" xfId="0" applyFont="1" applyFill="1" applyBorder="1" applyAlignment="1">
      <alignment horizontal="center" vertical="center"/>
    </xf>
    <xf numFmtId="0" fontId="22" fillId="8" borderId="24" xfId="0" applyFont="1" applyFill="1" applyBorder="1" applyAlignment="1">
      <alignment vertical="center"/>
    </xf>
    <xf numFmtId="0" fontId="22" fillId="8" borderId="24" xfId="0" applyFont="1" applyFill="1" applyBorder="1" applyAlignment="1">
      <alignment horizontal="left" vertical="center"/>
    </xf>
    <xf numFmtId="0" fontId="19" fillId="8" borderId="24" xfId="0" applyFont="1" applyFill="1" applyBorder="1" applyAlignment="1">
      <alignment vertical="center"/>
    </xf>
    <xf numFmtId="0" fontId="22" fillId="8" borderId="11" xfId="0" applyFont="1" applyFill="1" applyBorder="1" applyAlignment="1">
      <alignment horizontal="right" vertical="center"/>
    </xf>
    <xf numFmtId="0" fontId="21" fillId="8" borderId="11" xfId="0" applyFont="1" applyFill="1" applyBorder="1" applyAlignment="1">
      <alignment vertical="center"/>
    </xf>
    <xf numFmtId="0" fontId="22" fillId="2" borderId="13" xfId="0" applyFont="1" applyFill="1" applyBorder="1" applyAlignment="1">
      <alignment vertical="center"/>
    </xf>
    <xf numFmtId="0" fontId="22" fillId="2" borderId="11" xfId="0" applyFont="1" applyFill="1" applyBorder="1" applyAlignment="1">
      <alignment vertical="center" wrapText="1"/>
    </xf>
    <xf numFmtId="0" fontId="22" fillId="2" borderId="13" xfId="0" applyFont="1" applyFill="1" applyBorder="1" applyAlignment="1">
      <alignment vertical="center" wrapText="1"/>
    </xf>
    <xf numFmtId="0" fontId="19" fillId="2" borderId="11" xfId="0" applyFont="1" applyFill="1" applyBorder="1" applyAlignment="1">
      <alignment vertical="center"/>
    </xf>
    <xf numFmtId="0" fontId="19" fillId="2" borderId="24" xfId="0" applyFont="1" applyFill="1" applyBorder="1" applyAlignment="1">
      <alignment vertical="center"/>
    </xf>
    <xf numFmtId="0" fontId="19" fillId="8" borderId="11" xfId="0" applyFont="1" applyFill="1" applyBorder="1" applyAlignment="1">
      <alignment vertical="center" wrapText="1"/>
    </xf>
    <xf numFmtId="0" fontId="19" fillId="8" borderId="26" xfId="0" applyFont="1" applyFill="1" applyBorder="1" applyAlignment="1">
      <alignment vertical="center"/>
    </xf>
    <xf numFmtId="0" fontId="19" fillId="8" borderId="25" xfId="0" applyFont="1" applyFill="1" applyBorder="1" applyAlignment="1">
      <alignment vertical="center"/>
    </xf>
    <xf numFmtId="0" fontId="22" fillId="8" borderId="11" xfId="0" applyFont="1" applyFill="1" applyBorder="1" applyAlignment="1">
      <alignment horizontal="center" vertical="center" wrapText="1"/>
    </xf>
    <xf numFmtId="0" fontId="22" fillId="8" borderId="11" xfId="0" applyFont="1" applyFill="1" applyBorder="1" applyAlignment="1">
      <alignment horizontal="left" vertical="center" wrapText="1"/>
    </xf>
    <xf numFmtId="0" fontId="22" fillId="8" borderId="11" xfId="0" applyFont="1" applyFill="1" applyBorder="1" applyAlignment="1">
      <alignment horizontal="right" vertical="center" wrapText="1"/>
    </xf>
    <xf numFmtId="0" fontId="24" fillId="8" borderId="11" xfId="0" applyFont="1" applyFill="1" applyBorder="1" applyAlignment="1">
      <alignment vertical="center"/>
    </xf>
    <xf numFmtId="0" fontId="25" fillId="0" borderId="11" xfId="3" applyFont="1" applyAlignment="1">
      <alignment horizontal="center" vertical="center" wrapText="1"/>
    </xf>
    <xf numFmtId="0" fontId="19" fillId="6" borderId="11" xfId="0" applyFont="1" applyFill="1" applyBorder="1" applyAlignment="1">
      <alignment vertical="center"/>
    </xf>
    <xf numFmtId="0" fontId="26" fillId="8" borderId="11" xfId="0" applyFont="1" applyFill="1" applyBorder="1" applyAlignment="1">
      <alignment vertical="center"/>
    </xf>
    <xf numFmtId="0" fontId="34" fillId="20" borderId="88" xfId="2" applyFont="1" applyFill="1" applyBorder="1" applyAlignment="1">
      <alignment horizontal="center" vertical="center" wrapText="1"/>
    </xf>
    <xf numFmtId="0" fontId="34" fillId="20" borderId="89" xfId="2" applyFont="1" applyFill="1" applyBorder="1" applyAlignment="1">
      <alignment horizontal="center" vertical="center" wrapText="1"/>
    </xf>
    <xf numFmtId="0" fontId="34" fillId="20" borderId="30" xfId="2" applyFont="1" applyFill="1" applyBorder="1" applyAlignment="1">
      <alignment vertical="center" wrapText="1"/>
    </xf>
    <xf numFmtId="0" fontId="34" fillId="20" borderId="32" xfId="2" applyFont="1" applyFill="1" applyBorder="1" applyAlignment="1">
      <alignment vertical="center" wrapText="1"/>
    </xf>
    <xf numFmtId="172" fontId="35" fillId="0" borderId="1" xfId="5" applyNumberFormat="1" applyFont="1" applyBorder="1" applyAlignment="1">
      <alignment vertical="center"/>
    </xf>
    <xf numFmtId="172" fontId="35" fillId="0" borderId="48" xfId="5" applyNumberFormat="1" applyFont="1" applyBorder="1" applyAlignment="1">
      <alignment vertical="center"/>
    </xf>
    <xf numFmtId="172" fontId="35" fillId="0" borderId="90" xfId="5" applyNumberFormat="1" applyFont="1" applyBorder="1" applyAlignment="1">
      <alignment vertical="center"/>
    </xf>
    <xf numFmtId="0" fontId="25" fillId="0" borderId="51" xfId="3" applyFont="1" applyBorder="1" applyAlignment="1">
      <alignment vertical="center" wrapText="1"/>
    </xf>
    <xf numFmtId="0" fontId="34" fillId="0" borderId="51" xfId="0" applyFont="1" applyBorder="1" applyAlignment="1">
      <alignment horizontal="center" vertical="center" wrapText="1"/>
    </xf>
    <xf numFmtId="0" fontId="34" fillId="20" borderId="54" xfId="3" applyFont="1" applyFill="1" applyBorder="1" applyAlignment="1">
      <alignment horizontal="center" vertical="center" wrapText="1"/>
    </xf>
    <xf numFmtId="43" fontId="67" fillId="20" borderId="82" xfId="18" applyFont="1" applyFill="1" applyBorder="1" applyAlignment="1">
      <alignment horizontal="center" vertical="center" wrapText="1"/>
    </xf>
    <xf numFmtId="43" fontId="67" fillId="20" borderId="79" xfId="18" applyFont="1" applyFill="1" applyBorder="1" applyAlignment="1">
      <alignment horizontal="center" vertical="center" wrapText="1"/>
    </xf>
    <xf numFmtId="43" fontId="67" fillId="20" borderId="81" xfId="18" applyFont="1" applyFill="1" applyBorder="1" applyAlignment="1">
      <alignment horizontal="center" vertical="center" wrapText="1"/>
    </xf>
    <xf numFmtId="0" fontId="47" fillId="0" borderId="1" xfId="3" applyFont="1" applyBorder="1" applyAlignment="1">
      <alignment horizontal="center" vertical="center" wrapText="1"/>
    </xf>
    <xf numFmtId="0" fontId="47" fillId="0" borderId="85" xfId="3" applyFont="1" applyBorder="1" applyAlignment="1">
      <alignment horizontal="center" vertical="center" wrapText="1"/>
    </xf>
    <xf numFmtId="0" fontId="52" fillId="0" borderId="102" xfId="3" applyFont="1" applyBorder="1" applyAlignment="1">
      <alignment horizontal="center" vertical="center" wrapText="1"/>
    </xf>
    <xf numFmtId="0" fontId="52" fillId="0" borderId="103" xfId="3" applyFont="1" applyBorder="1" applyAlignment="1">
      <alignment horizontal="center" vertical="center" wrapText="1"/>
    </xf>
    <xf numFmtId="0" fontId="47" fillId="0" borderId="2" xfId="3" applyFont="1" applyBorder="1" applyAlignment="1">
      <alignment horizontal="center" vertical="center" wrapText="1"/>
    </xf>
    <xf numFmtId="0" fontId="47" fillId="0" borderId="104" xfId="3" applyFont="1" applyBorder="1" applyAlignment="1">
      <alignment horizontal="left" vertical="center" wrapText="1"/>
    </xf>
    <xf numFmtId="0" fontId="47" fillId="0" borderId="105" xfId="3" applyFont="1" applyBorder="1" applyAlignment="1">
      <alignment horizontal="left" vertical="center" wrapText="1"/>
    </xf>
    <xf numFmtId="0" fontId="47" fillId="0" borderId="106" xfId="3" applyFont="1" applyBorder="1" applyAlignment="1">
      <alignment horizontal="left" vertical="center" wrapText="1"/>
    </xf>
    <xf numFmtId="0" fontId="52" fillId="0" borderId="107" xfId="3" applyFont="1" applyBorder="1" applyAlignment="1">
      <alignment horizontal="center" vertical="center" wrapText="1"/>
    </xf>
    <xf numFmtId="0" fontId="47" fillId="0" borderId="108" xfId="3" applyFont="1" applyBorder="1" applyAlignment="1">
      <alignment horizontal="center" vertical="center" wrapText="1"/>
    </xf>
    <xf numFmtId="0" fontId="47" fillId="0" borderId="23" xfId="3" applyFont="1" applyBorder="1" applyAlignment="1">
      <alignment horizontal="center" vertical="center" wrapText="1"/>
    </xf>
    <xf numFmtId="0" fontId="47" fillId="0" borderId="8" xfId="3" applyFont="1" applyBorder="1" applyAlignment="1">
      <alignment horizontal="center" vertical="center" wrapText="1"/>
    </xf>
    <xf numFmtId="0" fontId="47" fillId="0" borderId="22" xfId="3" applyFont="1" applyBorder="1" applyAlignment="1">
      <alignment horizontal="center" vertical="center" wrapText="1"/>
    </xf>
    <xf numFmtId="0" fontId="47" fillId="0" borderId="27" xfId="3" applyFont="1" applyBorder="1" applyAlignment="1">
      <alignment horizontal="center" vertical="center" wrapText="1"/>
    </xf>
    <xf numFmtId="0" fontId="47" fillId="0" borderId="5" xfId="3" applyFont="1" applyBorder="1" applyAlignment="1">
      <alignment horizontal="center" vertical="center" wrapText="1"/>
    </xf>
    <xf numFmtId="0" fontId="52" fillId="0" borderId="112" xfId="3" applyFont="1" applyBorder="1" applyAlignment="1">
      <alignment horizontal="center" vertical="center" wrapText="1"/>
    </xf>
    <xf numFmtId="176" fontId="47" fillId="0" borderId="109" xfId="21" applyNumberFormat="1" applyFont="1" applyBorder="1" applyAlignment="1">
      <alignment horizontal="center" vertical="center" wrapText="1"/>
    </xf>
    <xf numFmtId="176" fontId="47" fillId="0" borderId="110" xfId="21" applyNumberFormat="1" applyFont="1" applyBorder="1" applyAlignment="1">
      <alignment horizontal="center" vertical="center" wrapText="1"/>
    </xf>
    <xf numFmtId="176" fontId="47" fillId="0" borderId="111" xfId="21" applyNumberFormat="1" applyFont="1" applyBorder="1" applyAlignment="1">
      <alignment horizontal="center" vertical="center" wrapText="1"/>
    </xf>
    <xf numFmtId="176" fontId="52" fillId="0" borderId="107" xfId="21" applyNumberFormat="1" applyFont="1" applyBorder="1" applyAlignment="1">
      <alignment horizontal="center" vertical="center" wrapText="1"/>
    </xf>
    <xf numFmtId="0" fontId="47" fillId="0" borderId="43" xfId="3" applyFont="1" applyBorder="1" applyAlignment="1">
      <alignment horizontal="center" vertical="center" wrapText="1"/>
    </xf>
    <xf numFmtId="0" fontId="47" fillId="0" borderId="12" xfId="3" applyFont="1" applyBorder="1" applyAlignment="1">
      <alignment horizontal="center" vertical="center" wrapText="1"/>
    </xf>
    <xf numFmtId="0" fontId="47" fillId="0" borderId="7" xfId="3" applyFont="1" applyBorder="1" applyAlignment="1">
      <alignment horizontal="center" vertical="center" wrapText="1"/>
    </xf>
    <xf numFmtId="0" fontId="52" fillId="0" borderId="113" xfId="3" applyFont="1" applyBorder="1" applyAlignment="1">
      <alignment horizontal="center" vertical="center" wrapText="1"/>
    </xf>
    <xf numFmtId="0" fontId="41" fillId="19" borderId="11" xfId="3" applyFont="1" applyFill="1" applyAlignment="1">
      <alignment vertical="center"/>
    </xf>
    <xf numFmtId="0" fontId="41" fillId="0" borderId="11" xfId="3" applyFont="1" applyAlignment="1">
      <alignment vertical="center"/>
    </xf>
    <xf numFmtId="0" fontId="47" fillId="0" borderId="47" xfId="3" applyFont="1" applyBorder="1" applyAlignment="1">
      <alignment vertical="center" wrapText="1"/>
    </xf>
    <xf numFmtId="0" fontId="52" fillId="0" borderId="47" xfId="3" applyFont="1" applyBorder="1" applyAlignment="1">
      <alignment vertical="center" wrapText="1"/>
    </xf>
    <xf numFmtId="0" fontId="42" fillId="0" borderId="47" xfId="3" applyFont="1" applyBorder="1" applyAlignment="1">
      <alignment vertical="center"/>
    </xf>
    <xf numFmtId="0" fontId="42" fillId="25" borderId="47" xfId="3" applyFont="1" applyFill="1" applyBorder="1" applyAlignment="1">
      <alignment vertical="center"/>
    </xf>
    <xf numFmtId="177" fontId="41" fillId="0" borderId="51" xfId="18" applyNumberFormat="1" applyFont="1" applyBorder="1" applyAlignment="1">
      <alignment horizontal="center" vertical="center"/>
    </xf>
    <xf numFmtId="177" fontId="42" fillId="0" borderId="51" xfId="18" applyNumberFormat="1" applyFont="1" applyBorder="1" applyAlignment="1">
      <alignment horizontal="center" vertical="center"/>
    </xf>
    <xf numFmtId="0" fontId="34" fillId="0" borderId="51" xfId="2" applyFont="1" applyBorder="1" applyAlignment="1">
      <alignment horizontal="left" vertical="center" wrapText="1"/>
    </xf>
    <xf numFmtId="0" fontId="34" fillId="20" borderId="51" xfId="2" applyFont="1" applyFill="1" applyBorder="1" applyAlignment="1">
      <alignment horizontal="center" vertical="center" wrapText="1"/>
    </xf>
    <xf numFmtId="14" fontId="34" fillId="0" borderId="51" xfId="2" applyNumberFormat="1" applyFont="1" applyBorder="1" applyAlignment="1">
      <alignment horizontal="left" vertical="center" wrapText="1"/>
    </xf>
    <xf numFmtId="0" fontId="34" fillId="19" borderId="51" xfId="2" applyFont="1" applyFill="1" applyBorder="1" applyAlignment="1">
      <alignment vertical="center" wrapText="1"/>
    </xf>
    <xf numFmtId="1" fontId="47" fillId="0" borderId="47" xfId="3" applyNumberFormat="1" applyFont="1" applyBorder="1" applyAlignment="1">
      <alignment vertical="center" wrapText="1"/>
    </xf>
    <xf numFmtId="1" fontId="42" fillId="0" borderId="47" xfId="3" applyNumberFormat="1" applyFont="1" applyBorder="1" applyAlignment="1">
      <alignment vertical="center"/>
    </xf>
    <xf numFmtId="10" fontId="52" fillId="19" borderId="47" xfId="3" applyNumberFormat="1" applyFont="1" applyFill="1" applyBorder="1" applyAlignment="1">
      <alignment horizontal="center" vertical="center"/>
    </xf>
    <xf numFmtId="0" fontId="44" fillId="19" borderId="47" xfId="12" quotePrefix="1" applyNumberFormat="1" applyFill="1" applyBorder="1" applyAlignment="1">
      <alignment horizontal="left" vertical="center" wrapText="1"/>
    </xf>
    <xf numFmtId="0" fontId="44" fillId="19" borderId="47" xfId="12" quotePrefix="1" applyNumberFormat="1" applyFill="1" applyBorder="1" applyAlignment="1">
      <alignment horizontal="center" vertical="center" wrapText="1"/>
    </xf>
    <xf numFmtId="37" fontId="44" fillId="19" borderId="47" xfId="11" applyNumberFormat="1" applyFill="1" applyBorder="1" applyAlignment="1">
      <alignment horizontal="center" vertical="center"/>
    </xf>
    <xf numFmtId="37" fontId="44" fillId="19" borderId="49" xfId="11" applyNumberFormat="1" applyFill="1" applyBorder="1" applyAlignment="1">
      <alignment horizontal="center" vertical="center"/>
    </xf>
    <xf numFmtId="0" fontId="0" fillId="19" borderId="46" xfId="0" applyFill="1" applyBorder="1" applyAlignment="1">
      <alignment horizontal="center" vertical="center"/>
    </xf>
    <xf numFmtId="0" fontId="0" fillId="19" borderId="47" xfId="0" applyFill="1" applyBorder="1" applyAlignment="1">
      <alignment vertical="center"/>
    </xf>
    <xf numFmtId="0" fontId="8" fillId="19" borderId="47" xfId="19" applyFill="1" applyBorder="1" applyAlignment="1">
      <alignment vertical="center"/>
    </xf>
    <xf numFmtId="37" fontId="44" fillId="19" borderId="74" xfId="11" applyNumberFormat="1" applyFill="1" applyBorder="1" applyAlignment="1">
      <alignment horizontal="right" vertical="center"/>
    </xf>
    <xf numFmtId="0" fontId="35" fillId="0" borderId="32" xfId="3" applyFont="1" applyBorder="1" applyAlignment="1">
      <alignment horizontal="center" vertical="center" wrapText="1"/>
    </xf>
    <xf numFmtId="0" fontId="35" fillId="19" borderId="44" xfId="3" applyFont="1" applyFill="1" applyBorder="1" applyAlignment="1">
      <alignment horizontal="left" vertical="center" wrapText="1"/>
    </xf>
    <xf numFmtId="172" fontId="35" fillId="0" borderId="47" xfId="5" applyNumberFormat="1" applyFont="1" applyFill="1" applyBorder="1" applyAlignment="1">
      <alignment vertical="center"/>
    </xf>
    <xf numFmtId="9" fontId="35" fillId="0" borderId="90" xfId="1" applyFont="1" applyBorder="1" applyAlignment="1">
      <alignment vertical="center"/>
    </xf>
    <xf numFmtId="0" fontId="34" fillId="20" borderId="32" xfId="2" applyFont="1" applyFill="1" applyBorder="1" applyAlignment="1">
      <alignment horizontal="center" vertical="center" wrapText="1"/>
    </xf>
    <xf numFmtId="0" fontId="34" fillId="20" borderId="80" xfId="2" applyFont="1" applyFill="1" applyBorder="1" applyAlignment="1">
      <alignment horizontal="center" vertical="center" wrapText="1"/>
    </xf>
    <xf numFmtId="0" fontId="19" fillId="19" borderId="44" xfId="3" applyFont="1" applyFill="1" applyBorder="1" applyAlignment="1">
      <alignment horizontal="left" vertical="center" wrapText="1"/>
    </xf>
    <xf numFmtId="1" fontId="23" fillId="19" borderId="50" xfId="19" applyNumberFormat="1" applyFont="1" applyFill="1" applyBorder="1" applyAlignment="1">
      <alignment horizontal="center" vertical="center"/>
    </xf>
    <xf numFmtId="1" fontId="23" fillId="19" borderId="50" xfId="19" applyNumberFormat="1" applyFont="1" applyFill="1" applyBorder="1" applyAlignment="1">
      <alignment horizontal="center" vertical="center" wrapText="1"/>
    </xf>
    <xf numFmtId="0" fontId="35" fillId="19" borderId="51" xfId="3" applyFont="1" applyFill="1" applyBorder="1" applyAlignment="1">
      <alignment horizontal="left" vertical="center" wrapText="1"/>
    </xf>
    <xf numFmtId="0" fontId="19" fillId="0" borderId="51" xfId="3" applyFont="1" applyBorder="1" applyAlignment="1">
      <alignment horizontal="center" vertical="center"/>
    </xf>
    <xf numFmtId="0" fontId="68" fillId="0" borderId="44" xfId="22" applyBorder="1" applyAlignment="1">
      <alignment horizontal="center" vertical="center" wrapText="1"/>
    </xf>
    <xf numFmtId="0" fontId="19" fillId="0" borderId="44" xfId="3" applyFont="1" applyBorder="1" applyAlignment="1">
      <alignment horizontal="center" vertical="center" wrapText="1"/>
    </xf>
    <xf numFmtId="0" fontId="35" fillId="0" borderId="44" xfId="3" applyFont="1" applyBorder="1" applyAlignment="1">
      <alignment horizontal="left" vertical="center" wrapText="1"/>
    </xf>
    <xf numFmtId="0" fontId="35" fillId="0" borderId="52" xfId="36" applyFont="1" applyBorder="1" applyAlignment="1">
      <alignment horizontal="center" vertical="center"/>
    </xf>
    <xf numFmtId="0" fontId="35" fillId="19" borderId="51" xfId="36" applyFont="1" applyFill="1" applyBorder="1" applyAlignment="1">
      <alignment horizontal="left" vertical="center"/>
    </xf>
    <xf numFmtId="0" fontId="35" fillId="19" borderId="44" xfId="36" applyFont="1" applyFill="1" applyBorder="1" applyAlignment="1">
      <alignment horizontal="left" vertical="center" wrapText="1"/>
    </xf>
    <xf numFmtId="0" fontId="68" fillId="19" borderId="44" xfId="22" applyFill="1" applyBorder="1" applyAlignment="1">
      <alignment horizontal="left" vertical="center" wrapText="1"/>
    </xf>
    <xf numFmtId="0" fontId="19" fillId="0" borderId="44" xfId="25" applyFont="1" applyBorder="1" applyAlignment="1">
      <alignment horizontal="left" vertical="center" wrapText="1"/>
    </xf>
    <xf numFmtId="0" fontId="19" fillId="0" borderId="51" xfId="25" applyFont="1" applyBorder="1" applyAlignment="1">
      <alignment horizontal="center" vertical="center" wrapText="1"/>
    </xf>
    <xf numFmtId="0" fontId="68" fillId="0" borderId="32" xfId="22" applyBorder="1" applyAlignment="1">
      <alignment horizontal="center" vertical="center" wrapText="1"/>
    </xf>
    <xf numFmtId="0" fontId="23" fillId="0" borderId="50" xfId="19" applyFont="1" applyBorder="1" applyAlignment="1">
      <alignment horizontal="center" vertical="center"/>
    </xf>
    <xf numFmtId="0" fontId="23" fillId="0" borderId="50" xfId="19" applyFont="1" applyBorder="1" applyAlignment="1">
      <alignment horizontal="center" vertical="center" wrapText="1"/>
    </xf>
    <xf numFmtId="0" fontId="23" fillId="19" borderId="50" xfId="19" applyFont="1" applyFill="1" applyBorder="1" applyAlignment="1">
      <alignment horizontal="center" vertical="center"/>
    </xf>
    <xf numFmtId="0" fontId="41" fillId="0" borderId="52" xfId="36" applyFont="1" applyBorder="1" applyAlignment="1">
      <alignment horizontal="center" vertical="center"/>
    </xf>
    <xf numFmtId="0" fontId="22" fillId="0" borderId="51" xfId="36" applyFont="1" applyBorder="1" applyAlignment="1">
      <alignment horizontal="center" vertical="center" wrapText="1"/>
    </xf>
    <xf numFmtId="0" fontId="19" fillId="0" borderId="44" xfId="36" applyFont="1" applyBorder="1" applyAlignment="1">
      <alignment horizontal="center" vertical="center" wrapText="1"/>
    </xf>
    <xf numFmtId="0" fontId="35" fillId="0" borderId="34" xfId="0" applyFont="1" applyBorder="1" applyAlignment="1">
      <alignment horizontal="center" vertical="center" wrapText="1"/>
    </xf>
    <xf numFmtId="15" fontId="35" fillId="0" borderId="48" xfId="0" applyNumberFormat="1" applyFont="1" applyBorder="1" applyAlignment="1">
      <alignment horizontal="justify" vertical="center" wrapText="1"/>
    </xf>
    <xf numFmtId="172" fontId="35" fillId="0" borderId="119" xfId="5" applyNumberFormat="1" applyFont="1" applyBorder="1" applyAlignment="1">
      <alignment vertical="center"/>
    </xf>
    <xf numFmtId="9" fontId="35" fillId="0" borderId="39" xfId="1" applyFont="1" applyBorder="1" applyAlignment="1">
      <alignment vertical="center"/>
    </xf>
    <xf numFmtId="172" fontId="35" fillId="0" borderId="78" xfId="5" applyNumberFormat="1" applyFont="1" applyBorder="1" applyAlignment="1">
      <alignment vertical="center"/>
    </xf>
    <xf numFmtId="172" fontId="35" fillId="0" borderId="67" xfId="5" applyNumberFormat="1" applyFont="1" applyBorder="1" applyAlignment="1">
      <alignment vertical="center"/>
    </xf>
    <xf numFmtId="172" fontId="35" fillId="0" borderId="63" xfId="5" applyNumberFormat="1" applyFont="1" applyBorder="1" applyAlignment="1">
      <alignment vertical="center"/>
    </xf>
    <xf numFmtId="9" fontId="35" fillId="0" borderId="68" xfId="1" applyFont="1" applyBorder="1" applyAlignment="1">
      <alignment vertical="center"/>
    </xf>
    <xf numFmtId="0" fontId="35" fillId="0" borderId="51" xfId="3" applyFont="1" applyBorder="1" applyAlignment="1">
      <alignment vertical="center" wrapText="1"/>
    </xf>
    <xf numFmtId="10" fontId="35" fillId="0" borderId="68" xfId="1" applyNumberFormat="1" applyFont="1" applyBorder="1" applyAlignment="1">
      <alignment vertical="center"/>
    </xf>
    <xf numFmtId="176" fontId="47" fillId="0" borderId="94" xfId="21" applyNumberFormat="1" applyFont="1" applyBorder="1" applyAlignment="1">
      <alignment horizontal="center" vertical="center" wrapText="1"/>
    </xf>
    <xf numFmtId="176" fontId="47" fillId="0" borderId="120" xfId="21" applyNumberFormat="1" applyFont="1" applyBorder="1" applyAlignment="1">
      <alignment horizontal="center" vertical="center" wrapText="1"/>
    </xf>
    <xf numFmtId="176" fontId="47" fillId="0" borderId="121" xfId="21" applyNumberFormat="1" applyFont="1" applyBorder="1" applyAlignment="1">
      <alignment horizontal="center" vertical="center" wrapText="1"/>
    </xf>
    <xf numFmtId="0" fontId="34" fillId="16" borderId="54" xfId="3" applyFont="1" applyFill="1" applyBorder="1" applyAlignment="1">
      <alignment horizontal="center" vertical="center" wrapText="1"/>
    </xf>
    <xf numFmtId="176" fontId="52" fillId="0" borderId="122" xfId="21" applyNumberFormat="1" applyFont="1" applyBorder="1" applyAlignment="1">
      <alignment horizontal="center" vertical="center" wrapText="1"/>
    </xf>
    <xf numFmtId="44" fontId="47" fillId="0" borderId="35" xfId="21" applyFont="1" applyBorder="1" applyAlignment="1">
      <alignment horizontal="center" vertical="center" wrapText="1"/>
    </xf>
    <xf numFmtId="44" fontId="47" fillId="0" borderId="49" xfId="21" applyFont="1" applyBorder="1" applyAlignment="1">
      <alignment horizontal="center" vertical="center" wrapText="1"/>
    </xf>
    <xf numFmtId="44" fontId="47" fillId="0" borderId="73" xfId="21" applyFont="1" applyBorder="1" applyAlignment="1">
      <alignment horizontal="center" vertical="center" wrapText="1"/>
    </xf>
    <xf numFmtId="0" fontId="52" fillId="0" borderId="30" xfId="3" applyFont="1" applyBorder="1" applyAlignment="1">
      <alignment horizontal="center" vertical="center" wrapText="1"/>
    </xf>
    <xf numFmtId="0" fontId="52" fillId="0" borderId="51" xfId="3" applyFont="1" applyBorder="1" applyAlignment="1">
      <alignment horizontal="center" vertical="center" wrapText="1"/>
    </xf>
    <xf numFmtId="0" fontId="44" fillId="19" borderId="50" xfId="19" applyFont="1" applyFill="1" applyBorder="1" applyAlignment="1">
      <alignment horizontal="center" vertical="center"/>
    </xf>
    <xf numFmtId="0" fontId="44" fillId="19" borderId="47" xfId="23" applyFont="1" applyFill="1" applyBorder="1" applyAlignment="1">
      <alignment horizontal="center" vertical="center" wrapText="1"/>
    </xf>
    <xf numFmtId="176" fontId="52" fillId="0" borderId="30" xfId="3" applyNumberFormat="1" applyFont="1" applyBorder="1" applyAlignment="1">
      <alignment horizontal="center" vertical="center" wrapText="1"/>
    </xf>
    <xf numFmtId="0" fontId="47" fillId="19" borderId="75" xfId="3" applyFont="1" applyFill="1" applyBorder="1" applyAlignment="1">
      <alignment horizontal="center" vertical="center" wrapText="1"/>
    </xf>
    <xf numFmtId="176" fontId="47" fillId="19" borderId="34" xfId="21" applyNumberFormat="1" applyFont="1" applyFill="1" applyBorder="1" applyAlignment="1">
      <alignment horizontal="center" vertical="center" wrapText="1"/>
    </xf>
    <xf numFmtId="0" fontId="47" fillId="19" borderId="46" xfId="3" applyFont="1" applyFill="1" applyBorder="1" applyAlignment="1">
      <alignment horizontal="center" vertical="center" wrapText="1"/>
    </xf>
    <xf numFmtId="0" fontId="47" fillId="19" borderId="72" xfId="3" applyFont="1" applyFill="1" applyBorder="1" applyAlignment="1">
      <alignment horizontal="center" vertical="center" wrapText="1"/>
    </xf>
    <xf numFmtId="0" fontId="33" fillId="0" borderId="51" xfId="0" applyFont="1" applyBorder="1" applyAlignment="1">
      <alignment horizontal="center" vertical="center"/>
    </xf>
    <xf numFmtId="0" fontId="35" fillId="0" borderId="51" xfId="36" applyFont="1" applyBorder="1" applyAlignment="1">
      <alignment horizontal="left" vertical="center" wrapText="1"/>
    </xf>
    <xf numFmtId="0" fontId="35" fillId="0" borderId="51" xfId="3" applyFont="1" applyBorder="1" applyAlignment="1">
      <alignment horizontal="left" vertical="center" wrapText="1"/>
    </xf>
    <xf numFmtId="0" fontId="35" fillId="0" borderId="51" xfId="36" applyFont="1" applyBorder="1" applyAlignment="1">
      <alignment horizontal="center" vertical="center"/>
    </xf>
    <xf numFmtId="0" fontId="35" fillId="0" borderId="44" xfId="36" applyFont="1" applyBorder="1" applyAlignment="1">
      <alignment horizontal="left" vertical="center" wrapText="1"/>
    </xf>
    <xf numFmtId="0" fontId="35" fillId="0" borderId="51" xfId="3" applyFont="1" applyBorder="1" applyAlignment="1">
      <alignment horizontal="center" vertical="center" wrapText="1"/>
    </xf>
    <xf numFmtId="0" fontId="35" fillId="19" borderId="51" xfId="3" applyFont="1" applyFill="1" applyBorder="1" applyAlignment="1">
      <alignment horizontal="left" vertical="center"/>
    </xf>
    <xf numFmtId="0" fontId="8" fillId="0" borderId="50" xfId="19" applyBorder="1" applyAlignment="1">
      <alignment horizontal="center" vertical="center"/>
    </xf>
    <xf numFmtId="0" fontId="35" fillId="0" borderId="51" xfId="36" applyFont="1" applyBorder="1" applyAlignment="1">
      <alignment horizontal="center" vertical="center" wrapText="1"/>
    </xf>
    <xf numFmtId="0" fontId="35" fillId="0" borderId="44" xfId="36" applyFont="1" applyBorder="1" applyAlignment="1">
      <alignment horizontal="center" vertical="center" wrapText="1"/>
    </xf>
    <xf numFmtId="0" fontId="8" fillId="19" borderId="47" xfId="19" applyFill="1" applyBorder="1" applyAlignment="1">
      <alignment horizontal="center" vertical="center"/>
    </xf>
    <xf numFmtId="0" fontId="82" fillId="0" borderId="47" xfId="19" applyFont="1" applyBorder="1" applyAlignment="1">
      <alignment vertical="center" wrapText="1"/>
    </xf>
    <xf numFmtId="176" fontId="47" fillId="0" borderId="35" xfId="21" applyNumberFormat="1" applyFont="1" applyBorder="1" applyAlignment="1">
      <alignment horizontal="center" vertical="center" wrapText="1"/>
    </xf>
    <xf numFmtId="0" fontId="83" fillId="0" borderId="47" xfId="0" applyFont="1" applyBorder="1"/>
    <xf numFmtId="0" fontId="83" fillId="35" borderId="47" xfId="0" applyFont="1" applyFill="1" applyBorder="1"/>
    <xf numFmtId="0" fontId="34" fillId="20" borderId="64" xfId="2" applyFont="1" applyFill="1" applyBorder="1" applyAlignment="1">
      <alignment vertical="center" wrapText="1"/>
    </xf>
    <xf numFmtId="0" fontId="34" fillId="22" borderId="83" xfId="2" applyFont="1" applyFill="1" applyBorder="1" applyAlignment="1">
      <alignment vertical="center" wrapText="1"/>
    </xf>
    <xf numFmtId="0" fontId="35" fillId="19" borderId="51" xfId="100" applyFont="1" applyFill="1" applyBorder="1" applyAlignment="1">
      <alignment horizontal="left" vertical="center" wrapText="1"/>
    </xf>
    <xf numFmtId="0" fontId="52" fillId="20" borderId="69" xfId="2" applyFont="1" applyFill="1" applyBorder="1" applyAlignment="1">
      <alignment horizontal="center" vertical="center" wrapText="1"/>
    </xf>
    <xf numFmtId="0" fontId="41" fillId="0" borderId="52" xfId="189" applyFont="1" applyBorder="1" applyAlignment="1">
      <alignment horizontal="center" vertical="center"/>
    </xf>
    <xf numFmtId="0" fontId="35" fillId="19" borderId="44" xfId="189" applyFont="1" applyFill="1" applyBorder="1" applyAlignment="1">
      <alignment horizontal="left" vertical="center" wrapText="1"/>
    </xf>
    <xf numFmtId="0" fontId="35" fillId="19" borderId="51" xfId="260" applyFont="1" applyFill="1" applyBorder="1" applyAlignment="1">
      <alignment horizontal="left" vertical="center" wrapText="1"/>
    </xf>
    <xf numFmtId="0" fontId="5" fillId="0" borderId="47" xfId="337" applyBorder="1" applyAlignment="1">
      <alignment horizontal="center" vertical="center"/>
    </xf>
    <xf numFmtId="0" fontId="41" fillId="0" borderId="52" xfId="312" applyFont="1" applyBorder="1" applyAlignment="1">
      <alignment horizontal="center" vertical="center"/>
    </xf>
    <xf numFmtId="0" fontId="35" fillId="0" borderId="32" xfId="312" applyFont="1" applyBorder="1" applyAlignment="1">
      <alignment horizontal="center" vertical="center" wrapText="1"/>
    </xf>
    <xf numFmtId="9" fontId="41" fillId="0" borderId="51" xfId="312" applyNumberFormat="1" applyFont="1" applyBorder="1" applyAlignment="1">
      <alignment horizontal="center" vertical="center"/>
    </xf>
    <xf numFmtId="0" fontId="5" fillId="0" borderId="47" xfId="337" applyBorder="1" applyAlignment="1">
      <alignment vertical="center"/>
    </xf>
    <xf numFmtId="0" fontId="35" fillId="0" borderId="52" xfId="312" applyFont="1" applyBorder="1" applyAlignment="1">
      <alignment horizontal="center" vertical="center"/>
    </xf>
    <xf numFmtId="0" fontId="35" fillId="19" borderId="51" xfId="312" applyFont="1" applyFill="1" applyBorder="1" applyAlignment="1">
      <alignment horizontal="left" vertical="center"/>
    </xf>
    <xf numFmtId="0" fontId="35" fillId="19" borderId="44" xfId="312" applyFont="1" applyFill="1" applyBorder="1" applyAlignment="1">
      <alignment horizontal="left" vertical="center" wrapText="1"/>
    </xf>
    <xf numFmtId="0" fontId="35" fillId="0" borderId="51" xfId="312" applyFont="1" applyBorder="1" applyAlignment="1">
      <alignment vertical="center" wrapText="1"/>
    </xf>
    <xf numFmtId="0" fontId="35" fillId="0" borderId="51" xfId="312" applyFont="1" applyBorder="1" applyAlignment="1">
      <alignment horizontal="left" vertical="center" wrapText="1"/>
    </xf>
    <xf numFmtId="0" fontId="35" fillId="0" borderId="51" xfId="312" applyFont="1" applyBorder="1" applyAlignment="1">
      <alignment horizontal="center" vertical="center"/>
    </xf>
    <xf numFmtId="0" fontId="35" fillId="0" borderId="44" xfId="312" applyFont="1" applyBorder="1" applyAlignment="1">
      <alignment horizontal="left" vertical="center" wrapText="1"/>
    </xf>
    <xf numFmtId="0" fontId="5" fillId="0" borderId="47" xfId="337" applyBorder="1" applyAlignment="1">
      <alignment vertical="center" wrapText="1"/>
    </xf>
    <xf numFmtId="0" fontId="19" fillId="0" borderId="51" xfId="312" applyFont="1" applyBorder="1" applyAlignment="1">
      <alignment horizontal="center" vertical="center"/>
    </xf>
    <xf numFmtId="0" fontId="19" fillId="0" borderId="44" xfId="312" applyFont="1" applyBorder="1" applyAlignment="1">
      <alignment horizontal="center" vertical="center" wrapText="1"/>
    </xf>
    <xf numFmtId="0" fontId="84" fillId="0" borderId="47" xfId="357" applyBorder="1" applyAlignment="1">
      <alignment vertical="center"/>
    </xf>
    <xf numFmtId="0" fontId="35" fillId="0" borderId="44" xfId="477" applyFont="1" applyBorder="1" applyAlignment="1">
      <alignment horizontal="left" vertical="center" wrapText="1"/>
    </xf>
    <xf numFmtId="176" fontId="47" fillId="0" borderId="77" xfId="3" applyNumberFormat="1" applyFont="1" applyBorder="1" applyAlignment="1">
      <alignment horizontal="center" vertical="center" wrapText="1"/>
    </xf>
    <xf numFmtId="0" fontId="82" fillId="0" borderId="47" xfId="502" applyFont="1" applyBorder="1" applyAlignment="1">
      <alignment vertical="center" wrapText="1"/>
    </xf>
    <xf numFmtId="0" fontId="4" fillId="0" borderId="47" xfId="502" applyBorder="1" applyAlignment="1">
      <alignment vertical="center"/>
    </xf>
    <xf numFmtId="0" fontId="35" fillId="0" borderId="51" xfId="383" applyFont="1" applyBorder="1" applyAlignment="1">
      <alignment horizontal="center" vertical="center" wrapText="1"/>
    </xf>
    <xf numFmtId="0" fontId="35" fillId="0" borderId="44" xfId="383" applyFont="1" applyBorder="1" applyAlignment="1">
      <alignment horizontal="center" vertical="center" wrapText="1"/>
    </xf>
    <xf numFmtId="0" fontId="47" fillId="0" borderId="51" xfId="3" applyFont="1" applyBorder="1" applyAlignment="1">
      <alignment horizontal="center" vertical="center" wrapText="1"/>
    </xf>
    <xf numFmtId="176" fontId="47" fillId="0" borderId="77" xfId="21" applyNumberFormat="1" applyFont="1" applyBorder="1" applyAlignment="1">
      <alignment horizontal="center" vertical="center" wrapText="1"/>
    </xf>
    <xf numFmtId="172" fontId="35" fillId="0" borderId="11" xfId="3" applyNumberFormat="1" applyFont="1" applyAlignment="1">
      <alignment vertical="center"/>
    </xf>
    <xf numFmtId="0" fontId="33" fillId="0" borderId="51" xfId="2" applyFont="1" applyBorder="1" applyAlignment="1">
      <alignment horizontal="center" vertical="center" wrapText="1"/>
    </xf>
    <xf numFmtId="172" fontId="35" fillId="19" borderId="1" xfId="5" applyNumberFormat="1" applyFont="1" applyFill="1" applyBorder="1" applyAlignment="1">
      <alignment vertical="center"/>
    </xf>
    <xf numFmtId="172" fontId="35" fillId="19" borderId="69" xfId="5" applyNumberFormat="1" applyFont="1" applyFill="1" applyBorder="1" applyAlignment="1">
      <alignment vertical="center"/>
    </xf>
    <xf numFmtId="172" fontId="35" fillId="19" borderId="47" xfId="5" applyNumberFormat="1" applyFont="1" applyFill="1" applyBorder="1" applyAlignment="1">
      <alignment vertical="center"/>
    </xf>
    <xf numFmtId="0" fontId="40" fillId="0" borderId="44" xfId="46" applyBorder="1" applyAlignment="1">
      <alignment horizontal="center" vertical="center" wrapText="1"/>
    </xf>
    <xf numFmtId="0" fontId="40" fillId="0" borderId="32" xfId="46" applyBorder="1" applyAlignment="1">
      <alignment horizontal="center" vertical="center" wrapText="1"/>
    </xf>
    <xf numFmtId="0" fontId="8" fillId="0" borderId="47" xfId="19" applyBorder="1" applyAlignment="1">
      <alignment horizontal="center" vertical="center"/>
    </xf>
    <xf numFmtId="172" fontId="35" fillId="0" borderId="11" xfId="3" applyNumberFormat="1" applyFont="1"/>
    <xf numFmtId="0" fontId="35" fillId="19" borderId="44" xfId="3" applyFont="1" applyFill="1" applyBorder="1" applyAlignment="1">
      <alignment horizontal="center" vertical="center" wrapText="1"/>
    </xf>
    <xf numFmtId="0" fontId="3" fillId="19" borderId="47" xfId="19" applyFont="1" applyFill="1" applyBorder="1" applyAlignment="1">
      <alignment horizontal="center" vertical="center" wrapText="1"/>
    </xf>
    <xf numFmtId="0" fontId="3" fillId="0" borderId="47" xfId="19" applyFont="1" applyBorder="1" applyAlignment="1">
      <alignment vertical="center" wrapText="1"/>
    </xf>
    <xf numFmtId="0" fontId="3" fillId="0" borderId="47" xfId="337" applyFont="1" applyBorder="1" applyAlignment="1">
      <alignment vertical="center" wrapText="1"/>
    </xf>
    <xf numFmtId="0" fontId="3" fillId="0" borderId="0" xfId="0" applyFont="1"/>
    <xf numFmtId="172" fontId="35" fillId="19" borderId="38" xfId="5" applyNumberFormat="1" applyFont="1" applyFill="1" applyBorder="1" applyAlignment="1">
      <alignment vertical="center"/>
    </xf>
    <xf numFmtId="172" fontId="35" fillId="0" borderId="2" xfId="5" applyNumberFormat="1" applyFont="1" applyBorder="1" applyAlignment="1">
      <alignment vertical="center"/>
    </xf>
    <xf numFmtId="172" fontId="35" fillId="0" borderId="4" xfId="5" applyNumberFormat="1" applyFont="1" applyBorder="1" applyAlignment="1">
      <alignment vertical="center"/>
    </xf>
    <xf numFmtId="172" fontId="35" fillId="0" borderId="51" xfId="5" applyNumberFormat="1" applyFont="1" applyBorder="1" applyAlignment="1">
      <alignment vertical="center"/>
    </xf>
    <xf numFmtId="0" fontId="41" fillId="0" borderId="51" xfId="312" applyFont="1" applyBorder="1" applyAlignment="1">
      <alignment horizontal="center" vertical="center"/>
    </xf>
    <xf numFmtId="0" fontId="41" fillId="0" borderId="51" xfId="189" applyFont="1" applyBorder="1" applyAlignment="1">
      <alignment horizontal="center" vertical="center"/>
    </xf>
    <xf numFmtId="0" fontId="41" fillId="0" borderId="51" xfId="360" applyFont="1" applyBorder="1" applyAlignment="1">
      <alignment horizontal="center" vertical="center"/>
    </xf>
    <xf numFmtId="0" fontId="35" fillId="19" borderId="51" xfId="3" applyFont="1" applyFill="1" applyBorder="1" applyAlignment="1">
      <alignment horizontal="center" vertical="center"/>
    </xf>
    <xf numFmtId="0" fontId="2" fillId="0" borderId="47" xfId="19" applyFont="1" applyBorder="1" applyAlignment="1">
      <alignment vertical="center" wrapText="1"/>
    </xf>
    <xf numFmtId="0" fontId="52" fillId="16" borderId="47" xfId="3" applyFont="1" applyFill="1" applyBorder="1" applyAlignment="1">
      <alignment horizontal="center" vertical="center" wrapText="1"/>
    </xf>
    <xf numFmtId="10" fontId="52" fillId="20" borderId="47" xfId="3" applyNumberFormat="1" applyFont="1" applyFill="1" applyBorder="1" applyAlignment="1">
      <alignment horizontal="center" vertical="center" wrapText="1"/>
    </xf>
    <xf numFmtId="10" fontId="52" fillId="20" borderId="47" xfId="0" applyNumberFormat="1" applyFont="1" applyFill="1" applyBorder="1" applyAlignment="1">
      <alignment horizontal="center" vertical="center" wrapText="1"/>
    </xf>
    <xf numFmtId="9" fontId="52" fillId="24" borderId="47" xfId="0" applyNumberFormat="1" applyFont="1" applyFill="1" applyBorder="1" applyAlignment="1">
      <alignment horizontal="center" vertical="center" wrapText="1"/>
    </xf>
    <xf numFmtId="0" fontId="35" fillId="0" borderId="11" xfId="3" applyFont="1" applyAlignment="1">
      <alignment vertical="center" wrapText="1"/>
    </xf>
    <xf numFmtId="0" fontId="35" fillId="19" borderId="44" xfId="477" applyFont="1" applyFill="1" applyBorder="1" applyAlignment="1">
      <alignment horizontal="left" vertical="center" wrapText="1"/>
    </xf>
    <xf numFmtId="1" fontId="19" fillId="19" borderId="50" xfId="19" applyNumberFormat="1" applyFont="1" applyFill="1" applyBorder="1" applyAlignment="1">
      <alignment horizontal="center" vertical="center" wrapText="1"/>
    </xf>
    <xf numFmtId="0" fontId="88" fillId="0" borderId="47" xfId="19" applyFont="1" applyBorder="1" applyAlignment="1">
      <alignment vertical="center" wrapText="1"/>
    </xf>
    <xf numFmtId="0" fontId="1" fillId="0" borderId="47" xfId="19" applyFont="1" applyBorder="1" applyAlignment="1">
      <alignment horizontal="center" vertical="center" wrapText="1"/>
    </xf>
    <xf numFmtId="0" fontId="25" fillId="20" borderId="51" xfId="3" applyFont="1" applyFill="1" applyBorder="1" applyAlignment="1">
      <alignment horizontal="center" vertical="center"/>
    </xf>
    <xf numFmtId="0" fontId="35" fillId="0" borderId="54" xfId="3" applyFont="1" applyBorder="1" applyAlignment="1">
      <alignment horizontal="center" vertical="center"/>
    </xf>
    <xf numFmtId="0" fontId="35" fillId="0" borderId="52" xfId="3" applyFont="1" applyBorder="1" applyAlignment="1">
      <alignment horizontal="center" vertical="center"/>
    </xf>
    <xf numFmtId="0" fontId="35" fillId="0" borderId="53" xfId="3" applyFont="1" applyBorder="1" applyAlignment="1">
      <alignment horizontal="center" vertical="center"/>
    </xf>
    <xf numFmtId="0" fontId="34" fillId="0" borderId="27" xfId="2" applyFont="1" applyBorder="1" applyAlignment="1">
      <alignment horizontal="center" vertical="center"/>
    </xf>
    <xf numFmtId="0" fontId="34" fillId="0" borderId="43" xfId="2" applyFont="1" applyBorder="1" applyAlignment="1">
      <alignment horizontal="center" vertical="center"/>
    </xf>
    <xf numFmtId="0" fontId="34" fillId="0" borderId="42" xfId="2" applyFont="1" applyBorder="1" applyAlignment="1">
      <alignment horizontal="center" vertical="center"/>
    </xf>
    <xf numFmtId="0" fontId="34" fillId="0" borderId="33" xfId="2" applyFont="1" applyBorder="1" applyAlignment="1">
      <alignment horizontal="center" vertical="center"/>
    </xf>
    <xf numFmtId="0" fontId="34" fillId="0" borderId="11" xfId="2" applyFont="1" applyAlignment="1">
      <alignment horizontal="center" vertical="center"/>
    </xf>
    <xf numFmtId="0" fontId="34" fillId="0" borderId="41" xfId="2" applyFont="1" applyBorder="1" applyAlignment="1">
      <alignment horizontal="center" vertical="center"/>
    </xf>
    <xf numFmtId="0" fontId="34" fillId="0" borderId="36" xfId="2" applyFont="1" applyBorder="1" applyAlignment="1">
      <alignment horizontal="center" vertical="center"/>
    </xf>
    <xf numFmtId="0" fontId="34" fillId="0" borderId="45" xfId="2" applyFont="1" applyBorder="1" applyAlignment="1">
      <alignment horizontal="center" vertical="center"/>
    </xf>
    <xf numFmtId="0" fontId="34" fillId="0" borderId="44" xfId="2" applyFont="1" applyBorder="1" applyAlignment="1">
      <alignment horizontal="center" vertical="center"/>
    </xf>
    <xf numFmtId="0" fontId="34" fillId="20" borderId="27" xfId="2" applyFont="1" applyFill="1" applyBorder="1" applyAlignment="1">
      <alignment horizontal="center" vertical="center" wrapText="1"/>
    </xf>
    <xf numFmtId="0" fontId="34" fillId="20" borderId="33" xfId="2" applyFont="1" applyFill="1" applyBorder="1" applyAlignment="1">
      <alignment horizontal="center" vertical="center" wrapText="1"/>
    </xf>
    <xf numFmtId="0" fontId="34" fillId="20" borderId="36" xfId="2" applyFont="1" applyFill="1" applyBorder="1" applyAlignment="1">
      <alignment horizontal="center" vertical="center" wrapText="1"/>
    </xf>
    <xf numFmtId="0" fontId="34" fillId="0" borderId="94" xfId="2" applyFont="1" applyBorder="1" applyAlignment="1">
      <alignment horizontal="center" vertical="center" wrapText="1"/>
    </xf>
    <xf numFmtId="0" fontId="34" fillId="0" borderId="95" xfId="2" applyFont="1" applyBorder="1" applyAlignment="1">
      <alignment horizontal="center" vertical="center" wrapText="1"/>
    </xf>
    <xf numFmtId="0" fontId="34" fillId="0" borderId="96" xfId="2" applyFont="1" applyBorder="1" applyAlignment="1">
      <alignment horizontal="center" vertical="center" wrapText="1"/>
    </xf>
    <xf numFmtId="0" fontId="34" fillId="0" borderId="97" xfId="2" applyFont="1" applyBorder="1" applyAlignment="1">
      <alignment horizontal="center" vertical="center" wrapText="1"/>
    </xf>
    <xf numFmtId="0" fontId="34" fillId="0" borderId="11" xfId="2" applyFont="1" applyAlignment="1">
      <alignment horizontal="center" vertical="center" wrapText="1"/>
    </xf>
    <xf numFmtId="0" fontId="34" fillId="0" borderId="98" xfId="2" applyFont="1" applyBorder="1" applyAlignment="1">
      <alignment horizontal="center" vertical="center" wrapText="1"/>
    </xf>
    <xf numFmtId="0" fontId="34" fillId="0" borderId="99" xfId="2" applyFont="1" applyBorder="1" applyAlignment="1">
      <alignment horizontal="center" vertical="center" wrapText="1"/>
    </xf>
    <xf numFmtId="0" fontId="34" fillId="0" borderId="100" xfId="2" applyFont="1" applyBorder="1" applyAlignment="1">
      <alignment horizontal="center" vertical="center" wrapText="1"/>
    </xf>
    <xf numFmtId="0" fontId="34" fillId="0" borderId="101" xfId="2" applyFont="1" applyBorder="1" applyAlignment="1">
      <alignment horizontal="center" vertical="center" wrapText="1"/>
    </xf>
    <xf numFmtId="0" fontId="34" fillId="20" borderId="51" xfId="2" applyFont="1" applyFill="1" applyBorder="1" applyAlignment="1">
      <alignment horizontal="left" vertical="center" wrapText="1"/>
    </xf>
    <xf numFmtId="0" fontId="34" fillId="20" borderId="51" xfId="2" applyFont="1" applyFill="1" applyBorder="1" applyAlignment="1">
      <alignment horizontal="center" vertical="center" wrapText="1"/>
    </xf>
    <xf numFmtId="0" fontId="34" fillId="0" borderId="51" xfId="0" applyFont="1" applyBorder="1" applyAlignment="1">
      <alignment horizontal="center" vertical="center" wrapText="1"/>
    </xf>
    <xf numFmtId="0" fontId="35" fillId="0" borderId="30" xfId="3" applyFont="1" applyBorder="1" applyAlignment="1">
      <alignment horizontal="center" vertical="center" wrapText="1"/>
    </xf>
    <xf numFmtId="0" fontId="35" fillId="0" borderId="31" xfId="3" applyFont="1" applyBorder="1" applyAlignment="1">
      <alignment horizontal="center" vertical="center" wrapText="1"/>
    </xf>
    <xf numFmtId="0" fontId="35" fillId="0" borderId="32" xfId="3" applyFont="1" applyBorder="1" applyAlignment="1">
      <alignment horizontal="center" vertical="center" wrapText="1"/>
    </xf>
    <xf numFmtId="0" fontId="34" fillId="20" borderId="54" xfId="3" applyFont="1" applyFill="1" applyBorder="1" applyAlignment="1">
      <alignment horizontal="center" vertical="center" wrapText="1"/>
    </xf>
    <xf numFmtId="0" fontId="34" fillId="20" borderId="53" xfId="3" applyFont="1" applyFill="1" applyBorder="1" applyAlignment="1">
      <alignment horizontal="center" vertical="center" wrapText="1"/>
    </xf>
    <xf numFmtId="0" fontId="25" fillId="20" borderId="30" xfId="3" applyFont="1" applyFill="1" applyBorder="1" applyAlignment="1">
      <alignment horizontal="center" vertical="center" wrapText="1"/>
    </xf>
    <xf numFmtId="0" fontId="25" fillId="20" borderId="31" xfId="3" applyFont="1" applyFill="1" applyBorder="1" applyAlignment="1">
      <alignment horizontal="center" vertical="center" wrapText="1"/>
    </xf>
    <xf numFmtId="0" fontId="25" fillId="20" borderId="32" xfId="3" applyFont="1" applyFill="1" applyBorder="1" applyAlignment="1">
      <alignment horizontal="center" vertical="center" wrapText="1"/>
    </xf>
    <xf numFmtId="0" fontId="25" fillId="0" borderId="30" xfId="3" applyFont="1" applyBorder="1" applyAlignment="1">
      <alignment horizontal="center" vertical="center"/>
    </xf>
    <xf numFmtId="0" fontId="25" fillId="0" borderId="31" xfId="3" applyFont="1" applyBorder="1" applyAlignment="1">
      <alignment horizontal="center" vertical="center"/>
    </xf>
    <xf numFmtId="0" fontId="25" fillId="0" borderId="32" xfId="3" applyFont="1" applyBorder="1" applyAlignment="1">
      <alignment horizontal="center" vertical="center"/>
    </xf>
    <xf numFmtId="0" fontId="34" fillId="20" borderId="30" xfId="3" applyFont="1" applyFill="1" applyBorder="1" applyAlignment="1">
      <alignment horizontal="center" vertical="center" wrapText="1"/>
    </xf>
    <xf numFmtId="0" fontId="34" fillId="20" borderId="32" xfId="3" applyFont="1" applyFill="1" applyBorder="1" applyAlignment="1">
      <alignment horizontal="center" vertical="center" wrapText="1"/>
    </xf>
    <xf numFmtId="0" fontId="19" fillId="0" borderId="30" xfId="25" applyFont="1" applyBorder="1" applyAlignment="1">
      <alignment horizontal="left" vertical="center" wrapText="1"/>
    </xf>
    <xf numFmtId="0" fontId="19" fillId="0" borderId="32" xfId="25" applyFont="1" applyBorder="1" applyAlignment="1">
      <alignment horizontal="left" vertical="center"/>
    </xf>
    <xf numFmtId="0" fontId="35" fillId="0" borderId="30" xfId="3" applyFont="1" applyBorder="1" applyAlignment="1">
      <alignment horizontal="center" vertical="center"/>
    </xf>
    <xf numFmtId="0" fontId="35" fillId="0" borderId="32" xfId="3" applyFont="1" applyBorder="1" applyAlignment="1">
      <alignment horizontal="center" vertical="center"/>
    </xf>
    <xf numFmtId="0" fontId="35" fillId="0" borderId="31" xfId="3" applyFont="1" applyBorder="1" applyAlignment="1">
      <alignment horizontal="center" vertical="center"/>
    </xf>
    <xf numFmtId="0" fontId="25" fillId="0" borderId="51" xfId="3" applyFont="1" applyBorder="1" applyAlignment="1">
      <alignment horizontal="left" vertical="center"/>
    </xf>
    <xf numFmtId="0" fontId="25" fillId="0" borderId="51" xfId="3" applyFont="1" applyBorder="1" applyAlignment="1">
      <alignment horizontal="left" vertical="center" wrapText="1"/>
    </xf>
    <xf numFmtId="0" fontId="35" fillId="0" borderId="51" xfId="3" applyFont="1" applyBorder="1" applyAlignment="1">
      <alignment horizontal="center" vertical="center"/>
    </xf>
    <xf numFmtId="0" fontId="25" fillId="0" borderId="51" xfId="3" applyFont="1" applyBorder="1" applyAlignment="1">
      <alignment horizontal="center" vertical="center"/>
    </xf>
    <xf numFmtId="0" fontId="15" fillId="0" borderId="0" xfId="0" applyFont="1" applyAlignment="1">
      <alignment horizontal="center" vertical="center" textRotation="90" wrapText="1"/>
    </xf>
    <xf numFmtId="0" fontId="0" fillId="0" borderId="0" xfId="0"/>
    <xf numFmtId="0" fontId="15" fillId="5" borderId="2" xfId="0" applyFont="1" applyFill="1" applyBorder="1" applyAlignment="1">
      <alignment horizontal="center" vertical="center" wrapText="1"/>
    </xf>
    <xf numFmtId="0" fontId="14" fillId="0" borderId="3" xfId="0" applyFont="1" applyBorder="1"/>
    <xf numFmtId="0" fontId="14" fillId="0" borderId="4" xfId="0" applyFont="1" applyBorder="1"/>
    <xf numFmtId="0" fontId="13" fillId="0" borderId="11" xfId="0" applyFont="1" applyBorder="1" applyAlignment="1">
      <alignment horizontal="left" vertical="top"/>
    </xf>
    <xf numFmtId="0" fontId="15" fillId="0" borderId="2" xfId="0" applyFont="1" applyBorder="1" applyAlignment="1">
      <alignment horizontal="center" vertical="center"/>
    </xf>
    <xf numFmtId="0" fontId="15" fillId="3" borderId="2" xfId="0" applyFont="1" applyFill="1" applyBorder="1" applyAlignment="1">
      <alignment horizontal="center" vertical="center" wrapText="1"/>
    </xf>
    <xf numFmtId="0" fontId="13" fillId="0" borderId="0" xfId="0" applyFont="1" applyAlignment="1">
      <alignment horizontal="left"/>
    </xf>
    <xf numFmtId="0" fontId="15" fillId="4" borderId="2" xfId="0" applyFont="1" applyFill="1" applyBorder="1" applyAlignment="1">
      <alignment horizontal="center" vertical="center" wrapText="1"/>
    </xf>
    <xf numFmtId="0" fontId="15" fillId="17" borderId="2" xfId="0" applyFont="1" applyFill="1" applyBorder="1" applyAlignment="1">
      <alignment horizontal="center" vertical="center" wrapText="1"/>
    </xf>
    <xf numFmtId="0" fontId="14" fillId="17" borderId="3" xfId="0" applyFont="1" applyFill="1" applyBorder="1"/>
    <xf numFmtId="0" fontId="14" fillId="17" borderId="4" xfId="0" applyFont="1" applyFill="1" applyBorder="1"/>
    <xf numFmtId="0" fontId="12" fillId="0" borderId="0" xfId="0" applyFont="1" applyAlignment="1">
      <alignment horizontal="center"/>
    </xf>
    <xf numFmtId="0" fontId="12" fillId="0" borderId="0" xfId="0" applyFont="1" applyAlignment="1">
      <alignment horizontal="center" vertical="center" wrapText="1"/>
    </xf>
    <xf numFmtId="0" fontId="13" fillId="0" borderId="0" xfId="0" applyFont="1" applyAlignment="1">
      <alignment horizontal="right" vertical="center"/>
    </xf>
    <xf numFmtId="0" fontId="13" fillId="0" borderId="22" xfId="0" applyFont="1" applyBorder="1" applyAlignment="1">
      <alignment horizontal="center"/>
    </xf>
    <xf numFmtId="0" fontId="14" fillId="0" borderId="23" xfId="0" applyFont="1" applyBorder="1"/>
    <xf numFmtId="168" fontId="15" fillId="0" borderId="22" xfId="0" applyNumberFormat="1" applyFont="1" applyBorder="1" applyAlignment="1">
      <alignment vertical="center"/>
    </xf>
    <xf numFmtId="0" fontId="13" fillId="0" borderId="0" xfId="0" applyFont="1" applyAlignment="1">
      <alignment horizontal="left" vertical="top"/>
    </xf>
    <xf numFmtId="0" fontId="15" fillId="0" borderId="13" xfId="0" applyFont="1" applyBorder="1" applyAlignment="1">
      <alignment horizontal="center" vertical="center" textRotation="90" wrapText="1"/>
    </xf>
    <xf numFmtId="0" fontId="15" fillId="13" borderId="2" xfId="0" applyFont="1" applyFill="1" applyBorder="1" applyAlignment="1">
      <alignment horizontal="center" vertical="center" wrapText="1"/>
    </xf>
    <xf numFmtId="0" fontId="15" fillId="13" borderId="3" xfId="0" applyFont="1" applyFill="1" applyBorder="1" applyAlignment="1">
      <alignment horizontal="center" vertical="center" wrapText="1"/>
    </xf>
    <xf numFmtId="0" fontId="15" fillId="13" borderId="4" xfId="0" applyFont="1" applyFill="1" applyBorder="1" applyAlignment="1">
      <alignment horizontal="center" vertical="center" wrapText="1"/>
    </xf>
    <xf numFmtId="0" fontId="15" fillId="0" borderId="4" xfId="0" applyFont="1" applyBorder="1" applyAlignment="1">
      <alignment horizontal="center" vertical="center"/>
    </xf>
    <xf numFmtId="0" fontId="15" fillId="6" borderId="2" xfId="0" applyFont="1" applyFill="1" applyBorder="1" applyAlignment="1">
      <alignment horizontal="center" vertical="center" wrapText="1"/>
    </xf>
    <xf numFmtId="0" fontId="22" fillId="2" borderId="22" xfId="0" applyFont="1" applyFill="1" applyBorder="1" applyAlignment="1">
      <alignment horizontal="center" vertical="center"/>
    </xf>
    <xf numFmtId="0" fontId="14" fillId="0" borderId="12" xfId="0" applyFont="1" applyBorder="1"/>
    <xf numFmtId="0" fontId="22" fillId="10" borderId="22" xfId="0" applyFont="1" applyFill="1" applyBorder="1" applyAlignment="1">
      <alignment horizontal="center" vertical="center"/>
    </xf>
    <xf numFmtId="0" fontId="22" fillId="11" borderId="22" xfId="0" applyFont="1" applyFill="1" applyBorder="1" applyAlignment="1">
      <alignment horizontal="center" vertical="center"/>
    </xf>
    <xf numFmtId="0" fontId="22" fillId="10" borderId="22" xfId="0" applyFont="1" applyFill="1" applyBorder="1" applyAlignment="1">
      <alignment horizontal="center" vertical="center" wrapText="1"/>
    </xf>
    <xf numFmtId="0" fontId="22" fillId="11" borderId="22" xfId="0" applyFont="1" applyFill="1" applyBorder="1" applyAlignment="1">
      <alignment horizontal="center" vertical="center" wrapText="1"/>
    </xf>
    <xf numFmtId="0" fontId="22" fillId="9" borderId="22" xfId="0" applyFont="1" applyFill="1" applyBorder="1" applyAlignment="1">
      <alignment horizontal="center" vertical="center"/>
    </xf>
    <xf numFmtId="0" fontId="22" fillId="9" borderId="22" xfId="0" applyFont="1" applyFill="1" applyBorder="1" applyAlignment="1">
      <alignment horizontal="center" vertical="center" wrapText="1"/>
    </xf>
    <xf numFmtId="0" fontId="22" fillId="8" borderId="22"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14" fillId="0" borderId="7" xfId="0" applyFont="1" applyBorder="1"/>
    <xf numFmtId="0" fontId="14" fillId="0" borderId="8" xfId="0" applyFont="1" applyBorder="1"/>
    <xf numFmtId="0" fontId="14" fillId="0" borderId="26" xfId="0" applyFont="1" applyBorder="1"/>
    <xf numFmtId="0" fontId="14" fillId="0" borderId="24" xfId="0" applyFont="1" applyBorder="1"/>
    <xf numFmtId="0" fontId="14" fillId="0" borderId="25" xfId="0" applyFont="1" applyBorder="1"/>
    <xf numFmtId="14" fontId="19" fillId="8" borderId="22" xfId="0" applyNumberFormat="1" applyFont="1" applyFill="1" applyBorder="1" applyAlignment="1">
      <alignment horizontal="center" vertical="center" wrapText="1"/>
    </xf>
    <xf numFmtId="0" fontId="22" fillId="8" borderId="11" xfId="0" applyFont="1" applyFill="1" applyBorder="1" applyAlignment="1">
      <alignment horizontal="center" vertical="center" wrapText="1"/>
    </xf>
    <xf numFmtId="0" fontId="14" fillId="0" borderId="11" xfId="0" applyFont="1" applyBorder="1"/>
    <xf numFmtId="0" fontId="22" fillId="12" borderId="22" xfId="0" applyFont="1" applyFill="1" applyBorder="1" applyAlignment="1">
      <alignment horizontal="center" vertical="center" wrapText="1"/>
    </xf>
    <xf numFmtId="0" fontId="19" fillId="8" borderId="22" xfId="0" applyFont="1" applyFill="1" applyBorder="1" applyAlignment="1">
      <alignment horizontal="center" vertical="center" wrapText="1"/>
    </xf>
    <xf numFmtId="0" fontId="19" fillId="8" borderId="22" xfId="0" applyFont="1" applyFill="1" applyBorder="1" applyAlignment="1">
      <alignment horizontal="center" vertical="center"/>
    </xf>
    <xf numFmtId="0" fontId="22" fillId="8" borderId="11" xfId="0" applyFont="1" applyFill="1" applyBorder="1" applyAlignment="1">
      <alignment horizontal="right" vertical="center"/>
    </xf>
    <xf numFmtId="0" fontId="22" fillId="8" borderId="24" xfId="0" applyFont="1" applyFill="1" applyBorder="1" applyAlignment="1">
      <alignment horizontal="center" vertical="center" wrapText="1"/>
    </xf>
    <xf numFmtId="0" fontId="22" fillId="8" borderId="26" xfId="0" applyFont="1" applyFill="1" applyBorder="1" applyAlignment="1">
      <alignment horizontal="center" vertical="center" wrapText="1"/>
    </xf>
    <xf numFmtId="0" fontId="19" fillId="8" borderId="22" xfId="0" applyFont="1" applyFill="1" applyBorder="1" applyAlignment="1">
      <alignment horizontal="left" vertical="center"/>
    </xf>
    <xf numFmtId="0" fontId="23" fillId="8" borderId="22" xfId="0" applyFont="1" applyFill="1" applyBorder="1" applyAlignment="1">
      <alignment horizontal="left" vertical="center" wrapText="1"/>
    </xf>
    <xf numFmtId="0" fontId="19" fillId="2" borderId="5" xfId="0" applyFont="1" applyFill="1" applyBorder="1" applyAlignment="1">
      <alignment horizontal="center" vertical="center"/>
    </xf>
    <xf numFmtId="0" fontId="14" fillId="0" borderId="6" xfId="0" applyFont="1" applyBorder="1"/>
    <xf numFmtId="0" fontId="14" fillId="0" borderId="13" xfId="0" applyFont="1" applyBorder="1"/>
    <xf numFmtId="0" fontId="20" fillId="8" borderId="7" xfId="0" applyFont="1" applyFill="1" applyBorder="1" applyAlignment="1">
      <alignment horizontal="center" vertical="center" wrapText="1"/>
    </xf>
    <xf numFmtId="0" fontId="19" fillId="8" borderId="7" xfId="0" applyFont="1" applyFill="1" applyBorder="1" applyAlignment="1">
      <alignment horizontal="center" vertical="center"/>
    </xf>
    <xf numFmtId="0" fontId="22" fillId="2" borderId="11" xfId="0" applyFont="1" applyFill="1" applyBorder="1" applyAlignment="1">
      <alignment horizontal="center" vertical="center"/>
    </xf>
    <xf numFmtId="0" fontId="19" fillId="8" borderId="11" xfId="0" applyFont="1" applyFill="1" applyBorder="1" applyAlignment="1">
      <alignment horizontal="center" vertical="center"/>
    </xf>
    <xf numFmtId="0" fontId="22" fillId="2" borderId="15" xfId="0" applyFont="1" applyFill="1" applyBorder="1" applyAlignment="1">
      <alignment horizontal="center" vertical="center"/>
    </xf>
    <xf numFmtId="0" fontId="14" fillId="0" borderId="16" xfId="0" applyFont="1" applyBorder="1"/>
    <xf numFmtId="0" fontId="21" fillId="2" borderId="11" xfId="0" applyFont="1" applyFill="1" applyBorder="1" applyAlignment="1">
      <alignment horizontal="center" vertical="center"/>
    </xf>
    <xf numFmtId="0" fontId="14" fillId="0" borderId="14" xfId="0" applyFont="1" applyBorder="1"/>
    <xf numFmtId="0" fontId="19" fillId="2" borderId="22" xfId="0" applyFont="1" applyFill="1" applyBorder="1" applyAlignment="1">
      <alignment horizontal="center" vertical="center"/>
    </xf>
    <xf numFmtId="0" fontId="19" fillId="2" borderId="22" xfId="0" applyFont="1" applyFill="1" applyBorder="1" applyAlignment="1">
      <alignment horizontal="left" vertical="center" wrapText="1"/>
    </xf>
    <xf numFmtId="0" fontId="22" fillId="7" borderId="22" xfId="0" applyFont="1" applyFill="1" applyBorder="1" applyAlignment="1">
      <alignment horizontal="center" vertical="center"/>
    </xf>
    <xf numFmtId="0" fontId="19" fillId="8" borderId="18" xfId="0" applyFont="1" applyFill="1" applyBorder="1" applyAlignment="1">
      <alignment horizontal="center" vertical="center"/>
    </xf>
    <xf numFmtId="0" fontId="14" fillId="0" borderId="19" xfId="0" applyFont="1" applyBorder="1"/>
    <xf numFmtId="0" fontId="14" fillId="0" borderId="20" xfId="0" applyFont="1" applyBorder="1"/>
    <xf numFmtId="0" fontId="41" fillId="0" borderId="47" xfId="0" applyFont="1" applyBorder="1" applyAlignment="1">
      <alignment horizontal="center"/>
    </xf>
    <xf numFmtId="0" fontId="41" fillId="0" borderId="48" xfId="3" applyFont="1" applyBorder="1" applyAlignment="1">
      <alignment horizontal="center" vertical="center"/>
    </xf>
    <xf numFmtId="0" fontId="41" fillId="0" borderId="50" xfId="3" applyFont="1" applyBorder="1" applyAlignment="1">
      <alignment horizontal="center" vertical="center"/>
    </xf>
    <xf numFmtId="43" fontId="41" fillId="0" borderId="47" xfId="18" applyFont="1" applyBorder="1" applyAlignment="1">
      <alignment horizontal="center"/>
    </xf>
    <xf numFmtId="0" fontId="35" fillId="19" borderId="48" xfId="3" applyFont="1" applyFill="1" applyBorder="1" applyAlignment="1">
      <alignment horizontal="left" vertical="center" wrapText="1"/>
    </xf>
    <xf numFmtId="0" fontId="35" fillId="19" borderId="50" xfId="3" applyFont="1" applyFill="1" applyBorder="1" applyAlignment="1">
      <alignment horizontal="left" vertical="center" wrapText="1"/>
    </xf>
    <xf numFmtId="0" fontId="53" fillId="0" borderId="48" xfId="3" applyFont="1" applyBorder="1" applyAlignment="1">
      <alignment horizontal="center" vertical="center" wrapText="1"/>
    </xf>
    <xf numFmtId="0" fontId="53" fillId="0" borderId="50" xfId="3" applyFont="1" applyBorder="1" applyAlignment="1">
      <alignment horizontal="center" vertical="center" wrapText="1"/>
    </xf>
    <xf numFmtId="0" fontId="68" fillId="0" borderId="48" xfId="22" applyBorder="1" applyAlignment="1">
      <alignment horizontal="center" vertical="center" wrapText="1"/>
    </xf>
    <xf numFmtId="0" fontId="41" fillId="0" borderId="50" xfId="3" applyFont="1" applyBorder="1" applyAlignment="1">
      <alignment horizontal="center" vertical="center" wrapText="1"/>
    </xf>
    <xf numFmtId="0" fontId="68" fillId="0" borderId="50" xfId="22" applyBorder="1" applyAlignment="1">
      <alignment horizontal="center" vertical="center" wrapText="1"/>
    </xf>
    <xf numFmtId="0" fontId="52" fillId="20" borderId="30" xfId="3" applyFont="1" applyFill="1" applyBorder="1" applyAlignment="1">
      <alignment horizontal="center" vertical="center" wrapText="1"/>
    </xf>
    <xf numFmtId="0" fontId="52" fillId="20" borderId="32" xfId="3" applyFont="1" applyFill="1" applyBorder="1" applyAlignment="1">
      <alignment horizontal="center" vertical="center" wrapText="1"/>
    </xf>
    <xf numFmtId="0" fontId="35" fillId="19" borderId="30" xfId="3" applyFont="1" applyFill="1" applyBorder="1" applyAlignment="1">
      <alignment horizontal="left" vertical="center" wrapText="1"/>
    </xf>
    <xf numFmtId="0" fontId="35" fillId="19" borderId="32" xfId="3" applyFont="1" applyFill="1" applyBorder="1" applyAlignment="1">
      <alignment horizontal="left" vertical="center" wrapText="1"/>
    </xf>
    <xf numFmtId="0" fontId="41" fillId="0" borderId="30" xfId="3" applyFont="1" applyBorder="1" applyAlignment="1">
      <alignment horizontal="center" vertical="center"/>
    </xf>
    <xf numFmtId="0" fontId="41" fillId="0" borderId="32" xfId="3" applyFont="1" applyBorder="1" applyAlignment="1">
      <alignment horizontal="center" vertical="center"/>
    </xf>
    <xf numFmtId="0" fontId="41" fillId="0" borderId="31" xfId="3" applyFont="1" applyBorder="1" applyAlignment="1">
      <alignment horizontal="center" vertical="center"/>
    </xf>
    <xf numFmtId="0" fontId="68" fillId="19" borderId="48" xfId="22" applyFill="1" applyBorder="1" applyAlignment="1">
      <alignment horizontal="center" vertical="center" wrapText="1"/>
    </xf>
    <xf numFmtId="0" fontId="35" fillId="19" borderId="50" xfId="3" applyFont="1" applyFill="1" applyBorder="1" applyAlignment="1">
      <alignment horizontal="center" vertical="center" wrapText="1"/>
    </xf>
    <xf numFmtId="0" fontId="35" fillId="19" borderId="48" xfId="312" applyFont="1" applyFill="1" applyBorder="1" applyAlignment="1">
      <alignment horizontal="left" vertical="center" wrapText="1"/>
    </xf>
    <xf numFmtId="0" fontId="35" fillId="19" borderId="50" xfId="312" applyFont="1" applyFill="1" applyBorder="1" applyAlignment="1">
      <alignment horizontal="left" vertical="center" wrapText="1"/>
    </xf>
    <xf numFmtId="174" fontId="52" fillId="20" borderId="48" xfId="3" applyNumberFormat="1" applyFont="1" applyFill="1" applyBorder="1" applyAlignment="1">
      <alignment horizontal="center" vertical="center" wrapText="1"/>
    </xf>
    <xf numFmtId="174" fontId="52" fillId="20" borderId="50" xfId="3" applyNumberFormat="1" applyFont="1" applyFill="1" applyBorder="1" applyAlignment="1">
      <alignment horizontal="center" vertical="center" wrapText="1"/>
    </xf>
    <xf numFmtId="0" fontId="52" fillId="20" borderId="54" xfId="3" applyFont="1" applyFill="1" applyBorder="1" applyAlignment="1">
      <alignment horizontal="center" vertical="center" wrapText="1"/>
    </xf>
    <xf numFmtId="0" fontId="52" fillId="20" borderId="53" xfId="3" applyFont="1" applyFill="1" applyBorder="1" applyAlignment="1">
      <alignment horizontal="center" vertical="center" wrapText="1"/>
    </xf>
    <xf numFmtId="0" fontId="35" fillId="19" borderId="30" xfId="312" applyFont="1" applyFill="1" applyBorder="1" applyAlignment="1">
      <alignment horizontal="left" vertical="center" wrapText="1"/>
    </xf>
    <xf numFmtId="0" fontId="35" fillId="19" borderId="32" xfId="312" applyFont="1" applyFill="1" applyBorder="1" applyAlignment="1">
      <alignment horizontal="left" vertical="center" wrapText="1"/>
    </xf>
    <xf numFmtId="0" fontId="42" fillId="20" borderId="30" xfId="3" applyFont="1" applyFill="1" applyBorder="1" applyAlignment="1">
      <alignment horizontal="center" vertical="center"/>
    </xf>
    <xf numFmtId="0" fontId="42" fillId="20" borderId="31" xfId="3" applyFont="1" applyFill="1" applyBorder="1" applyAlignment="1">
      <alignment horizontal="center" vertical="center"/>
    </xf>
    <xf numFmtId="0" fontId="42" fillId="20" borderId="32" xfId="3" applyFont="1" applyFill="1" applyBorder="1" applyAlignment="1">
      <alignment horizontal="center" vertical="center"/>
    </xf>
    <xf numFmtId="0" fontId="42" fillId="0" borderId="30" xfId="3" applyFont="1" applyBorder="1" applyAlignment="1">
      <alignment horizontal="center" vertical="center" wrapText="1"/>
    </xf>
    <xf numFmtId="0" fontId="42" fillId="0" borderId="31" xfId="3" applyFont="1" applyBorder="1" applyAlignment="1">
      <alignment horizontal="center" vertical="center" wrapText="1"/>
    </xf>
    <xf numFmtId="0" fontId="42" fillId="0" borderId="32" xfId="3" applyFont="1" applyBorder="1" applyAlignment="1">
      <alignment horizontal="center" vertical="center" wrapText="1"/>
    </xf>
    <xf numFmtId="9" fontId="42" fillId="0" borderId="36" xfId="3" applyNumberFormat="1" applyFont="1" applyBorder="1" applyAlignment="1">
      <alignment horizontal="center" vertical="center"/>
    </xf>
    <xf numFmtId="9" fontId="42" fillId="0" borderId="44" xfId="3" applyNumberFormat="1" applyFont="1" applyBorder="1" applyAlignment="1">
      <alignment horizontal="center" vertical="center"/>
    </xf>
    <xf numFmtId="0" fontId="42" fillId="0" borderId="30" xfId="3" applyFont="1" applyBorder="1" applyAlignment="1">
      <alignment horizontal="left" vertical="center"/>
    </xf>
    <xf numFmtId="0" fontId="42" fillId="0" borderId="31" xfId="3" applyFont="1" applyBorder="1" applyAlignment="1">
      <alignment horizontal="left" vertical="center"/>
    </xf>
    <xf numFmtId="0" fontId="42" fillId="0" borderId="32" xfId="3" applyFont="1" applyBorder="1" applyAlignment="1">
      <alignment horizontal="left" vertical="center"/>
    </xf>
    <xf numFmtId="0" fontId="42" fillId="0" borderId="51" xfId="3" applyFont="1" applyBorder="1" applyAlignment="1">
      <alignment horizontal="center" vertical="center"/>
    </xf>
    <xf numFmtId="0" fontId="41" fillId="0" borderId="47" xfId="3" applyFont="1" applyBorder="1" applyAlignment="1">
      <alignment horizontal="center" vertical="center"/>
    </xf>
    <xf numFmtId="0" fontId="35" fillId="19" borderId="50" xfId="312" applyFont="1" applyFill="1" applyBorder="1" applyAlignment="1">
      <alignment horizontal="center" vertical="center" wrapText="1"/>
    </xf>
    <xf numFmtId="0" fontId="35" fillId="19" borderId="48" xfId="3" applyFont="1" applyFill="1" applyBorder="1" applyAlignment="1">
      <alignment horizontal="center" vertical="center" wrapText="1"/>
    </xf>
    <xf numFmtId="0" fontId="53" fillId="8" borderId="48" xfId="0" applyFont="1" applyFill="1" applyBorder="1" applyAlignment="1">
      <alignment horizontal="center" vertical="center" wrapText="1"/>
    </xf>
    <xf numFmtId="0" fontId="53" fillId="8" borderId="50" xfId="0" applyFont="1" applyFill="1" applyBorder="1" applyAlignment="1">
      <alignment horizontal="center" vertical="center" wrapText="1"/>
    </xf>
    <xf numFmtId="0" fontId="56" fillId="0" borderId="30" xfId="0" applyFont="1" applyBorder="1" applyAlignment="1">
      <alignment horizontal="left" vertical="center" wrapText="1"/>
    </xf>
    <xf numFmtId="0" fontId="56" fillId="0" borderId="31" xfId="0" applyFont="1" applyBorder="1" applyAlignment="1">
      <alignment horizontal="left" vertical="center" wrapText="1"/>
    </xf>
    <xf numFmtId="0" fontId="56" fillId="0" borderId="32" xfId="0" applyFont="1" applyBorder="1" applyAlignment="1">
      <alignment horizontal="left" vertical="center" wrapText="1"/>
    </xf>
    <xf numFmtId="0" fontId="34" fillId="20" borderId="30" xfId="2" applyFont="1" applyFill="1" applyBorder="1" applyAlignment="1">
      <alignment horizontal="center" vertical="center" wrapText="1"/>
    </xf>
    <xf numFmtId="0" fontId="34" fillId="20" borderId="31" xfId="2" applyFont="1" applyFill="1" applyBorder="1" applyAlignment="1">
      <alignment horizontal="center" vertical="center" wrapText="1"/>
    </xf>
    <xf numFmtId="0" fontId="34" fillId="20" borderId="32" xfId="2" applyFont="1" applyFill="1" applyBorder="1" applyAlignment="1">
      <alignment horizontal="center" vertical="center" wrapText="1"/>
    </xf>
    <xf numFmtId="0" fontId="34" fillId="0" borderId="27" xfId="2" applyFont="1" applyBorder="1" applyAlignment="1">
      <alignment horizontal="center" vertical="center" wrapText="1"/>
    </xf>
    <xf numFmtId="0" fontId="34" fillId="0" borderId="43" xfId="2" applyFont="1" applyBorder="1" applyAlignment="1">
      <alignment horizontal="center" vertical="center" wrapText="1"/>
    </xf>
    <xf numFmtId="0" fontId="34" fillId="0" borderId="42" xfId="2" applyFont="1" applyBorder="1" applyAlignment="1">
      <alignment horizontal="center" vertical="center" wrapText="1"/>
    </xf>
    <xf numFmtId="0" fontId="34" fillId="0" borderId="33" xfId="2" applyFont="1" applyBorder="1" applyAlignment="1">
      <alignment horizontal="center" vertical="center" wrapText="1"/>
    </xf>
    <xf numFmtId="0" fontId="34" fillId="0" borderId="41" xfId="2" applyFont="1" applyBorder="1" applyAlignment="1">
      <alignment horizontal="center" vertical="center" wrapText="1"/>
    </xf>
    <xf numFmtId="0" fontId="34" fillId="0" borderId="36" xfId="2" applyFont="1" applyBorder="1" applyAlignment="1">
      <alignment horizontal="center" vertical="center" wrapText="1"/>
    </xf>
    <xf numFmtId="0" fontId="34" fillId="0" borderId="45" xfId="2" applyFont="1" applyBorder="1" applyAlignment="1">
      <alignment horizontal="center" vertical="center" wrapText="1"/>
    </xf>
    <xf numFmtId="0" fontId="34" fillId="0" borderId="44" xfId="2" applyFont="1" applyBorder="1" applyAlignment="1">
      <alignment horizontal="center" vertical="center" wrapText="1"/>
    </xf>
    <xf numFmtId="0" fontId="34" fillId="0" borderId="51" xfId="2" applyFont="1" applyBorder="1" applyAlignment="1">
      <alignment horizontal="center" vertical="center" wrapText="1"/>
    </xf>
    <xf numFmtId="0" fontId="34" fillId="0" borderId="51" xfId="2" applyFont="1" applyBorder="1" applyAlignment="1">
      <alignment horizontal="left" vertical="center" wrapText="1"/>
    </xf>
    <xf numFmtId="0" fontId="33" fillId="0" borderId="27" xfId="2" applyFont="1" applyBorder="1" applyAlignment="1">
      <alignment horizontal="center" vertical="center" wrapText="1"/>
    </xf>
    <xf numFmtId="0" fontId="33" fillId="0" borderId="33" xfId="2" applyFont="1" applyBorder="1" applyAlignment="1">
      <alignment horizontal="center" vertical="center" wrapText="1"/>
    </xf>
    <xf numFmtId="0" fontId="33" fillId="0" borderId="36" xfId="2" applyFont="1" applyBorder="1" applyAlignment="1">
      <alignment horizontal="center" vertical="center" wrapText="1"/>
    </xf>
    <xf numFmtId="0" fontId="34" fillId="0" borderId="91" xfId="2" applyFont="1" applyBorder="1" applyAlignment="1">
      <alignment horizontal="center" vertical="center" wrapText="1"/>
    </xf>
    <xf numFmtId="0" fontId="34" fillId="0" borderId="92" xfId="2" applyFont="1" applyBorder="1" applyAlignment="1">
      <alignment horizontal="center" vertical="center" wrapText="1"/>
    </xf>
    <xf numFmtId="0" fontId="34" fillId="0" borderId="93" xfId="2" applyFont="1" applyBorder="1" applyAlignment="1">
      <alignment horizontal="center" vertical="center" wrapText="1"/>
    </xf>
    <xf numFmtId="0" fontId="34" fillId="19" borderId="11" xfId="2" applyFont="1" applyFill="1" applyAlignment="1">
      <alignment horizontal="left" vertical="center" wrapText="1"/>
    </xf>
    <xf numFmtId="0" fontId="34" fillId="20" borderId="27" xfId="2" applyFont="1" applyFill="1" applyBorder="1" applyAlignment="1">
      <alignment horizontal="left" vertical="center" wrapText="1"/>
    </xf>
    <xf numFmtId="0" fontId="34" fillId="20" borderId="33" xfId="2" applyFont="1" applyFill="1" applyBorder="1" applyAlignment="1">
      <alignment horizontal="left" vertical="center" wrapText="1"/>
    </xf>
    <xf numFmtId="0" fontId="34" fillId="20" borderId="36" xfId="2" applyFont="1" applyFill="1" applyBorder="1" applyAlignment="1">
      <alignment horizontal="left" vertical="center" wrapText="1"/>
    </xf>
    <xf numFmtId="0" fontId="50" fillId="0" borderId="50" xfId="3" applyFont="1" applyBorder="1" applyAlignment="1">
      <alignment horizontal="center" vertical="center" wrapText="1"/>
    </xf>
    <xf numFmtId="0" fontId="49" fillId="16" borderId="71" xfId="2" applyFont="1" applyFill="1" applyBorder="1" applyAlignment="1">
      <alignment horizontal="center" vertical="center" wrapText="1"/>
    </xf>
    <xf numFmtId="0" fontId="49" fillId="16" borderId="69" xfId="2" applyFont="1" applyFill="1" applyBorder="1" applyAlignment="1">
      <alignment horizontal="center" vertical="center" wrapText="1"/>
    </xf>
    <xf numFmtId="0" fontId="34" fillId="20" borderId="43" xfId="2" applyFont="1" applyFill="1" applyBorder="1" applyAlignment="1">
      <alignment horizontal="center" vertical="center" wrapText="1"/>
    </xf>
    <xf numFmtId="0" fontId="52" fillId="20" borderId="47" xfId="2" applyFont="1" applyFill="1" applyBorder="1" applyAlignment="1">
      <alignment horizontal="center" vertical="center" wrapText="1"/>
    </xf>
    <xf numFmtId="0" fontId="53" fillId="0" borderId="48" xfId="3" applyFont="1" applyBorder="1" applyAlignment="1">
      <alignment horizontal="left" vertical="center" wrapText="1"/>
    </xf>
    <xf numFmtId="0" fontId="53" fillId="0" borderId="50" xfId="3" applyFont="1" applyBorder="1" applyAlignment="1">
      <alignment horizontal="left" vertical="center" wrapText="1"/>
    </xf>
    <xf numFmtId="9" fontId="35" fillId="0" borderId="48" xfId="1" applyFont="1" applyBorder="1" applyAlignment="1">
      <alignment horizontal="center" vertical="center"/>
    </xf>
    <xf numFmtId="9" fontId="35" fillId="0" borderId="50" xfId="1" applyFont="1" applyBorder="1" applyAlignment="1">
      <alignment horizontal="center" vertical="center"/>
    </xf>
    <xf numFmtId="0" fontId="40" fillId="0" borderId="50" xfId="46" applyBorder="1" applyAlignment="1">
      <alignment horizontal="center" vertical="center" wrapText="1"/>
    </xf>
    <xf numFmtId="0" fontId="34" fillId="0" borderId="27" xfId="2" applyFont="1" applyBorder="1" applyAlignment="1">
      <alignment horizontal="left" vertical="center" wrapText="1"/>
    </xf>
    <xf numFmtId="0" fontId="34" fillId="0" borderId="43" xfId="2" applyFont="1" applyBorder="1" applyAlignment="1">
      <alignment horizontal="left" vertical="center" wrapText="1"/>
    </xf>
    <xf numFmtId="0" fontId="34" fillId="0" borderId="42" xfId="2" applyFont="1" applyBorder="1" applyAlignment="1">
      <alignment horizontal="left" vertical="center" wrapText="1"/>
    </xf>
    <xf numFmtId="0" fontId="34" fillId="0" borderId="33" xfId="2" applyFont="1" applyBorder="1" applyAlignment="1">
      <alignment horizontal="left" vertical="center" wrapText="1"/>
    </xf>
    <xf numFmtId="0" fontId="34" fillId="0" borderId="11" xfId="2" applyFont="1" applyAlignment="1">
      <alignment horizontal="left" vertical="center" wrapText="1"/>
    </xf>
    <xf numFmtId="0" fontId="34" fillId="0" borderId="41" xfId="2" applyFont="1" applyBorder="1" applyAlignment="1">
      <alignment horizontal="left" vertical="center" wrapText="1"/>
    </xf>
    <xf numFmtId="0" fontId="34" fillId="0" borderId="36" xfId="2" applyFont="1" applyBorder="1" applyAlignment="1">
      <alignment horizontal="left" vertical="center" wrapText="1"/>
    </xf>
    <xf numFmtId="0" fontId="34" fillId="0" borderId="45" xfId="2" applyFont="1" applyBorder="1" applyAlignment="1">
      <alignment horizontal="left" vertical="center" wrapText="1"/>
    </xf>
    <xf numFmtId="0" fontId="34" fillId="0" borderId="44" xfId="2" applyFont="1" applyBorder="1" applyAlignment="1">
      <alignment horizontal="left" vertical="center" wrapText="1"/>
    </xf>
    <xf numFmtId="0" fontId="19" fillId="19" borderId="30" xfId="3" applyFont="1" applyFill="1" applyBorder="1" applyAlignment="1">
      <alignment horizontal="left" vertical="center" wrapText="1"/>
    </xf>
    <xf numFmtId="0" fontId="19" fillId="19" borderId="32" xfId="3" applyFont="1" applyFill="1" applyBorder="1" applyAlignment="1">
      <alignment horizontal="left" vertical="center" wrapText="1"/>
    </xf>
    <xf numFmtId="174" fontId="52" fillId="20" borderId="48" xfId="3" applyNumberFormat="1" applyFont="1" applyFill="1" applyBorder="1" applyAlignment="1">
      <alignment horizontal="center" vertical="center"/>
    </xf>
    <xf numFmtId="174" fontId="52" fillId="20" borderId="50" xfId="3" applyNumberFormat="1" applyFont="1" applyFill="1" applyBorder="1" applyAlignment="1">
      <alignment horizontal="center" vertical="center"/>
    </xf>
    <xf numFmtId="0" fontId="35" fillId="0" borderId="48" xfId="3" applyFont="1" applyBorder="1" applyAlignment="1">
      <alignment horizontal="center" vertical="center"/>
    </xf>
    <xf numFmtId="0" fontId="35" fillId="0" borderId="50" xfId="3" applyFont="1" applyBorder="1" applyAlignment="1">
      <alignment horizontal="center" vertical="center"/>
    </xf>
    <xf numFmtId="0" fontId="32" fillId="19" borderId="48" xfId="3" applyFont="1" applyFill="1" applyBorder="1" applyAlignment="1">
      <alignment horizontal="center" vertical="center" wrapText="1"/>
    </xf>
    <xf numFmtId="0" fontId="32" fillId="19" borderId="50" xfId="3" applyFont="1" applyFill="1" applyBorder="1" applyAlignment="1">
      <alignment horizontal="center" vertical="center" wrapText="1"/>
    </xf>
    <xf numFmtId="0" fontId="51" fillId="0" borderId="50" xfId="3" applyFont="1" applyBorder="1" applyAlignment="1">
      <alignment horizontal="left" vertical="center" wrapText="1"/>
    </xf>
    <xf numFmtId="0" fontId="68" fillId="19" borderId="50" xfId="22" applyFill="1" applyBorder="1" applyAlignment="1">
      <alignment horizontal="center" vertical="center" wrapText="1"/>
    </xf>
    <xf numFmtId="0" fontId="40" fillId="19" borderId="50" xfId="46" applyFill="1" applyBorder="1" applyAlignment="1">
      <alignment horizontal="center" vertical="center" wrapText="1"/>
    </xf>
    <xf numFmtId="0" fontId="33" fillId="19" borderId="48" xfId="312" applyFont="1" applyFill="1" applyBorder="1" applyAlignment="1">
      <alignment horizontal="center" vertical="center" wrapText="1"/>
    </xf>
    <xf numFmtId="0" fontId="33" fillId="19" borderId="50" xfId="312" applyFont="1" applyFill="1" applyBorder="1" applyAlignment="1">
      <alignment horizontal="center" vertical="center" wrapText="1"/>
    </xf>
    <xf numFmtId="0" fontId="33" fillId="19" borderId="48" xfId="3" applyFont="1" applyFill="1" applyBorder="1" applyAlignment="1">
      <alignment horizontal="center" vertical="center" wrapText="1"/>
    </xf>
    <xf numFmtId="0" fontId="33" fillId="19" borderId="50" xfId="3" applyFont="1" applyFill="1" applyBorder="1" applyAlignment="1">
      <alignment horizontal="center" vertical="center" wrapText="1"/>
    </xf>
    <xf numFmtId="0" fontId="41" fillId="0" borderId="48" xfId="3" applyFont="1" applyBorder="1" applyAlignment="1">
      <alignment horizontal="center" vertical="center" wrapText="1"/>
    </xf>
    <xf numFmtId="0" fontId="33" fillId="0" borderId="30" xfId="3" applyFont="1" applyBorder="1" applyAlignment="1">
      <alignment horizontal="center" vertical="center" wrapText="1"/>
    </xf>
    <xf numFmtId="0" fontId="33" fillId="0" borderId="32" xfId="3" applyFont="1" applyBorder="1" applyAlignment="1">
      <alignment horizontal="center" vertical="center"/>
    </xf>
    <xf numFmtId="0" fontId="41" fillId="0" borderId="30" xfId="312" applyFont="1" applyBorder="1" applyAlignment="1">
      <alignment horizontal="center" vertical="center" wrapText="1"/>
    </xf>
    <xf numFmtId="0" fontId="41" fillId="0" borderId="32" xfId="312" applyFont="1" applyBorder="1" applyAlignment="1">
      <alignment horizontal="center" vertical="center" wrapText="1"/>
    </xf>
    <xf numFmtId="0" fontId="35" fillId="0" borderId="30" xfId="312" applyFont="1" applyBorder="1" applyAlignment="1">
      <alignment horizontal="center" vertical="center" wrapText="1"/>
    </xf>
    <xf numFmtId="0" fontId="35" fillId="0" borderId="32" xfId="312" applyFont="1" applyBorder="1" applyAlignment="1">
      <alignment horizontal="center" vertical="center" wrapText="1"/>
    </xf>
    <xf numFmtId="0" fontId="35" fillId="19" borderId="30" xfId="312" applyFont="1" applyFill="1" applyBorder="1" applyAlignment="1">
      <alignment horizontal="center" vertical="center" wrapText="1"/>
    </xf>
    <xf numFmtId="0" fontId="35" fillId="19" borderId="32" xfId="312" applyFont="1" applyFill="1" applyBorder="1" applyAlignment="1">
      <alignment horizontal="center" vertical="center" wrapText="1"/>
    </xf>
    <xf numFmtId="9" fontId="35" fillId="0" borderId="48" xfId="1" applyFont="1" applyBorder="1" applyAlignment="1">
      <alignment horizontal="center" vertical="center" wrapText="1"/>
    </xf>
    <xf numFmtId="9" fontId="35" fillId="0" borderId="50" xfId="1" applyFont="1" applyBorder="1" applyAlignment="1">
      <alignment horizontal="center" vertical="center" wrapText="1"/>
    </xf>
    <xf numFmtId="0" fontId="32" fillId="0" borderId="47" xfId="0" applyFont="1" applyBorder="1" applyAlignment="1">
      <alignment wrapText="1"/>
    </xf>
    <xf numFmtId="0" fontId="32" fillId="0" borderId="47" xfId="0" applyFont="1" applyBorder="1"/>
    <xf numFmtId="0" fontId="32" fillId="19" borderId="48" xfId="3" applyFont="1" applyFill="1" applyBorder="1" applyAlignment="1">
      <alignment vertical="center" wrapText="1"/>
    </xf>
    <xf numFmtId="0" fontId="32" fillId="19" borderId="50" xfId="3" applyFont="1" applyFill="1" applyBorder="1" applyAlignment="1">
      <alignment vertical="center" wrapText="1"/>
    </xf>
    <xf numFmtId="0" fontId="32" fillId="19" borderId="47" xfId="0" applyFont="1" applyFill="1" applyBorder="1" applyAlignment="1">
      <alignment wrapText="1"/>
    </xf>
    <xf numFmtId="0" fontId="32" fillId="19" borderId="47" xfId="0" applyFont="1" applyFill="1" applyBorder="1"/>
    <xf numFmtId="0" fontId="40" fillId="0" borderId="48" xfId="46" applyBorder="1" applyAlignment="1">
      <alignment horizontal="center" vertical="center" wrapText="1"/>
    </xf>
    <xf numFmtId="0" fontId="32" fillId="19" borderId="48" xfId="477" applyFont="1" applyFill="1" applyBorder="1" applyAlignment="1">
      <alignment vertical="center" wrapText="1"/>
    </xf>
    <xf numFmtId="0" fontId="32" fillId="19" borderId="50" xfId="477" applyFont="1" applyFill="1" applyBorder="1" applyAlignment="1">
      <alignment vertical="center" wrapText="1"/>
    </xf>
    <xf numFmtId="0" fontId="41" fillId="0" borderId="47" xfId="0" applyFont="1" applyBorder="1" applyAlignment="1">
      <alignment horizontal="center" wrapText="1"/>
    </xf>
    <xf numFmtId="0" fontId="35" fillId="0" borderId="47" xfId="0" applyFont="1" applyBorder="1" applyAlignment="1">
      <alignment horizontal="center" vertical="center" wrapText="1"/>
    </xf>
    <xf numFmtId="0" fontId="35" fillId="0" borderId="47" xfId="0" applyFont="1" applyBorder="1" applyAlignment="1">
      <alignment horizontal="center" wrapText="1"/>
    </xf>
    <xf numFmtId="0" fontId="35" fillId="19" borderId="30" xfId="189" applyFont="1" applyFill="1" applyBorder="1" applyAlignment="1">
      <alignment horizontal="left" vertical="center" wrapText="1"/>
    </xf>
    <xf numFmtId="0" fontId="35" fillId="19" borderId="32" xfId="189" applyFont="1" applyFill="1" applyBorder="1" applyAlignment="1">
      <alignment horizontal="left" vertical="center" wrapText="1"/>
    </xf>
    <xf numFmtId="0" fontId="35" fillId="0" borderId="48" xfId="3" applyFont="1" applyBorder="1" applyAlignment="1">
      <alignment horizontal="left" vertical="center" wrapText="1"/>
    </xf>
    <xf numFmtId="0" fontId="35" fillId="0" borderId="50" xfId="3" applyFont="1" applyBorder="1" applyAlignment="1">
      <alignment horizontal="left" vertical="center" wrapText="1"/>
    </xf>
    <xf numFmtId="0" fontId="35" fillId="0" borderId="48" xfId="312" applyFont="1" applyBorder="1" applyAlignment="1">
      <alignment horizontal="left" vertical="center" wrapText="1"/>
    </xf>
    <xf numFmtId="0" fontId="35" fillId="0" borderId="50" xfId="312" applyFont="1" applyBorder="1" applyAlignment="1">
      <alignment horizontal="left" vertical="center" wrapText="1"/>
    </xf>
    <xf numFmtId="0" fontId="41" fillId="0" borderId="50" xfId="312" applyFont="1" applyBorder="1" applyAlignment="1">
      <alignment horizontal="center" vertical="center" wrapText="1"/>
    </xf>
    <xf numFmtId="0" fontId="19" fillId="0" borderId="30" xfId="36" applyFont="1" applyBorder="1" applyAlignment="1">
      <alignment horizontal="center" vertical="center" wrapText="1"/>
    </xf>
    <xf numFmtId="0" fontId="19" fillId="0" borderId="32" xfId="36" applyFont="1" applyBorder="1" applyAlignment="1">
      <alignment horizontal="center" vertical="center" wrapText="1"/>
    </xf>
    <xf numFmtId="0" fontId="35" fillId="0" borderId="30" xfId="36" applyFont="1" applyBorder="1" applyAlignment="1">
      <alignment horizontal="center" vertical="center" wrapText="1"/>
    </xf>
    <xf numFmtId="0" fontId="35" fillId="0" borderId="32" xfId="36" applyFont="1" applyBorder="1" applyAlignment="1">
      <alignment horizontal="center" vertical="center" wrapText="1"/>
    </xf>
    <xf numFmtId="0" fontId="35" fillId="0" borderId="30" xfId="383" applyFont="1" applyBorder="1" applyAlignment="1">
      <alignment horizontal="center" vertical="center" wrapText="1"/>
    </xf>
    <xf numFmtId="0" fontId="35" fillId="0" borderId="32" xfId="383" applyFont="1" applyBorder="1" applyAlignment="1">
      <alignment horizontal="center" vertical="center" wrapText="1"/>
    </xf>
    <xf numFmtId="0" fontId="41" fillId="0" borderId="48" xfId="36" applyFont="1" applyBorder="1" applyAlignment="1">
      <alignment horizontal="left" vertical="center" wrapText="1"/>
    </xf>
    <xf numFmtId="0" fontId="41" fillId="0" borderId="50" xfId="36" applyFont="1" applyBorder="1" applyAlignment="1">
      <alignment horizontal="left" vertical="center" wrapText="1"/>
    </xf>
    <xf numFmtId="0" fontId="35" fillId="0" borderId="48" xfId="36" applyFont="1" applyBorder="1" applyAlignment="1">
      <alignment horizontal="left" vertical="center" wrapText="1"/>
    </xf>
    <xf numFmtId="0" fontId="35" fillId="0" borderId="50" xfId="36" applyFont="1" applyBorder="1" applyAlignment="1">
      <alignment horizontal="left" vertical="center" wrapText="1"/>
    </xf>
    <xf numFmtId="0" fontId="35" fillId="0" borderId="50" xfId="3" applyFont="1" applyBorder="1" applyAlignment="1">
      <alignment horizontal="center" vertical="center" wrapText="1"/>
    </xf>
    <xf numFmtId="0" fontId="35" fillId="0" borderId="48" xfId="3" applyFont="1" applyBorder="1" applyAlignment="1">
      <alignment horizontal="center" vertical="center" wrapText="1"/>
    </xf>
    <xf numFmtId="0" fontId="35" fillId="0" borderId="48" xfId="477" applyFont="1" applyBorder="1" applyAlignment="1">
      <alignment horizontal="left" vertical="center" wrapText="1"/>
    </xf>
    <xf numFmtId="0" fontId="35" fillId="0" borderId="50" xfId="477" applyFont="1" applyBorder="1" applyAlignment="1">
      <alignment horizontal="left" vertical="center" wrapText="1"/>
    </xf>
    <xf numFmtId="0" fontId="41" fillId="0" borderId="50" xfId="477" applyFont="1" applyBorder="1" applyAlignment="1">
      <alignment horizontal="center" vertical="center" wrapText="1"/>
    </xf>
    <xf numFmtId="0" fontId="19" fillId="0" borderId="30" xfId="3" applyFont="1" applyBorder="1" applyAlignment="1">
      <alignment horizontal="center" vertical="top" wrapText="1"/>
    </xf>
    <xf numFmtId="0" fontId="19" fillId="0" borderId="32" xfId="3" applyFont="1" applyBorder="1" applyAlignment="1">
      <alignment horizontal="center" vertical="top" wrapText="1"/>
    </xf>
    <xf numFmtId="0" fontId="19" fillId="0" borderId="30" xfId="3" applyFont="1" applyBorder="1" applyAlignment="1">
      <alignment horizontal="center" vertical="center" wrapText="1"/>
    </xf>
    <xf numFmtId="0" fontId="19" fillId="0" borderId="32" xfId="3" applyFont="1" applyBorder="1" applyAlignment="1">
      <alignment horizontal="center" vertical="center" wrapText="1"/>
    </xf>
    <xf numFmtId="0" fontId="19" fillId="0" borderId="30" xfId="312" applyFont="1" applyBorder="1" applyAlignment="1">
      <alignment horizontal="center" vertical="center" wrapText="1"/>
    </xf>
    <xf numFmtId="0" fontId="19" fillId="0" borderId="32" xfId="312" applyFont="1" applyBorder="1" applyAlignment="1">
      <alignment horizontal="center" vertical="center" wrapText="1"/>
    </xf>
    <xf numFmtId="174" fontId="66" fillId="20" borderId="48" xfId="3" applyNumberFormat="1" applyFont="1" applyFill="1" applyBorder="1" applyAlignment="1">
      <alignment horizontal="center" vertical="center" wrapText="1"/>
    </xf>
    <xf numFmtId="174" fontId="66" fillId="20" borderId="50" xfId="3" applyNumberFormat="1" applyFont="1" applyFill="1" applyBorder="1" applyAlignment="1">
      <alignment horizontal="center" vertical="center" wrapText="1"/>
    </xf>
    <xf numFmtId="174" fontId="42" fillId="20" borderId="48" xfId="3" applyNumberFormat="1" applyFont="1" applyFill="1" applyBorder="1" applyAlignment="1">
      <alignment horizontal="center" vertical="center" wrapText="1"/>
    </xf>
    <xf numFmtId="174" fontId="42" fillId="20" borderId="50" xfId="3" applyNumberFormat="1" applyFont="1" applyFill="1" applyBorder="1" applyAlignment="1">
      <alignment horizontal="center" vertical="center" wrapText="1"/>
    </xf>
    <xf numFmtId="0" fontId="19" fillId="0" borderId="48" xfId="3" applyFont="1" applyBorder="1" applyAlignment="1">
      <alignment horizontal="left" vertical="center" wrapText="1"/>
    </xf>
    <xf numFmtId="0" fontId="19" fillId="0" borderId="50" xfId="3" applyFont="1" applyBorder="1" applyAlignment="1">
      <alignment horizontal="left" vertical="center" wrapText="1"/>
    </xf>
    <xf numFmtId="0" fontId="19" fillId="19" borderId="48" xfId="3" applyFont="1" applyFill="1" applyBorder="1" applyAlignment="1">
      <alignment horizontal="left" vertical="center" wrapText="1"/>
    </xf>
    <xf numFmtId="0" fontId="19" fillId="19" borderId="50" xfId="3" applyFont="1" applyFill="1" applyBorder="1" applyAlignment="1">
      <alignment horizontal="left" vertical="center" wrapText="1"/>
    </xf>
    <xf numFmtId="0" fontId="19" fillId="0" borderId="48" xfId="312" applyFont="1" applyBorder="1" applyAlignment="1">
      <alignment horizontal="left" vertical="center" wrapText="1"/>
    </xf>
    <xf numFmtId="0" fontId="19" fillId="0" borderId="50" xfId="312" applyFont="1" applyBorder="1" applyAlignment="1">
      <alignment horizontal="left" vertical="center" wrapText="1"/>
    </xf>
    <xf numFmtId="0" fontId="19" fillId="0" borderId="47" xfId="0" applyFont="1" applyBorder="1" applyAlignment="1">
      <alignment horizontal="center" vertical="center" wrapText="1"/>
    </xf>
    <xf numFmtId="0" fontId="35" fillId="0" borderId="30" xfId="3" applyFont="1" applyBorder="1" applyAlignment="1">
      <alignment horizontal="left" vertical="center" wrapText="1"/>
    </xf>
    <xf numFmtId="0" fontId="35" fillId="0" borderId="32" xfId="3" applyFont="1" applyBorder="1" applyAlignment="1">
      <alignment horizontal="left" vertical="center" wrapText="1"/>
    </xf>
    <xf numFmtId="0" fontId="35" fillId="0" borderId="30" xfId="36" applyFont="1" applyBorder="1" applyAlignment="1">
      <alignment horizontal="left" vertical="center" wrapText="1"/>
    </xf>
    <xf numFmtId="0" fontId="35" fillId="0" borderId="32" xfId="36" applyFont="1" applyBorder="1" applyAlignment="1">
      <alignment horizontal="left" vertical="center" wrapText="1"/>
    </xf>
    <xf numFmtId="0" fontId="35" fillId="0" borderId="30" xfId="312" applyFont="1" applyBorder="1" applyAlignment="1">
      <alignment horizontal="left" vertical="center" wrapText="1"/>
    </xf>
    <xf numFmtId="0" fontId="35" fillId="0" borderId="32" xfId="312" applyFont="1" applyBorder="1" applyAlignment="1">
      <alignment horizontal="left" vertical="center" wrapText="1"/>
    </xf>
    <xf numFmtId="0" fontId="32" fillId="0" borderId="48" xfId="3" applyFont="1" applyBorder="1" applyAlignment="1">
      <alignment horizontal="left" vertical="center" wrapText="1"/>
    </xf>
    <xf numFmtId="0" fontId="32" fillId="0" borderId="50" xfId="3" applyFont="1" applyBorder="1" applyAlignment="1">
      <alignment horizontal="left" vertical="center" wrapText="1"/>
    </xf>
    <xf numFmtId="0" fontId="32" fillId="0" borderId="48" xfId="312" applyFont="1" applyBorder="1" applyAlignment="1">
      <alignment horizontal="left" vertical="center" wrapText="1"/>
    </xf>
    <xf numFmtId="0" fontId="32" fillId="0" borderId="50" xfId="312" applyFont="1" applyBorder="1" applyAlignment="1">
      <alignment horizontal="left" vertical="center" wrapText="1"/>
    </xf>
    <xf numFmtId="2" fontId="35" fillId="0" borderId="30" xfId="3" applyNumberFormat="1" applyFont="1" applyBorder="1" applyAlignment="1">
      <alignment horizontal="center" vertical="center" wrapText="1"/>
    </xf>
    <xf numFmtId="0" fontId="35" fillId="19" borderId="30" xfId="3" applyFont="1" applyFill="1" applyBorder="1" applyAlignment="1">
      <alignment horizontal="center" vertical="center" wrapText="1"/>
    </xf>
    <xf numFmtId="0" fontId="35" fillId="19" borderId="32" xfId="3" applyFont="1" applyFill="1" applyBorder="1" applyAlignment="1">
      <alignment horizontal="center" vertical="center" wrapText="1"/>
    </xf>
    <xf numFmtId="0" fontId="41" fillId="0" borderId="32" xfId="3" applyFont="1" applyBorder="1" applyAlignment="1">
      <alignment horizontal="center" vertical="center" wrapText="1"/>
    </xf>
    <xf numFmtId="0" fontId="41" fillId="0" borderId="31" xfId="3" applyFont="1" applyBorder="1" applyAlignment="1">
      <alignment horizontal="center" vertical="center" wrapText="1"/>
    </xf>
    <xf numFmtId="174" fontId="66" fillId="20" borderId="74" xfId="3" applyNumberFormat="1" applyFont="1" applyFill="1" applyBorder="1" applyAlignment="1">
      <alignment horizontal="center" vertical="center" wrapText="1"/>
    </xf>
    <xf numFmtId="174" fontId="66" fillId="20" borderId="77" xfId="3" applyNumberFormat="1" applyFont="1" applyFill="1" applyBorder="1" applyAlignment="1">
      <alignment horizontal="center" vertical="center" wrapText="1"/>
    </xf>
    <xf numFmtId="174" fontId="52" fillId="20" borderId="74" xfId="3" applyNumberFormat="1" applyFont="1" applyFill="1" applyBorder="1" applyAlignment="1">
      <alignment horizontal="center" vertical="center" wrapText="1"/>
    </xf>
    <xf numFmtId="174" fontId="52" fillId="20" borderId="77" xfId="3" applyNumberFormat="1" applyFont="1" applyFill="1" applyBorder="1" applyAlignment="1">
      <alignment horizontal="center" vertical="center" wrapText="1"/>
    </xf>
    <xf numFmtId="9" fontId="35" fillId="0" borderId="48" xfId="3" applyNumberFormat="1" applyFont="1" applyBorder="1" applyAlignment="1">
      <alignment horizontal="center" vertical="center"/>
    </xf>
    <xf numFmtId="0" fontId="33" fillId="19" borderId="48" xfId="3" applyFont="1" applyFill="1" applyBorder="1" applyAlignment="1">
      <alignment horizontal="left" vertical="center" wrapText="1"/>
    </xf>
    <xf numFmtId="0" fontId="47" fillId="19" borderId="50" xfId="3" applyFont="1" applyFill="1" applyBorder="1" applyAlignment="1">
      <alignment horizontal="left" vertical="center" wrapText="1"/>
    </xf>
    <xf numFmtId="0" fontId="41" fillId="0" borderId="50" xfId="3" applyFont="1" applyBorder="1" applyAlignment="1">
      <alignment horizontal="left" vertical="center" wrapText="1"/>
    </xf>
    <xf numFmtId="0" fontId="74" fillId="0" borderId="48" xfId="3" applyFont="1" applyBorder="1" applyAlignment="1">
      <alignment horizontal="center" vertical="center" wrapText="1"/>
    </xf>
    <xf numFmtId="0" fontId="74" fillId="0" borderId="50" xfId="3" applyFont="1" applyBorder="1" applyAlignment="1">
      <alignment horizontal="center" vertical="center" wrapText="1"/>
    </xf>
    <xf numFmtId="0" fontId="41" fillId="0" borderId="48" xfId="3" applyFont="1" applyBorder="1" applyAlignment="1">
      <alignment horizontal="left" vertical="center" wrapText="1"/>
    </xf>
    <xf numFmtId="0" fontId="35" fillId="0" borderId="47" xfId="0" applyFont="1" applyBorder="1" applyAlignment="1">
      <alignment horizontal="center"/>
    </xf>
    <xf numFmtId="0" fontId="35" fillId="0" borderId="47" xfId="3" applyFont="1" applyBorder="1" applyAlignment="1">
      <alignment horizontal="center" vertical="center" wrapText="1"/>
    </xf>
    <xf numFmtId="0" fontId="41" fillId="0" borderId="47" xfId="0" applyFont="1" applyBorder="1" applyAlignment="1">
      <alignment horizontal="center" vertical="center" wrapText="1"/>
    </xf>
    <xf numFmtId="0" fontId="50" fillId="0" borderId="48" xfId="3" applyFont="1" applyBorder="1" applyAlignment="1">
      <alignment horizontal="left" vertical="center" wrapText="1"/>
    </xf>
    <xf numFmtId="0" fontId="50" fillId="0" borderId="50" xfId="3" applyFont="1" applyBorder="1" applyAlignment="1">
      <alignment horizontal="left" vertical="center" wrapText="1"/>
    </xf>
    <xf numFmtId="0" fontId="50" fillId="0" borderId="48" xfId="3" applyFont="1" applyBorder="1" applyAlignment="1">
      <alignment horizontal="center" vertical="center" wrapText="1"/>
    </xf>
    <xf numFmtId="0" fontId="52" fillId="20" borderId="30" xfId="2" applyFont="1" applyFill="1" applyBorder="1" applyAlignment="1">
      <alignment horizontal="center" vertical="center" wrapText="1"/>
    </xf>
    <xf numFmtId="0" fontId="52" fillId="20" borderId="31" xfId="2" applyFont="1" applyFill="1" applyBorder="1" applyAlignment="1">
      <alignment horizontal="center" vertical="center" wrapText="1"/>
    </xf>
    <xf numFmtId="0" fontId="52" fillId="20" borderId="32" xfId="2" applyFont="1" applyFill="1" applyBorder="1" applyAlignment="1">
      <alignment horizontal="center" vertical="center" wrapText="1"/>
    </xf>
    <xf numFmtId="0" fontId="68" fillId="0" borderId="27" xfId="22" applyBorder="1" applyAlignment="1">
      <alignment horizontal="center" vertical="center" wrapText="1"/>
    </xf>
    <xf numFmtId="0" fontId="35" fillId="0" borderId="30" xfId="3" applyFont="1" applyBorder="1" applyAlignment="1">
      <alignment vertical="center" wrapText="1"/>
    </xf>
    <xf numFmtId="0" fontId="35" fillId="0" borderId="32" xfId="3" applyFont="1" applyBorder="1" applyAlignment="1">
      <alignment vertical="center" wrapText="1"/>
    </xf>
    <xf numFmtId="0" fontId="35" fillId="0" borderId="30" xfId="36" applyFont="1" applyBorder="1" applyAlignment="1">
      <alignment vertical="center" wrapText="1"/>
    </xf>
    <xf numFmtId="0" fontId="35" fillId="0" borderId="32" xfId="36" applyFont="1" applyBorder="1" applyAlignment="1">
      <alignment vertical="center" wrapText="1"/>
    </xf>
    <xf numFmtId="0" fontId="35" fillId="0" borderId="30" xfId="312" applyFont="1" applyBorder="1" applyAlignment="1">
      <alignment vertical="center" wrapText="1"/>
    </xf>
    <xf numFmtId="0" fontId="35" fillId="0" borderId="32" xfId="312" applyFont="1" applyBorder="1" applyAlignment="1">
      <alignment vertical="center" wrapText="1"/>
    </xf>
    <xf numFmtId="0" fontId="35" fillId="0" borderId="115" xfId="36" applyFont="1" applyBorder="1" applyAlignment="1">
      <alignment horizontal="left" vertical="center" wrapText="1"/>
    </xf>
    <xf numFmtId="0" fontId="35" fillId="0" borderId="86" xfId="36" applyFont="1" applyBorder="1" applyAlignment="1">
      <alignment horizontal="left" vertical="center" wrapText="1"/>
    </xf>
    <xf numFmtId="0" fontId="40" fillId="0" borderId="48" xfId="22" applyFont="1" applyBorder="1" applyAlignment="1">
      <alignment horizontal="center" vertical="center" wrapText="1"/>
    </xf>
    <xf numFmtId="0" fontId="35" fillId="19" borderId="115" xfId="36" applyFont="1" applyFill="1" applyBorder="1" applyAlignment="1">
      <alignment horizontal="left" vertical="center" wrapText="1"/>
    </xf>
    <xf numFmtId="0" fontId="35" fillId="19" borderId="86" xfId="36" applyFont="1" applyFill="1" applyBorder="1" applyAlignment="1">
      <alignment horizontal="left" vertical="center" wrapText="1"/>
    </xf>
    <xf numFmtId="0" fontId="35" fillId="19" borderId="115" xfId="312" applyFont="1" applyFill="1" applyBorder="1" applyAlignment="1">
      <alignment horizontal="left" vertical="center" wrapText="1"/>
    </xf>
    <xf numFmtId="0" fontId="35" fillId="19" borderId="86" xfId="312" applyFont="1" applyFill="1" applyBorder="1" applyAlignment="1">
      <alignment horizontal="left" vertical="center" wrapText="1"/>
    </xf>
    <xf numFmtId="0" fontId="35" fillId="0" borderId="115" xfId="312" applyFont="1" applyBorder="1" applyAlignment="1">
      <alignment horizontal="left" vertical="center" wrapText="1"/>
    </xf>
    <xf numFmtId="0" fontId="35" fillId="0" borderId="86" xfId="312" applyFont="1" applyBorder="1" applyAlignment="1">
      <alignment horizontal="left" vertical="center" wrapText="1"/>
    </xf>
    <xf numFmtId="0" fontId="40" fillId="0" borderId="48" xfId="46" applyBorder="1" applyAlignment="1">
      <alignment horizontal="center" vertical="center"/>
    </xf>
    <xf numFmtId="0" fontId="86" fillId="19" borderId="115" xfId="312" applyFont="1" applyFill="1" applyBorder="1" applyAlignment="1">
      <alignment horizontal="left" vertical="center" wrapText="1"/>
    </xf>
    <xf numFmtId="0" fontId="72" fillId="19" borderId="115" xfId="312" applyFont="1" applyFill="1" applyBorder="1" applyAlignment="1">
      <alignment horizontal="left" vertical="center" wrapText="1"/>
    </xf>
    <xf numFmtId="0" fontId="35" fillId="0" borderId="30" xfId="477" applyFont="1" applyBorder="1" applyAlignment="1">
      <alignment horizontal="left" vertical="center" wrapText="1"/>
    </xf>
    <xf numFmtId="0" fontId="35" fillId="0" borderId="32" xfId="477" applyFont="1" applyBorder="1" applyAlignment="1">
      <alignment horizontal="left" vertical="center" wrapText="1"/>
    </xf>
    <xf numFmtId="0" fontId="35" fillId="19" borderId="30" xfId="477" applyFont="1" applyFill="1" applyBorder="1" applyAlignment="1">
      <alignment horizontal="left" vertical="center" wrapText="1"/>
    </xf>
    <xf numFmtId="0" fontId="35" fillId="19" borderId="32" xfId="477" applyFont="1" applyFill="1" applyBorder="1" applyAlignment="1">
      <alignment horizontal="left" vertical="center" wrapText="1"/>
    </xf>
    <xf numFmtId="0" fontId="35" fillId="0" borderId="48" xfId="3" applyFont="1" applyBorder="1" applyAlignment="1">
      <alignment horizontal="left" vertical="top" wrapText="1"/>
    </xf>
    <xf numFmtId="0" fontId="35" fillId="0" borderId="50" xfId="3" applyFont="1" applyBorder="1" applyAlignment="1">
      <alignment horizontal="left" vertical="top" wrapText="1"/>
    </xf>
    <xf numFmtId="0" fontId="35" fillId="19" borderId="48" xfId="3" applyFont="1" applyFill="1" applyBorder="1" applyAlignment="1">
      <alignment horizontal="left" vertical="top" wrapText="1"/>
    </xf>
    <xf numFmtId="0" fontId="35" fillId="19" borderId="50" xfId="3" applyFont="1" applyFill="1" applyBorder="1" applyAlignment="1">
      <alignment horizontal="left" vertical="top" wrapText="1"/>
    </xf>
    <xf numFmtId="0" fontId="35" fillId="0" borderId="48" xfId="477" applyFont="1" applyBorder="1" applyAlignment="1">
      <alignment horizontal="left" vertical="top" wrapText="1"/>
    </xf>
    <xf numFmtId="0" fontId="35" fillId="0" borderId="50" xfId="477" applyFont="1" applyBorder="1" applyAlignment="1">
      <alignment horizontal="left" vertical="top" wrapText="1"/>
    </xf>
    <xf numFmtId="0" fontId="35" fillId="19" borderId="48" xfId="477" applyFont="1" applyFill="1" applyBorder="1" applyAlignment="1">
      <alignment horizontal="left" vertical="top" wrapText="1"/>
    </xf>
    <xf numFmtId="0" fontId="35" fillId="19" borderId="50" xfId="477" applyFont="1" applyFill="1" applyBorder="1" applyAlignment="1">
      <alignment horizontal="left" vertical="top" wrapText="1"/>
    </xf>
    <xf numFmtId="43" fontId="41" fillId="0" borderId="48" xfId="18" applyFont="1" applyBorder="1" applyAlignment="1">
      <alignment horizontal="center"/>
    </xf>
    <xf numFmtId="43" fontId="41" fillId="0" borderId="50" xfId="18" applyFont="1" applyBorder="1" applyAlignment="1">
      <alignment horizontal="center"/>
    </xf>
    <xf numFmtId="0" fontId="34" fillId="0" borderId="94" xfId="2" applyFont="1" applyBorder="1" applyAlignment="1">
      <alignment horizontal="left" vertical="center" wrapText="1"/>
    </xf>
    <xf numFmtId="0" fontId="34" fillId="0" borderId="95" xfId="2" applyFont="1" applyBorder="1" applyAlignment="1">
      <alignment horizontal="left" vertical="center" wrapText="1"/>
    </xf>
    <xf numFmtId="0" fontId="34" fillId="0" borderId="96" xfId="2" applyFont="1" applyBorder="1" applyAlignment="1">
      <alignment horizontal="left" vertical="center" wrapText="1"/>
    </xf>
    <xf numFmtId="0" fontId="34" fillId="0" borderId="97" xfId="2" applyFont="1" applyBorder="1" applyAlignment="1">
      <alignment horizontal="left" vertical="center" wrapText="1"/>
    </xf>
    <xf numFmtId="0" fontId="34" fillId="0" borderId="98" xfId="2" applyFont="1" applyBorder="1" applyAlignment="1">
      <alignment horizontal="left" vertical="center" wrapText="1"/>
    </xf>
    <xf numFmtId="0" fontId="34" fillId="0" borderId="99" xfId="2" applyFont="1" applyBorder="1" applyAlignment="1">
      <alignment horizontal="left" vertical="center" wrapText="1"/>
    </xf>
    <xf numFmtId="0" fontId="34" fillId="0" borderId="100" xfId="2" applyFont="1" applyBorder="1" applyAlignment="1">
      <alignment horizontal="left" vertical="center" wrapText="1"/>
    </xf>
    <xf numFmtId="0" fontId="34" fillId="0" borderId="101" xfId="2" applyFont="1" applyBorder="1" applyAlignment="1">
      <alignment horizontal="left" vertical="center" wrapText="1"/>
    </xf>
    <xf numFmtId="0" fontId="35" fillId="19" borderId="30" xfId="36" applyFont="1" applyFill="1" applyBorder="1" applyAlignment="1">
      <alignment horizontal="left" vertical="center" wrapText="1"/>
    </xf>
    <xf numFmtId="0" fontId="35" fillId="19" borderId="32" xfId="36" applyFont="1" applyFill="1" applyBorder="1" applyAlignment="1">
      <alignment horizontal="left" vertical="center" wrapText="1"/>
    </xf>
    <xf numFmtId="0" fontId="35" fillId="0" borderId="32" xfId="3" applyFont="1" applyBorder="1" applyAlignment="1">
      <alignment horizontal="left" vertical="center"/>
    </xf>
    <xf numFmtId="0" fontId="72" fillId="0" borderId="30" xfId="312" applyFont="1" applyBorder="1" applyAlignment="1">
      <alignment horizontal="left" vertical="center" wrapText="1"/>
    </xf>
    <xf numFmtId="0" fontId="86" fillId="0" borderId="30" xfId="312" applyFont="1" applyBorder="1" applyAlignment="1">
      <alignment horizontal="left" vertical="center" wrapText="1"/>
    </xf>
    <xf numFmtId="0" fontId="33" fillId="20" borderId="61" xfId="2" applyFont="1" applyFill="1" applyBorder="1" applyAlignment="1">
      <alignment horizontal="center" vertical="center" wrapText="1"/>
    </xf>
    <xf numFmtId="0" fontId="33" fillId="20" borderId="62" xfId="2" applyFont="1" applyFill="1" applyBorder="1" applyAlignment="1">
      <alignment horizontal="center" vertical="center" wrapText="1"/>
    </xf>
    <xf numFmtId="0" fontId="33" fillId="20" borderId="63" xfId="2" applyFont="1" applyFill="1" applyBorder="1" applyAlignment="1">
      <alignment horizontal="center" vertical="center" wrapText="1"/>
    </xf>
    <xf numFmtId="172" fontId="35" fillId="0" borderId="73" xfId="5" applyNumberFormat="1" applyFont="1" applyBorder="1" applyAlignment="1">
      <alignment horizontal="center" vertical="center"/>
    </xf>
    <xf numFmtId="172" fontId="35" fillId="0" borderId="60" xfId="5" applyNumberFormat="1" applyFont="1" applyBorder="1" applyAlignment="1">
      <alignment horizontal="center" vertical="center"/>
    </xf>
    <xf numFmtId="172" fontId="35" fillId="0" borderId="70" xfId="5" applyNumberFormat="1" applyFont="1" applyBorder="1" applyAlignment="1">
      <alignment horizontal="center" vertical="center"/>
    </xf>
    <xf numFmtId="172" fontId="35" fillId="0" borderId="81" xfId="5" applyNumberFormat="1" applyFont="1" applyBorder="1" applyAlignment="1">
      <alignment horizontal="center" vertical="center"/>
    </xf>
    <xf numFmtId="172" fontId="35" fillId="0" borderId="80" xfId="5" applyNumberFormat="1" applyFont="1" applyBorder="1" applyAlignment="1">
      <alignment horizontal="center" vertical="center"/>
    </xf>
    <xf numFmtId="0" fontId="34" fillId="20" borderId="61" xfId="2" applyFont="1" applyFill="1" applyBorder="1" applyAlignment="1">
      <alignment horizontal="center" vertical="center" wrapText="1"/>
    </xf>
    <xf numFmtId="0" fontId="34" fillId="20" borderId="62" xfId="2" applyFont="1" applyFill="1" applyBorder="1" applyAlignment="1">
      <alignment horizontal="center" vertical="center" wrapText="1"/>
    </xf>
    <xf numFmtId="0" fontId="34" fillId="20" borderId="63" xfId="2" applyFont="1" applyFill="1" applyBorder="1" applyAlignment="1">
      <alignment horizontal="center" vertical="center" wrapText="1"/>
    </xf>
    <xf numFmtId="0" fontId="33" fillId="0" borderId="85" xfId="2" applyFont="1" applyBorder="1" applyAlignment="1">
      <alignment horizontal="center" vertical="center" wrapText="1"/>
    </xf>
    <xf numFmtId="0" fontId="33" fillId="0" borderId="64" xfId="2" applyFont="1" applyBorder="1" applyAlignment="1">
      <alignment horizontal="center" vertical="center" wrapText="1"/>
    </xf>
    <xf numFmtId="0" fontId="34" fillId="16" borderId="51" xfId="2" applyFont="1" applyFill="1" applyBorder="1" applyAlignment="1">
      <alignment horizontal="left" vertical="center" wrapText="1"/>
    </xf>
    <xf numFmtId="0" fontId="34" fillId="16" borderId="30" xfId="2" applyFont="1" applyFill="1" applyBorder="1" applyAlignment="1">
      <alignment horizontal="center" vertical="center" wrapText="1"/>
    </xf>
    <xf numFmtId="0" fontId="34" fillId="16" borderId="31" xfId="2" applyFont="1" applyFill="1" applyBorder="1" applyAlignment="1">
      <alignment horizontal="center" vertical="center" wrapText="1"/>
    </xf>
    <xf numFmtId="0" fontId="34" fillId="16" borderId="32" xfId="2" applyFont="1" applyFill="1" applyBorder="1" applyAlignment="1">
      <alignment horizontal="center" vertical="center" wrapText="1"/>
    </xf>
    <xf numFmtId="0" fontId="34" fillId="20" borderId="75" xfId="2" applyFont="1" applyFill="1" applyBorder="1" applyAlignment="1">
      <alignment horizontal="center" vertical="center" wrapText="1"/>
    </xf>
    <xf numFmtId="0" fontId="34" fillId="20" borderId="37" xfId="2" applyFont="1" applyFill="1" applyBorder="1" applyAlignment="1">
      <alignment horizontal="center" vertical="center" wrapText="1"/>
    </xf>
    <xf numFmtId="172" fontId="35" fillId="0" borderId="54" xfId="5" applyNumberFormat="1" applyFont="1" applyBorder="1" applyAlignment="1">
      <alignment horizontal="center" vertical="center"/>
    </xf>
    <xf numFmtId="172" fontId="35" fillId="0" borderId="114" xfId="5" applyNumberFormat="1" applyFont="1" applyBorder="1" applyAlignment="1">
      <alignment horizontal="center" vertical="center"/>
    </xf>
    <xf numFmtId="0" fontId="34" fillId="16" borderId="51" xfId="2" applyFont="1" applyFill="1" applyBorder="1" applyAlignment="1">
      <alignment horizontal="center" vertical="center" wrapText="1"/>
    </xf>
    <xf numFmtId="0" fontId="34" fillId="20" borderId="34" xfId="2" applyFont="1" applyFill="1" applyBorder="1" applyAlignment="1">
      <alignment horizontal="center" vertical="center" wrapText="1"/>
    </xf>
    <xf numFmtId="0" fontId="34" fillId="20" borderId="38" xfId="2" applyFont="1" applyFill="1" applyBorder="1" applyAlignment="1">
      <alignment horizontal="center" vertical="center" wrapText="1"/>
    </xf>
    <xf numFmtId="0" fontId="33" fillId="0" borderId="80" xfId="2" applyFont="1" applyBorder="1" applyAlignment="1">
      <alignment horizontal="center" vertical="center" wrapText="1"/>
    </xf>
    <xf numFmtId="0" fontId="33" fillId="0" borderId="70" xfId="2" applyFont="1" applyBorder="1" applyAlignment="1">
      <alignment horizontal="center" vertical="center" wrapText="1"/>
    </xf>
    <xf numFmtId="0" fontId="34" fillId="20" borderId="80" xfId="2" applyFont="1" applyFill="1" applyBorder="1" applyAlignment="1">
      <alignment horizontal="center" vertical="center" wrapText="1"/>
    </xf>
    <xf numFmtId="0" fontId="34" fillId="20" borderId="81" xfId="2" applyFont="1" applyFill="1" applyBorder="1" applyAlignment="1">
      <alignment horizontal="center" vertical="center" wrapText="1"/>
    </xf>
    <xf numFmtId="0" fontId="34" fillId="0" borderId="11" xfId="0" applyFont="1" applyBorder="1" applyAlignment="1">
      <alignment horizontal="center" vertical="center" wrapText="1"/>
    </xf>
    <xf numFmtId="0" fontId="33" fillId="0" borderId="72" xfId="2" applyFont="1" applyBorder="1" applyAlignment="1">
      <alignment horizontal="center" vertical="center" wrapText="1"/>
    </xf>
    <xf numFmtId="0" fontId="33" fillId="0" borderId="58" xfId="2" applyFont="1" applyBorder="1" applyAlignment="1">
      <alignment horizontal="center" vertical="center" wrapText="1"/>
    </xf>
    <xf numFmtId="0" fontId="33" fillId="0" borderId="73" xfId="2" applyFont="1" applyBorder="1" applyAlignment="1">
      <alignment horizontal="center" vertical="center" wrapText="1"/>
    </xf>
    <xf numFmtId="0" fontId="33" fillId="0" borderId="81" xfId="2" applyFont="1" applyBorder="1" applyAlignment="1">
      <alignment horizontal="center" vertical="center" wrapText="1"/>
    </xf>
    <xf numFmtId="0" fontId="35" fillId="0" borderId="72" xfId="3" applyFont="1" applyBorder="1" applyAlignment="1">
      <alignment horizontal="center" vertical="center" wrapText="1"/>
    </xf>
    <xf numFmtId="0" fontId="35" fillId="0" borderId="82" xfId="3" applyFont="1" applyBorder="1" applyAlignment="1">
      <alignment horizontal="center" vertical="center" wrapText="1"/>
    </xf>
    <xf numFmtId="0" fontId="33" fillId="20" borderId="75" xfId="2" applyFont="1" applyFill="1" applyBorder="1" applyAlignment="1">
      <alignment horizontal="center" vertical="center" wrapText="1"/>
    </xf>
    <xf numFmtId="0" fontId="33" fillId="20" borderId="37" xfId="2" applyFont="1" applyFill="1" applyBorder="1" applyAlignment="1">
      <alignment horizontal="center" vertical="center" wrapText="1"/>
    </xf>
    <xf numFmtId="0" fontId="33" fillId="16" borderId="30" xfId="2" applyFont="1" applyFill="1" applyBorder="1" applyAlignment="1">
      <alignment horizontal="center" vertical="center" wrapText="1"/>
    </xf>
    <xf numFmtId="0" fontId="33" fillId="16" borderId="31" xfId="2" applyFont="1" applyFill="1" applyBorder="1" applyAlignment="1">
      <alignment horizontal="center" vertical="center" wrapText="1"/>
    </xf>
    <xf numFmtId="0" fontId="33" fillId="16" borderId="32" xfId="2" applyFont="1" applyFill="1" applyBorder="1" applyAlignment="1">
      <alignment horizontal="center" vertical="center" wrapText="1"/>
    </xf>
    <xf numFmtId="0" fontId="33" fillId="20" borderId="34" xfId="2" applyFont="1" applyFill="1" applyBorder="1" applyAlignment="1">
      <alignment horizontal="center" vertical="center" wrapText="1"/>
    </xf>
    <xf numFmtId="0" fontId="33" fillId="20" borderId="38" xfId="2" applyFont="1" applyFill="1" applyBorder="1" applyAlignment="1">
      <alignment horizontal="center" vertical="center" wrapText="1"/>
    </xf>
    <xf numFmtId="0" fontId="33" fillId="20" borderId="80" xfId="2" applyFont="1" applyFill="1" applyBorder="1" applyAlignment="1">
      <alignment horizontal="center" vertical="center" wrapText="1"/>
    </xf>
    <xf numFmtId="0" fontId="33" fillId="20" borderId="81" xfId="2" applyFont="1" applyFill="1" applyBorder="1" applyAlignment="1">
      <alignment horizontal="center" vertical="center" wrapText="1"/>
    </xf>
    <xf numFmtId="0" fontId="33" fillId="0" borderId="60" xfId="2" applyFont="1" applyBorder="1" applyAlignment="1">
      <alignment horizontal="center" vertical="center" wrapText="1"/>
    </xf>
    <xf numFmtId="172" fontId="35" fillId="0" borderId="87" xfId="5" applyNumberFormat="1" applyFont="1" applyBorder="1" applyAlignment="1">
      <alignment horizontal="center" vertical="center"/>
    </xf>
    <xf numFmtId="172" fontId="35" fillId="0" borderId="41" xfId="5" applyNumberFormat="1" applyFont="1" applyBorder="1" applyAlignment="1">
      <alignment horizontal="center" vertical="center"/>
    </xf>
    <xf numFmtId="172" fontId="35" fillId="0" borderId="66" xfId="5" applyNumberFormat="1" applyFont="1" applyBorder="1" applyAlignment="1">
      <alignment horizontal="center" vertical="center"/>
    </xf>
    <xf numFmtId="0" fontId="33" fillId="16" borderId="30" xfId="2" applyFont="1" applyFill="1" applyBorder="1" applyAlignment="1">
      <alignment horizontal="center" vertical="center"/>
    </xf>
    <xf numFmtId="0" fontId="33" fillId="16" borderId="31" xfId="2" applyFont="1" applyFill="1" applyBorder="1" applyAlignment="1">
      <alignment horizontal="center" vertical="center"/>
    </xf>
    <xf numFmtId="0" fontId="33" fillId="16" borderId="32" xfId="2" applyFont="1" applyFill="1" applyBorder="1" applyAlignment="1">
      <alignment horizontal="center" vertical="center"/>
    </xf>
    <xf numFmtId="0" fontId="34" fillId="16" borderId="30" xfId="2" applyFont="1" applyFill="1" applyBorder="1" applyAlignment="1">
      <alignment horizontal="center" vertical="center"/>
    </xf>
    <xf numFmtId="0" fontId="34" fillId="16" borderId="31" xfId="2" applyFont="1" applyFill="1" applyBorder="1" applyAlignment="1">
      <alignment horizontal="center" vertical="center"/>
    </xf>
    <xf numFmtId="0" fontId="34" fillId="16" borderId="32" xfId="2" applyFont="1" applyFill="1" applyBorder="1" applyAlignment="1">
      <alignment horizontal="center" vertical="center"/>
    </xf>
    <xf numFmtId="0" fontId="33" fillId="0" borderId="11" xfId="2" applyFont="1" applyAlignment="1">
      <alignment horizontal="center" vertical="center" wrapText="1"/>
    </xf>
    <xf numFmtId="0" fontId="33" fillId="0" borderId="45" xfId="2" applyFont="1" applyBorder="1" applyAlignment="1">
      <alignment horizontal="center" vertical="center" wrapText="1"/>
    </xf>
    <xf numFmtId="0" fontId="34" fillId="25" borderId="36" xfId="2" applyFont="1" applyFill="1" applyBorder="1" applyAlignment="1">
      <alignment horizontal="center" vertical="center"/>
    </xf>
    <xf numFmtId="0" fontId="34" fillId="25" borderId="45" xfId="2" applyFont="1" applyFill="1" applyBorder="1" applyAlignment="1">
      <alignment horizontal="center" vertical="center"/>
    </xf>
    <xf numFmtId="0" fontId="34" fillId="25" borderId="44" xfId="2" applyFont="1" applyFill="1" applyBorder="1" applyAlignment="1">
      <alignment horizontal="center" vertical="center"/>
    </xf>
    <xf numFmtId="0" fontId="34" fillId="25" borderId="54" xfId="2" applyFont="1" applyFill="1" applyBorder="1" applyAlignment="1">
      <alignment horizontal="center" vertical="center"/>
    </xf>
    <xf numFmtId="0" fontId="34" fillId="25" borderId="52" xfId="2" applyFont="1" applyFill="1" applyBorder="1" applyAlignment="1">
      <alignment horizontal="center" vertical="center"/>
    </xf>
    <xf numFmtId="0" fontId="33" fillId="0" borderId="30" xfId="0" applyFont="1" applyBorder="1" applyAlignment="1">
      <alignment horizontal="center" vertical="center"/>
    </xf>
    <xf numFmtId="0" fontId="33" fillId="0" borderId="32" xfId="0" applyFont="1" applyBorder="1" applyAlignment="1">
      <alignment horizontal="center" vertical="center"/>
    </xf>
    <xf numFmtId="0" fontId="34" fillId="16" borderId="27" xfId="0" applyFont="1" applyFill="1" applyBorder="1" applyAlignment="1">
      <alignment horizontal="center" vertical="center"/>
    </xf>
    <xf numFmtId="0" fontId="34" fillId="16" borderId="43" xfId="0" applyFont="1" applyFill="1" applyBorder="1" applyAlignment="1">
      <alignment horizontal="center" vertical="center"/>
    </xf>
    <xf numFmtId="0" fontId="34" fillId="16" borderId="42" xfId="0" applyFont="1" applyFill="1" applyBorder="1" applyAlignment="1">
      <alignment horizontal="center" vertical="center"/>
    </xf>
    <xf numFmtId="0" fontId="34" fillId="16" borderId="33" xfId="0" applyFont="1" applyFill="1" applyBorder="1" applyAlignment="1">
      <alignment horizontal="center" vertical="center"/>
    </xf>
    <xf numFmtId="0" fontId="34" fillId="16" borderId="11" xfId="0" applyFont="1" applyFill="1" applyBorder="1" applyAlignment="1">
      <alignment horizontal="center" vertical="center"/>
    </xf>
    <xf numFmtId="0" fontId="34" fillId="16" borderId="41" xfId="0" applyFont="1" applyFill="1" applyBorder="1" applyAlignment="1">
      <alignment horizontal="center" vertical="center"/>
    </xf>
    <xf numFmtId="0" fontId="34" fillId="16" borderId="36" xfId="0" applyFont="1" applyFill="1" applyBorder="1" applyAlignment="1">
      <alignment horizontal="center" vertical="center"/>
    </xf>
    <xf numFmtId="0" fontId="34" fillId="16" borderId="45" xfId="0" applyFont="1" applyFill="1" applyBorder="1" applyAlignment="1">
      <alignment horizontal="center" vertical="center"/>
    </xf>
    <xf numFmtId="0" fontId="34" fillId="16" borderId="44" xfId="0" applyFont="1" applyFill="1" applyBorder="1" applyAlignment="1">
      <alignment horizontal="center" vertical="center"/>
    </xf>
    <xf numFmtId="0" fontId="33" fillId="0" borderId="51" xfId="0" applyFont="1" applyBorder="1" applyAlignment="1">
      <alignment horizontal="left" vertical="center" wrapText="1"/>
    </xf>
    <xf numFmtId="0" fontId="46" fillId="26" borderId="34" xfId="14" applyNumberFormat="1" applyFill="1" applyBorder="1" applyAlignment="1">
      <alignment horizontal="center" vertical="center" wrapText="1"/>
    </xf>
    <xf numFmtId="0" fontId="46" fillId="26" borderId="38" xfId="14" applyNumberFormat="1" applyFill="1" applyBorder="1" applyAlignment="1">
      <alignment horizontal="center" vertical="center" wrapText="1"/>
    </xf>
    <xf numFmtId="0" fontId="46" fillId="26" borderId="34" xfId="14" quotePrefix="1" applyNumberFormat="1" applyFill="1" applyBorder="1" applyAlignment="1">
      <alignment horizontal="center" vertical="center" wrapText="1"/>
    </xf>
    <xf numFmtId="0" fontId="46" fillId="26" borderId="38" xfId="14" quotePrefix="1" applyNumberFormat="1" applyFill="1" applyBorder="1" applyAlignment="1">
      <alignment horizontal="center" vertical="center" wrapText="1"/>
    </xf>
    <xf numFmtId="0" fontId="46" fillId="16" borderId="34" xfId="12" quotePrefix="1" applyNumberFormat="1" applyFont="1" applyFill="1" applyBorder="1" applyAlignment="1">
      <alignment horizontal="center" vertical="center" wrapText="1"/>
    </xf>
    <xf numFmtId="0" fontId="46" fillId="16" borderId="38" xfId="12" quotePrefix="1" applyNumberFormat="1" applyFont="1" applyFill="1" applyBorder="1" applyAlignment="1">
      <alignment horizontal="center" vertical="center" wrapText="1"/>
    </xf>
    <xf numFmtId="0" fontId="62" fillId="20" borderId="57" xfId="19" applyFont="1" applyFill="1" applyBorder="1" applyAlignment="1">
      <alignment horizontal="center" vertical="center" wrapText="1"/>
    </xf>
    <xf numFmtId="0" fontId="62" fillId="20" borderId="79" xfId="19" applyFont="1" applyFill="1" applyBorder="1" applyAlignment="1">
      <alignment horizontal="center" vertical="center" wrapText="1"/>
    </xf>
    <xf numFmtId="0" fontId="62" fillId="20" borderId="61" xfId="19" applyFont="1" applyFill="1" applyBorder="1" applyAlignment="1">
      <alignment horizontal="center" vertical="center"/>
    </xf>
    <xf numFmtId="0" fontId="62" fillId="20" borderId="62" xfId="19" applyFont="1" applyFill="1" applyBorder="1" applyAlignment="1">
      <alignment horizontal="center" vertical="center"/>
    </xf>
    <xf numFmtId="0" fontId="62" fillId="20" borderId="76" xfId="19" applyFont="1" applyFill="1" applyBorder="1" applyAlignment="1">
      <alignment horizontal="center" vertical="center"/>
    </xf>
    <xf numFmtId="0" fontId="62" fillId="20" borderId="78" xfId="19" applyFont="1" applyFill="1" applyBorder="1" applyAlignment="1">
      <alignment horizontal="center" vertical="center"/>
    </xf>
    <xf numFmtId="0" fontId="58" fillId="16" borderId="35" xfId="19" applyFont="1" applyFill="1" applyBorder="1" applyAlignment="1">
      <alignment horizontal="center" vertical="center" wrapText="1"/>
    </xf>
    <xf numFmtId="0" fontId="58" fillId="16" borderId="39" xfId="19" applyFont="1" applyFill="1" applyBorder="1" applyAlignment="1">
      <alignment horizontal="center" vertical="center" wrapText="1"/>
    </xf>
    <xf numFmtId="0" fontId="46" fillId="26" borderId="75" xfId="14" quotePrefix="1" applyNumberFormat="1" applyFill="1" applyBorder="1" applyAlignment="1">
      <alignment horizontal="center" vertical="center" wrapText="1"/>
    </xf>
    <xf numFmtId="0" fontId="46" fillId="26" borderId="37" xfId="14" quotePrefix="1" applyNumberFormat="1" applyFill="1" applyBorder="1" applyAlignment="1">
      <alignment horizontal="center" vertical="center" wrapText="1"/>
    </xf>
    <xf numFmtId="0" fontId="8" fillId="25" borderId="11" xfId="19" applyFill="1" applyAlignment="1">
      <alignment horizontal="center"/>
    </xf>
    <xf numFmtId="0" fontId="62" fillId="20" borderId="34" xfId="19" applyFont="1" applyFill="1" applyBorder="1" applyAlignment="1">
      <alignment horizontal="center" vertical="center" wrapText="1"/>
    </xf>
    <xf numFmtId="0" fontId="62" fillId="20" borderId="38" xfId="19" applyFont="1" applyFill="1" applyBorder="1" applyAlignment="1">
      <alignment horizontal="center" vertical="center" wrapText="1"/>
    </xf>
    <xf numFmtId="0" fontId="62" fillId="20" borderId="35" xfId="19" applyFont="1" applyFill="1" applyBorder="1" applyAlignment="1">
      <alignment horizontal="center" vertical="center" wrapText="1"/>
    </xf>
    <xf numFmtId="0" fontId="62" fillId="20" borderId="39" xfId="19" applyFont="1" applyFill="1" applyBorder="1" applyAlignment="1">
      <alignment horizontal="center" vertical="center" wrapText="1"/>
    </xf>
    <xf numFmtId="0" fontId="34" fillId="16" borderId="30" xfId="3" applyFont="1" applyFill="1" applyBorder="1" applyAlignment="1">
      <alignment horizontal="center" vertical="center" wrapText="1"/>
    </xf>
    <xf numFmtId="0" fontId="34" fillId="16" borderId="31" xfId="3" applyFont="1" applyFill="1" applyBorder="1" applyAlignment="1">
      <alignment horizontal="center" vertical="center" wrapText="1"/>
    </xf>
    <xf numFmtId="0" fontId="34" fillId="16" borderId="32" xfId="3" applyFont="1" applyFill="1" applyBorder="1" applyAlignment="1">
      <alignment horizontal="center" vertical="center" wrapText="1"/>
    </xf>
    <xf numFmtId="0" fontId="34" fillId="20" borderId="36" xfId="3" applyFont="1" applyFill="1" applyBorder="1" applyAlignment="1">
      <alignment horizontal="center" vertical="center" wrapText="1"/>
    </xf>
    <xf numFmtId="0" fontId="34" fillId="20" borderId="44" xfId="3" applyFont="1" applyFill="1" applyBorder="1" applyAlignment="1">
      <alignment horizontal="center" vertical="center" wrapText="1"/>
    </xf>
    <xf numFmtId="0" fontId="52" fillId="20" borderId="52" xfId="3" applyFont="1" applyFill="1" applyBorder="1" applyAlignment="1">
      <alignment horizontal="center" vertical="center" wrapText="1"/>
    </xf>
    <xf numFmtId="0" fontId="52" fillId="20" borderId="33" xfId="3" applyFont="1" applyFill="1" applyBorder="1" applyAlignment="1">
      <alignment horizontal="center" vertical="center" wrapText="1"/>
    </xf>
    <xf numFmtId="0" fontId="52" fillId="20" borderId="36" xfId="3" applyFont="1" applyFill="1" applyBorder="1" applyAlignment="1">
      <alignment horizontal="center" vertical="center" wrapText="1"/>
    </xf>
    <xf numFmtId="0" fontId="52" fillId="20" borderId="51" xfId="3" applyFont="1" applyFill="1" applyBorder="1" applyAlignment="1">
      <alignment horizontal="center" vertical="center" wrapText="1"/>
    </xf>
    <xf numFmtId="0" fontId="34" fillId="20" borderId="31" xfId="3" applyFont="1" applyFill="1" applyBorder="1" applyAlignment="1">
      <alignment horizontal="center" vertical="center" wrapText="1"/>
    </xf>
    <xf numFmtId="0" fontId="56" fillId="25" borderId="27" xfId="2" applyFont="1" applyFill="1" applyBorder="1" applyAlignment="1">
      <alignment horizontal="center" vertical="center" wrapText="1"/>
    </xf>
    <xf numFmtId="0" fontId="56" fillId="25" borderId="43" xfId="2" applyFont="1" applyFill="1" applyBorder="1" applyAlignment="1">
      <alignment horizontal="center" vertical="center" wrapText="1"/>
    </xf>
    <xf numFmtId="0" fontId="56" fillId="25" borderId="42" xfId="2" applyFont="1" applyFill="1" applyBorder="1" applyAlignment="1">
      <alignment horizontal="center" vertical="center" wrapText="1"/>
    </xf>
    <xf numFmtId="0" fontId="56" fillId="25" borderId="33" xfId="2" applyFont="1" applyFill="1" applyBorder="1" applyAlignment="1">
      <alignment horizontal="center" vertical="center" wrapText="1"/>
    </xf>
    <xf numFmtId="0" fontId="56" fillId="25" borderId="11" xfId="2" applyFont="1" applyFill="1" applyAlignment="1">
      <alignment horizontal="center" vertical="center" wrapText="1"/>
    </xf>
    <xf numFmtId="0" fontId="56" fillId="25" borderId="41" xfId="2" applyFont="1" applyFill="1" applyBorder="1" applyAlignment="1">
      <alignment horizontal="center" vertical="center" wrapText="1"/>
    </xf>
    <xf numFmtId="0" fontId="56" fillId="25" borderId="36" xfId="2" applyFont="1" applyFill="1" applyBorder="1" applyAlignment="1">
      <alignment horizontal="center" vertical="center" wrapText="1"/>
    </xf>
    <xf numFmtId="0" fontId="56" fillId="25" borderId="45" xfId="2" applyFont="1" applyFill="1" applyBorder="1" applyAlignment="1">
      <alignment horizontal="center" vertical="center" wrapText="1"/>
    </xf>
    <xf numFmtId="0" fontId="56" fillId="25" borderId="44" xfId="2" applyFont="1" applyFill="1" applyBorder="1" applyAlignment="1">
      <alignment horizontal="center" vertical="center" wrapText="1"/>
    </xf>
    <xf numFmtId="0" fontId="59" fillId="0" borderId="27" xfId="2" applyFont="1" applyBorder="1" applyAlignment="1">
      <alignment horizontal="center" vertical="center" wrapText="1"/>
    </xf>
    <xf numFmtId="0" fontId="59" fillId="0" borderId="43" xfId="2" applyFont="1" applyBorder="1" applyAlignment="1">
      <alignment horizontal="center" vertical="center" wrapText="1"/>
    </xf>
    <xf numFmtId="0" fontId="59" fillId="0" borderId="42" xfId="2" applyFont="1" applyBorder="1" applyAlignment="1">
      <alignment horizontal="center" vertical="center" wrapText="1"/>
    </xf>
    <xf numFmtId="0" fontId="59" fillId="0" borderId="33" xfId="2" applyFont="1" applyBorder="1" applyAlignment="1">
      <alignment horizontal="center" vertical="center" wrapText="1"/>
    </xf>
    <xf numFmtId="0" fontId="59" fillId="0" borderId="11" xfId="2" applyFont="1" applyAlignment="1">
      <alignment horizontal="center" vertical="center" wrapText="1"/>
    </xf>
    <xf numFmtId="0" fontId="59" fillId="0" borderId="41" xfId="2" applyFont="1" applyBorder="1" applyAlignment="1">
      <alignment horizontal="center" vertical="center" wrapText="1"/>
    </xf>
    <xf numFmtId="0" fontId="59" fillId="0" borderId="36" xfId="2" applyFont="1" applyBorder="1" applyAlignment="1">
      <alignment horizontal="center" vertical="center" wrapText="1"/>
    </xf>
    <xf numFmtId="0" fontId="59" fillId="0" borderId="45" xfId="2" applyFont="1" applyBorder="1" applyAlignment="1">
      <alignment horizontal="center" vertical="center" wrapText="1"/>
    </xf>
    <xf numFmtId="0" fontId="59" fillId="0" borderId="44" xfId="2" applyFont="1" applyBorder="1" applyAlignment="1">
      <alignment horizontal="center" vertical="center" wrapText="1"/>
    </xf>
    <xf numFmtId="0" fontId="34" fillId="16" borderId="36" xfId="3" applyFont="1" applyFill="1" applyBorder="1" applyAlignment="1">
      <alignment horizontal="center" vertical="center" wrapText="1"/>
    </xf>
    <xf numFmtId="0" fontId="34" fillId="16" borderId="45" xfId="3" applyFont="1" applyFill="1" applyBorder="1" applyAlignment="1">
      <alignment horizontal="center" vertical="center" wrapText="1"/>
    </xf>
    <xf numFmtId="0" fontId="34" fillId="16" borderId="44" xfId="3" applyFont="1" applyFill="1" applyBorder="1" applyAlignment="1">
      <alignment horizontal="center" vertical="center" wrapText="1"/>
    </xf>
    <xf numFmtId="0" fontId="34" fillId="28" borderId="78" xfId="3" applyFont="1" applyFill="1" applyBorder="1" applyAlignment="1">
      <alignment horizontal="center" vertical="center" wrapText="1"/>
    </xf>
    <xf numFmtId="0" fontId="34" fillId="28" borderId="76" xfId="3" applyFont="1" applyFill="1" applyBorder="1" applyAlignment="1">
      <alignment horizontal="center" vertical="center" wrapText="1"/>
    </xf>
    <xf numFmtId="0" fontId="52" fillId="28" borderId="30" xfId="3" applyFont="1" applyFill="1" applyBorder="1" applyAlignment="1">
      <alignment horizontal="center" vertical="center" wrapText="1"/>
    </xf>
    <xf numFmtId="0" fontId="52" fillId="28" borderId="32" xfId="3" applyFont="1" applyFill="1" applyBorder="1" applyAlignment="1">
      <alignment horizontal="center" vertical="center" wrapText="1"/>
    </xf>
    <xf numFmtId="0" fontId="41" fillId="20" borderId="31" xfId="3" applyFont="1" applyFill="1" applyBorder="1" applyAlignment="1">
      <alignment horizontal="center" vertical="center" wrapText="1"/>
    </xf>
    <xf numFmtId="0" fontId="41" fillId="20" borderId="32" xfId="3" applyFont="1" applyFill="1" applyBorder="1" applyAlignment="1">
      <alignment horizontal="center" vertical="center" wrapText="1"/>
    </xf>
    <xf numFmtId="0" fontId="42" fillId="28" borderId="30" xfId="3" applyFont="1" applyFill="1" applyBorder="1" applyAlignment="1">
      <alignment horizontal="center" vertical="center" wrapText="1"/>
    </xf>
    <xf numFmtId="0" fontId="42" fillId="28" borderId="31" xfId="3" applyFont="1" applyFill="1" applyBorder="1" applyAlignment="1">
      <alignment horizontal="center" vertical="center" wrapText="1"/>
    </xf>
    <xf numFmtId="0" fontId="42" fillId="28" borderId="32" xfId="3" applyFont="1" applyFill="1" applyBorder="1" applyAlignment="1">
      <alignment horizontal="center" vertical="center" wrapText="1"/>
    </xf>
    <xf numFmtId="0" fontId="52" fillId="20" borderId="42" xfId="3" applyFont="1" applyFill="1" applyBorder="1" applyAlignment="1">
      <alignment horizontal="center" vertical="center" wrapText="1"/>
    </xf>
    <xf numFmtId="0" fontId="52" fillId="20" borderId="11" xfId="3" applyFont="1" applyFill="1" applyAlignment="1">
      <alignment horizontal="center" vertical="center" wrapText="1"/>
    </xf>
    <xf numFmtId="0" fontId="52" fillId="20" borderId="45" xfId="3" applyFont="1" applyFill="1" applyBorder="1" applyAlignment="1">
      <alignment horizontal="center" vertical="center" wrapText="1"/>
    </xf>
    <xf numFmtId="0" fontId="52" fillId="28" borderId="57" xfId="3" applyFont="1" applyFill="1" applyBorder="1" applyAlignment="1">
      <alignment horizontal="center" vertical="center" wrapText="1"/>
    </xf>
    <xf numFmtId="0" fontId="52" fillId="28" borderId="69" xfId="3" applyFont="1" applyFill="1" applyBorder="1" applyAlignment="1">
      <alignment horizontal="center" vertical="center" wrapText="1"/>
    </xf>
    <xf numFmtId="0" fontId="52" fillId="28" borderId="59" xfId="3" applyFont="1" applyFill="1" applyBorder="1" applyAlignment="1">
      <alignment horizontal="center" vertical="center" wrapText="1"/>
    </xf>
    <xf numFmtId="0" fontId="34" fillId="28" borderId="47" xfId="3" applyFont="1" applyFill="1" applyBorder="1" applyAlignment="1">
      <alignment horizontal="center" vertical="center" wrapText="1"/>
    </xf>
    <xf numFmtId="0" fontId="34" fillId="20" borderId="67" xfId="2" applyFont="1" applyFill="1" applyBorder="1" applyAlignment="1">
      <alignment horizontal="center" vertical="center" wrapText="1"/>
    </xf>
    <xf numFmtId="0" fontId="34" fillId="20" borderId="68" xfId="2" applyFont="1" applyFill="1" applyBorder="1" applyAlignment="1">
      <alignment horizontal="center" vertical="center" wrapText="1"/>
    </xf>
    <xf numFmtId="0" fontId="33" fillId="0" borderId="51" xfId="2" applyFont="1" applyBorder="1" applyAlignment="1">
      <alignment horizontal="center" vertical="center" wrapText="1"/>
    </xf>
    <xf numFmtId="0" fontId="34" fillId="0" borderId="54" xfId="2" applyFont="1" applyBorder="1" applyAlignment="1">
      <alignment horizontal="center" vertical="center"/>
    </xf>
    <xf numFmtId="0" fontId="34" fillId="0" borderId="52" xfId="2" applyFont="1" applyBorder="1" applyAlignment="1">
      <alignment horizontal="center" vertical="center"/>
    </xf>
    <xf numFmtId="0" fontId="35" fillId="0" borderId="84" xfId="0" applyFont="1" applyBorder="1" applyAlignment="1">
      <alignment horizontal="center" vertical="center" wrapText="1"/>
    </xf>
    <xf numFmtId="0" fontId="35" fillId="0" borderId="42" xfId="0" applyFont="1" applyBorder="1" applyAlignment="1">
      <alignment horizontal="center" vertical="center" wrapText="1"/>
    </xf>
    <xf numFmtId="0" fontId="35" fillId="0" borderId="49" xfId="0" applyFont="1" applyBorder="1" applyAlignment="1">
      <alignment horizontal="center" vertical="center" wrapText="1"/>
    </xf>
    <xf numFmtId="0" fontId="35" fillId="0" borderId="38" xfId="0" applyFont="1" applyBorder="1" applyAlignment="1">
      <alignment horizontal="center" vertical="center" wrapText="1"/>
    </xf>
    <xf numFmtId="0" fontId="35" fillId="0" borderId="39" xfId="0" applyFont="1" applyBorder="1" applyAlignment="1">
      <alignment horizontal="center" vertical="center" wrapText="1"/>
    </xf>
    <xf numFmtId="0" fontId="19" fillId="7" borderId="22" xfId="0" applyFont="1" applyFill="1" applyBorder="1" applyAlignment="1">
      <alignment horizontal="center" vertical="center" wrapText="1"/>
    </xf>
    <xf numFmtId="0" fontId="25" fillId="8" borderId="11" xfId="0" applyFont="1" applyFill="1" applyBorder="1" applyAlignment="1">
      <alignment horizontal="center" vertical="center"/>
    </xf>
    <xf numFmtId="0" fontId="19" fillId="2" borderId="2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5" xfId="0" applyFont="1" applyFill="1" applyBorder="1" applyAlignment="1">
      <alignment horizontal="left" vertical="center" wrapText="1"/>
    </xf>
    <xf numFmtId="0" fontId="22" fillId="2" borderId="22" xfId="0" applyFont="1" applyFill="1" applyBorder="1" applyAlignment="1">
      <alignment horizontal="left" vertical="center" wrapText="1"/>
    </xf>
    <xf numFmtId="0" fontId="19" fillId="0" borderId="22" xfId="0" applyFont="1" applyBorder="1" applyAlignment="1">
      <alignment horizontal="center" vertical="center" wrapText="1"/>
    </xf>
    <xf numFmtId="0" fontId="35" fillId="36" borderId="47" xfId="0" applyFont="1" applyFill="1" applyBorder="1" applyAlignment="1">
      <alignment horizontal="center" vertical="center" wrapText="1"/>
    </xf>
  </cellXfs>
  <cellStyles count="514">
    <cellStyle name="20% - Énfasis6 2" xfId="60" xr:uid="{00000000-0005-0000-0000-000000000000}"/>
    <cellStyle name="20% - Énfasis6 2 2" xfId="135" xr:uid="{00000000-0005-0000-0000-000001000000}"/>
    <cellStyle name="20% - Énfasis6 2 2 2" xfId="295" xr:uid="{00000000-0005-0000-0000-000002000000}"/>
    <cellStyle name="20% - Énfasis6 2 2 3" xfId="460" xr:uid="{00000000-0005-0000-0000-000003000000}"/>
    <cellStyle name="20% - Énfasis6 2 3" xfId="237" xr:uid="{00000000-0005-0000-0000-000004000000}"/>
    <cellStyle name="20% - Énfasis6 2 4" xfId="406" xr:uid="{00000000-0005-0000-0000-000005000000}"/>
    <cellStyle name="BodyStyle" xfId="61" xr:uid="{00000000-0005-0000-0000-000006000000}"/>
    <cellStyle name="Borde de la tabla derecha" xfId="62" xr:uid="{00000000-0005-0000-0000-000007000000}"/>
    <cellStyle name="Borde de la tabla izquierda" xfId="63" xr:uid="{00000000-0005-0000-0000-000008000000}"/>
    <cellStyle name="Encabezado 1 2" xfId="64" xr:uid="{00000000-0005-0000-0000-000009000000}"/>
    <cellStyle name="Encabezado 2" xfId="65" xr:uid="{00000000-0005-0000-0000-00000A000000}"/>
    <cellStyle name="Énfasis6 2" xfId="66" xr:uid="{00000000-0005-0000-0000-00000B000000}"/>
    <cellStyle name="Fecha" xfId="67" xr:uid="{00000000-0005-0000-0000-00000C000000}"/>
    <cellStyle name="HeaderStyle" xfId="68" xr:uid="{00000000-0005-0000-0000-00000D000000}"/>
    <cellStyle name="Hipervínculo" xfId="22" builtinId="8"/>
    <cellStyle name="Hipervínculo 2" xfId="46" xr:uid="{00000000-0005-0000-0000-00000F000000}"/>
    <cellStyle name="Hyperlink" xfId="16" xr:uid="{00000000-0005-0000-0000-000010000000}"/>
    <cellStyle name="Millares" xfId="18" builtinId="3"/>
    <cellStyle name="Millares [0] 2" xfId="7" xr:uid="{00000000-0005-0000-0000-000012000000}"/>
    <cellStyle name="Millares [0] 2 2" xfId="40" xr:uid="{00000000-0005-0000-0000-000013000000}"/>
    <cellStyle name="Millares [0] 2 2 2" xfId="93" xr:uid="{00000000-0005-0000-0000-000014000000}"/>
    <cellStyle name="Millares [0] 2 2 2 2" xfId="147" xr:uid="{00000000-0005-0000-0000-000015000000}"/>
    <cellStyle name="Millares [0] 2 2 2 2 2" xfId="307" xr:uid="{00000000-0005-0000-0000-000016000000}"/>
    <cellStyle name="Millares [0] 2 2 2 2 3" xfId="472" xr:uid="{00000000-0005-0000-0000-000017000000}"/>
    <cellStyle name="Millares [0] 2 2 2 3" xfId="253" xr:uid="{00000000-0005-0000-0000-000018000000}"/>
    <cellStyle name="Millares [0] 2 2 2 4" xfId="418" xr:uid="{00000000-0005-0000-0000-000019000000}"/>
    <cellStyle name="Millares [0] 2 2 3" xfId="173" xr:uid="{00000000-0005-0000-0000-00001A000000}"/>
    <cellStyle name="Millares [0] 2 2 3 2" xfId="333" xr:uid="{00000000-0005-0000-0000-00001B000000}"/>
    <cellStyle name="Millares [0] 2 2 3 3" xfId="498" xr:uid="{00000000-0005-0000-0000-00001C000000}"/>
    <cellStyle name="Millares [0] 2 2 4" xfId="116" xr:uid="{00000000-0005-0000-0000-00001D000000}"/>
    <cellStyle name="Millares [0] 2 2 4 2" xfId="276" xr:uid="{00000000-0005-0000-0000-00001E000000}"/>
    <cellStyle name="Millares [0] 2 2 4 3" xfId="441" xr:uid="{00000000-0005-0000-0000-00001F000000}"/>
    <cellStyle name="Millares [0] 2 2 5" xfId="217" xr:uid="{00000000-0005-0000-0000-000020000000}"/>
    <cellStyle name="Millares [0] 2 2 6" xfId="387" xr:uid="{00000000-0005-0000-0000-000021000000}"/>
    <cellStyle name="Millares [0] 2 3" xfId="92" xr:uid="{00000000-0005-0000-0000-000022000000}"/>
    <cellStyle name="Millares [0] 2 3 2" xfId="146" xr:uid="{00000000-0005-0000-0000-000023000000}"/>
    <cellStyle name="Millares [0] 2 3 2 2" xfId="306" xr:uid="{00000000-0005-0000-0000-000024000000}"/>
    <cellStyle name="Millares [0] 2 3 2 3" xfId="471" xr:uid="{00000000-0005-0000-0000-000025000000}"/>
    <cellStyle name="Millares [0] 2 3 3" xfId="252" xr:uid="{00000000-0005-0000-0000-000026000000}"/>
    <cellStyle name="Millares [0] 2 3 4" xfId="417" xr:uid="{00000000-0005-0000-0000-000027000000}"/>
    <cellStyle name="Millares [0] 2 4" xfId="71" xr:uid="{00000000-0005-0000-0000-000028000000}"/>
    <cellStyle name="Millares [0] 2 4 2" xfId="138" xr:uid="{00000000-0005-0000-0000-000029000000}"/>
    <cellStyle name="Millares [0] 2 4 2 2" xfId="298" xr:uid="{00000000-0005-0000-0000-00002A000000}"/>
    <cellStyle name="Millares [0] 2 4 2 3" xfId="463" xr:uid="{00000000-0005-0000-0000-00002B000000}"/>
    <cellStyle name="Millares [0] 2 4 3" xfId="240" xr:uid="{00000000-0005-0000-0000-00002C000000}"/>
    <cellStyle name="Millares [0] 2 4 4" xfId="409" xr:uid="{00000000-0005-0000-0000-00002D000000}"/>
    <cellStyle name="Millares [0] 2 5" xfId="53" xr:uid="{00000000-0005-0000-0000-00002E000000}"/>
    <cellStyle name="Millares [0] 2 5 2" xfId="128" xr:uid="{00000000-0005-0000-0000-00002F000000}"/>
    <cellStyle name="Millares [0] 2 5 2 2" xfId="288" xr:uid="{00000000-0005-0000-0000-000030000000}"/>
    <cellStyle name="Millares [0] 2 5 2 3" xfId="453" xr:uid="{00000000-0005-0000-0000-000031000000}"/>
    <cellStyle name="Millares [0] 2 5 3" xfId="230" xr:uid="{00000000-0005-0000-0000-000032000000}"/>
    <cellStyle name="Millares [0] 2 5 4" xfId="399" xr:uid="{00000000-0005-0000-0000-000033000000}"/>
    <cellStyle name="Millares [0] 2 6" xfId="29" xr:uid="{00000000-0005-0000-0000-000034000000}"/>
    <cellStyle name="Millares [0] 2 6 2" xfId="159" xr:uid="{00000000-0005-0000-0000-000035000000}"/>
    <cellStyle name="Millares [0] 2 6 2 2" xfId="319" xr:uid="{00000000-0005-0000-0000-000036000000}"/>
    <cellStyle name="Millares [0] 2 6 2 3" xfId="484" xr:uid="{00000000-0005-0000-0000-000037000000}"/>
    <cellStyle name="Millares [0] 2 6 3" xfId="206" xr:uid="{00000000-0005-0000-0000-000038000000}"/>
    <cellStyle name="Millares [0] 2 6 4" xfId="376" xr:uid="{00000000-0005-0000-0000-000039000000}"/>
    <cellStyle name="Millares [0] 2 7" xfId="104" xr:uid="{00000000-0005-0000-0000-00003A000000}"/>
    <cellStyle name="Millares [0] 2 7 2" xfId="264" xr:uid="{00000000-0005-0000-0000-00003B000000}"/>
    <cellStyle name="Millares [0] 2 7 3" xfId="429" xr:uid="{00000000-0005-0000-0000-00003C000000}"/>
    <cellStyle name="Millares [0] 2 8" xfId="193" xr:uid="{00000000-0005-0000-0000-00003D000000}"/>
    <cellStyle name="Millares [0] 2 9" xfId="364" xr:uid="{00000000-0005-0000-0000-00003E000000}"/>
    <cellStyle name="Millares [0] 3" xfId="70" xr:uid="{00000000-0005-0000-0000-00003F000000}"/>
    <cellStyle name="Millares [0] 3 2" xfId="137" xr:uid="{00000000-0005-0000-0000-000040000000}"/>
    <cellStyle name="Millares [0] 3 2 2" xfId="297" xr:uid="{00000000-0005-0000-0000-000041000000}"/>
    <cellStyle name="Millares [0] 3 2 3" xfId="462" xr:uid="{00000000-0005-0000-0000-000042000000}"/>
    <cellStyle name="Millares [0] 3 3" xfId="239" xr:uid="{00000000-0005-0000-0000-000043000000}"/>
    <cellStyle name="Millares [0] 3 4" xfId="408" xr:uid="{00000000-0005-0000-0000-000044000000}"/>
    <cellStyle name="Millares 10" xfId="184" xr:uid="{00000000-0005-0000-0000-000045000000}"/>
    <cellStyle name="Millares 10 2" xfId="344" xr:uid="{00000000-0005-0000-0000-000046000000}"/>
    <cellStyle name="Millares 10 3" xfId="509" xr:uid="{00000000-0005-0000-0000-000047000000}"/>
    <cellStyle name="Millares 11" xfId="179" xr:uid="{00000000-0005-0000-0000-000048000000}"/>
    <cellStyle name="Millares 11 2" xfId="339" xr:uid="{00000000-0005-0000-0000-000049000000}"/>
    <cellStyle name="Millares 11 3" xfId="504" xr:uid="{00000000-0005-0000-0000-00004A000000}"/>
    <cellStyle name="Millares 12" xfId="183" xr:uid="{00000000-0005-0000-0000-00004B000000}"/>
    <cellStyle name="Millares 12 2" xfId="343" xr:uid="{00000000-0005-0000-0000-00004C000000}"/>
    <cellStyle name="Millares 12 3" xfId="508" xr:uid="{00000000-0005-0000-0000-00004D000000}"/>
    <cellStyle name="Millares 13" xfId="107" xr:uid="{00000000-0005-0000-0000-00004E000000}"/>
    <cellStyle name="Millares 13 2" xfId="267" xr:uid="{00000000-0005-0000-0000-00004F000000}"/>
    <cellStyle name="Millares 13 3" xfId="432" xr:uid="{00000000-0005-0000-0000-000050000000}"/>
    <cellStyle name="Millares 14" xfId="197" xr:uid="{00000000-0005-0000-0000-000051000000}"/>
    <cellStyle name="Millares 15" xfId="244" xr:uid="{00000000-0005-0000-0000-000052000000}"/>
    <cellStyle name="Millares 16" xfId="350" xr:uid="{00000000-0005-0000-0000-000053000000}"/>
    <cellStyle name="Millares 17" xfId="356" xr:uid="{00000000-0005-0000-0000-000054000000}"/>
    <cellStyle name="Millares 18" xfId="195" xr:uid="{00000000-0005-0000-0000-000055000000}"/>
    <cellStyle name="Millares 19" xfId="355" xr:uid="{00000000-0005-0000-0000-000056000000}"/>
    <cellStyle name="Millares 2" xfId="5" xr:uid="{00000000-0005-0000-0000-000057000000}"/>
    <cellStyle name="Millares 2 2" xfId="38" xr:uid="{00000000-0005-0000-0000-000058000000}"/>
    <cellStyle name="Millares 2 2 2" xfId="72" xr:uid="{00000000-0005-0000-0000-000059000000}"/>
    <cellStyle name="Millares 2 2 3" xfId="171" xr:uid="{00000000-0005-0000-0000-00005A000000}"/>
    <cellStyle name="Millares 2 2 3 2" xfId="331" xr:uid="{00000000-0005-0000-0000-00005B000000}"/>
    <cellStyle name="Millares 2 2 3 3" xfId="496" xr:uid="{00000000-0005-0000-0000-00005C000000}"/>
    <cellStyle name="Millares 2 2 4" xfId="114" xr:uid="{00000000-0005-0000-0000-00005D000000}"/>
    <cellStyle name="Millares 2 2 4 2" xfId="274" xr:uid="{00000000-0005-0000-0000-00005E000000}"/>
    <cellStyle name="Millares 2 2 4 3" xfId="439" xr:uid="{00000000-0005-0000-0000-00005F000000}"/>
    <cellStyle name="Millares 2 2 5" xfId="215" xr:uid="{00000000-0005-0000-0000-000060000000}"/>
    <cellStyle name="Millares 2 2 6" xfId="385" xr:uid="{00000000-0005-0000-0000-000061000000}"/>
    <cellStyle name="Millares 2 3" xfId="51" xr:uid="{00000000-0005-0000-0000-000062000000}"/>
    <cellStyle name="Millares 2 3 2" xfId="126" xr:uid="{00000000-0005-0000-0000-000063000000}"/>
    <cellStyle name="Millares 2 3 2 2" xfId="286" xr:uid="{00000000-0005-0000-0000-000064000000}"/>
    <cellStyle name="Millares 2 3 2 3" xfId="451" xr:uid="{00000000-0005-0000-0000-000065000000}"/>
    <cellStyle name="Millares 2 3 3" xfId="228" xr:uid="{00000000-0005-0000-0000-000066000000}"/>
    <cellStyle name="Millares 2 3 4" xfId="397" xr:uid="{00000000-0005-0000-0000-000067000000}"/>
    <cellStyle name="Millares 2 4" xfId="27" xr:uid="{00000000-0005-0000-0000-000068000000}"/>
    <cellStyle name="Millares 2 4 2" xfId="157" xr:uid="{00000000-0005-0000-0000-000069000000}"/>
    <cellStyle name="Millares 2 4 2 2" xfId="317" xr:uid="{00000000-0005-0000-0000-00006A000000}"/>
    <cellStyle name="Millares 2 4 2 3" xfId="482" xr:uid="{00000000-0005-0000-0000-00006B000000}"/>
    <cellStyle name="Millares 2 4 3" xfId="204" xr:uid="{00000000-0005-0000-0000-00006C000000}"/>
    <cellStyle name="Millares 2 4 4" xfId="374" xr:uid="{00000000-0005-0000-0000-00006D000000}"/>
    <cellStyle name="Millares 2 5" xfId="102" xr:uid="{00000000-0005-0000-0000-00006E000000}"/>
    <cellStyle name="Millares 2 5 2" xfId="262" xr:uid="{00000000-0005-0000-0000-00006F000000}"/>
    <cellStyle name="Millares 2 5 3" xfId="427" xr:uid="{00000000-0005-0000-0000-000070000000}"/>
    <cellStyle name="Millares 2 6" xfId="191" xr:uid="{00000000-0005-0000-0000-000071000000}"/>
    <cellStyle name="Millares 2 7" xfId="362" xr:uid="{00000000-0005-0000-0000-000072000000}"/>
    <cellStyle name="Millares 20" xfId="351" xr:uid="{00000000-0005-0000-0000-000073000000}"/>
    <cellStyle name="Millares 21" xfId="246" xr:uid="{00000000-0005-0000-0000-000074000000}"/>
    <cellStyle name="Millares 22" xfId="367" xr:uid="{00000000-0005-0000-0000-000075000000}"/>
    <cellStyle name="Millares 23" xfId="512" xr:uid="{00000000-0005-0000-0000-000076000000}"/>
    <cellStyle name="Millares 3" xfId="43" xr:uid="{00000000-0005-0000-0000-000077000000}"/>
    <cellStyle name="Millares 3 2" xfId="69" xr:uid="{00000000-0005-0000-0000-000078000000}"/>
    <cellStyle name="Millares 3 2 2" xfId="136" xr:uid="{00000000-0005-0000-0000-000079000000}"/>
    <cellStyle name="Millares 3 2 2 2" xfId="296" xr:uid="{00000000-0005-0000-0000-00007A000000}"/>
    <cellStyle name="Millares 3 2 2 3" xfId="461" xr:uid="{00000000-0005-0000-0000-00007B000000}"/>
    <cellStyle name="Millares 3 2 3" xfId="238" xr:uid="{00000000-0005-0000-0000-00007C000000}"/>
    <cellStyle name="Millares 3 2 4" xfId="407" xr:uid="{00000000-0005-0000-0000-00007D000000}"/>
    <cellStyle name="Millares 3 3" xfId="176" xr:uid="{00000000-0005-0000-0000-00007E000000}"/>
    <cellStyle name="Millares 3 3 2" xfId="336" xr:uid="{00000000-0005-0000-0000-00007F000000}"/>
    <cellStyle name="Millares 3 3 3" xfId="501" xr:uid="{00000000-0005-0000-0000-000080000000}"/>
    <cellStyle name="Millares 3 4" xfId="119" xr:uid="{00000000-0005-0000-0000-000081000000}"/>
    <cellStyle name="Millares 3 4 2" xfId="279" xr:uid="{00000000-0005-0000-0000-000082000000}"/>
    <cellStyle name="Millares 3 4 3" xfId="444" xr:uid="{00000000-0005-0000-0000-000083000000}"/>
    <cellStyle name="Millares 3 5" xfId="220" xr:uid="{00000000-0005-0000-0000-000084000000}"/>
    <cellStyle name="Millares 3 6" xfId="390" xr:uid="{00000000-0005-0000-0000-000085000000}"/>
    <cellStyle name="Millares 4" xfId="56" xr:uid="{00000000-0005-0000-0000-000086000000}"/>
    <cellStyle name="Millares 4 2" xfId="131" xr:uid="{00000000-0005-0000-0000-000087000000}"/>
    <cellStyle name="Millares 4 2 2" xfId="291" xr:uid="{00000000-0005-0000-0000-000088000000}"/>
    <cellStyle name="Millares 4 2 3" xfId="456" xr:uid="{00000000-0005-0000-0000-000089000000}"/>
    <cellStyle name="Millares 4 3" xfId="233" xr:uid="{00000000-0005-0000-0000-00008A000000}"/>
    <cellStyle name="Millares 4 4" xfId="402" xr:uid="{00000000-0005-0000-0000-00008B000000}"/>
    <cellStyle name="Millares 5" xfId="94" xr:uid="{00000000-0005-0000-0000-00008C000000}"/>
    <cellStyle name="Millares 5 2" xfId="148" xr:uid="{00000000-0005-0000-0000-00008D000000}"/>
    <cellStyle name="Millares 5 2 2" xfId="308" xr:uid="{00000000-0005-0000-0000-00008E000000}"/>
    <cellStyle name="Millares 5 2 3" xfId="473" xr:uid="{00000000-0005-0000-0000-00008F000000}"/>
    <cellStyle name="Millares 5 3" xfId="254" xr:uid="{00000000-0005-0000-0000-000090000000}"/>
    <cellStyle name="Millares 5 4" xfId="419" xr:uid="{00000000-0005-0000-0000-000091000000}"/>
    <cellStyle name="Millares 6" xfId="97" xr:uid="{00000000-0005-0000-0000-000092000000}"/>
    <cellStyle name="Millares 6 2" xfId="151" xr:uid="{00000000-0005-0000-0000-000093000000}"/>
    <cellStyle name="Millares 6 2 2" xfId="311" xr:uid="{00000000-0005-0000-0000-000094000000}"/>
    <cellStyle name="Millares 6 2 3" xfId="476" xr:uid="{00000000-0005-0000-0000-000095000000}"/>
    <cellStyle name="Millares 6 3" xfId="257" xr:uid="{00000000-0005-0000-0000-000096000000}"/>
    <cellStyle name="Millares 6 4" xfId="422" xr:uid="{00000000-0005-0000-0000-000097000000}"/>
    <cellStyle name="Millares 7" xfId="32" xr:uid="{00000000-0005-0000-0000-000098000000}"/>
    <cellStyle name="Millares 7 2" xfId="164" xr:uid="{00000000-0005-0000-0000-000099000000}"/>
    <cellStyle name="Millares 7 2 2" xfId="324" xr:uid="{00000000-0005-0000-0000-00009A000000}"/>
    <cellStyle name="Millares 7 2 3" xfId="489" xr:uid="{00000000-0005-0000-0000-00009B000000}"/>
    <cellStyle name="Millares 7 3" xfId="209" xr:uid="{00000000-0005-0000-0000-00009C000000}"/>
    <cellStyle name="Millares 7 4" xfId="379" xr:uid="{00000000-0005-0000-0000-00009D000000}"/>
    <cellStyle name="Millares 8" xfId="181" xr:uid="{00000000-0005-0000-0000-00009E000000}"/>
    <cellStyle name="Millares 8 2" xfId="341" xr:uid="{00000000-0005-0000-0000-00009F000000}"/>
    <cellStyle name="Millares 8 3" xfId="506" xr:uid="{00000000-0005-0000-0000-0000A0000000}"/>
    <cellStyle name="Millares 9" xfId="161" xr:uid="{00000000-0005-0000-0000-0000A1000000}"/>
    <cellStyle name="Millares 9 2" xfId="321" xr:uid="{00000000-0005-0000-0000-0000A2000000}"/>
    <cellStyle name="Millares 9 3" xfId="486" xr:uid="{00000000-0005-0000-0000-0000A3000000}"/>
    <cellStyle name="Moneda" xfId="21" builtinId="4"/>
    <cellStyle name="Moneda [0] 2" xfId="8" xr:uid="{00000000-0005-0000-0000-0000A5000000}"/>
    <cellStyle name="Moneda [0] 2 2" xfId="41" xr:uid="{00000000-0005-0000-0000-0000A6000000}"/>
    <cellStyle name="Moneda [0] 2 2 2" xfId="174" xr:uid="{00000000-0005-0000-0000-0000A7000000}"/>
    <cellStyle name="Moneda [0] 2 2 2 2" xfId="334" xr:uid="{00000000-0005-0000-0000-0000A8000000}"/>
    <cellStyle name="Moneda [0] 2 2 2 3" xfId="499" xr:uid="{00000000-0005-0000-0000-0000A9000000}"/>
    <cellStyle name="Moneda [0] 2 2 3" xfId="117" xr:uid="{00000000-0005-0000-0000-0000AA000000}"/>
    <cellStyle name="Moneda [0] 2 2 3 2" xfId="277" xr:uid="{00000000-0005-0000-0000-0000AB000000}"/>
    <cellStyle name="Moneda [0] 2 2 3 3" xfId="442" xr:uid="{00000000-0005-0000-0000-0000AC000000}"/>
    <cellStyle name="Moneda [0] 2 2 4" xfId="218" xr:uid="{00000000-0005-0000-0000-0000AD000000}"/>
    <cellStyle name="Moneda [0] 2 2 5" xfId="388" xr:uid="{00000000-0005-0000-0000-0000AE000000}"/>
    <cellStyle name="Moneda [0] 2 3" xfId="54" xr:uid="{00000000-0005-0000-0000-0000AF000000}"/>
    <cellStyle name="Moneda [0] 2 3 2" xfId="129" xr:uid="{00000000-0005-0000-0000-0000B0000000}"/>
    <cellStyle name="Moneda [0] 2 3 2 2" xfId="289" xr:uid="{00000000-0005-0000-0000-0000B1000000}"/>
    <cellStyle name="Moneda [0] 2 3 2 3" xfId="454" xr:uid="{00000000-0005-0000-0000-0000B2000000}"/>
    <cellStyle name="Moneda [0] 2 3 3" xfId="231" xr:uid="{00000000-0005-0000-0000-0000B3000000}"/>
    <cellStyle name="Moneda [0] 2 3 4" xfId="400" xr:uid="{00000000-0005-0000-0000-0000B4000000}"/>
    <cellStyle name="Moneda [0] 2 4" xfId="30" xr:uid="{00000000-0005-0000-0000-0000B5000000}"/>
    <cellStyle name="Moneda [0] 2 4 2" xfId="160" xr:uid="{00000000-0005-0000-0000-0000B6000000}"/>
    <cellStyle name="Moneda [0] 2 4 2 2" xfId="320" xr:uid="{00000000-0005-0000-0000-0000B7000000}"/>
    <cellStyle name="Moneda [0] 2 4 2 3" xfId="485" xr:uid="{00000000-0005-0000-0000-0000B8000000}"/>
    <cellStyle name="Moneda [0] 2 4 3" xfId="207" xr:uid="{00000000-0005-0000-0000-0000B9000000}"/>
    <cellStyle name="Moneda [0] 2 4 4" xfId="377" xr:uid="{00000000-0005-0000-0000-0000BA000000}"/>
    <cellStyle name="Moneda [0] 2 5" xfId="105" xr:uid="{00000000-0005-0000-0000-0000BB000000}"/>
    <cellStyle name="Moneda [0] 2 5 2" xfId="265" xr:uid="{00000000-0005-0000-0000-0000BC000000}"/>
    <cellStyle name="Moneda [0] 2 5 3" xfId="430" xr:uid="{00000000-0005-0000-0000-0000BD000000}"/>
    <cellStyle name="Moneda [0] 2 6" xfId="194" xr:uid="{00000000-0005-0000-0000-0000BE000000}"/>
    <cellStyle name="Moneda [0] 2 7" xfId="365" xr:uid="{00000000-0005-0000-0000-0000BF000000}"/>
    <cellStyle name="Moneda [0] 3" xfId="74" xr:uid="{00000000-0005-0000-0000-0000C0000000}"/>
    <cellStyle name="Moneda [0] 3 2" xfId="140" xr:uid="{00000000-0005-0000-0000-0000C1000000}"/>
    <cellStyle name="Moneda [0] 3 2 2" xfId="300" xr:uid="{00000000-0005-0000-0000-0000C2000000}"/>
    <cellStyle name="Moneda [0] 3 2 3" xfId="465" xr:uid="{00000000-0005-0000-0000-0000C3000000}"/>
    <cellStyle name="Moneda [0] 3 3" xfId="242" xr:uid="{00000000-0005-0000-0000-0000C4000000}"/>
    <cellStyle name="Moneda [0] 3 4" xfId="411" xr:uid="{00000000-0005-0000-0000-0000C5000000}"/>
    <cellStyle name="Moneda 10" xfId="162" xr:uid="{00000000-0005-0000-0000-0000C6000000}"/>
    <cellStyle name="Moneda 10 2" xfId="322" xr:uid="{00000000-0005-0000-0000-0000C7000000}"/>
    <cellStyle name="Moneda 10 3" xfId="487" xr:uid="{00000000-0005-0000-0000-0000C8000000}"/>
    <cellStyle name="Moneda 11" xfId="180" xr:uid="{00000000-0005-0000-0000-0000C9000000}"/>
    <cellStyle name="Moneda 11 2" xfId="340" xr:uid="{00000000-0005-0000-0000-0000CA000000}"/>
    <cellStyle name="Moneda 11 3" xfId="505" xr:uid="{00000000-0005-0000-0000-0000CB000000}"/>
    <cellStyle name="Moneda 12" xfId="185" xr:uid="{00000000-0005-0000-0000-0000CC000000}"/>
    <cellStyle name="Moneda 12 2" xfId="345" xr:uid="{00000000-0005-0000-0000-0000CD000000}"/>
    <cellStyle name="Moneda 12 3" xfId="510" xr:uid="{00000000-0005-0000-0000-0000CE000000}"/>
    <cellStyle name="Moneda 13" xfId="186" xr:uid="{00000000-0005-0000-0000-0000CF000000}"/>
    <cellStyle name="Moneda 13 2" xfId="346" xr:uid="{00000000-0005-0000-0000-0000D0000000}"/>
    <cellStyle name="Moneda 13 3" xfId="511" xr:uid="{00000000-0005-0000-0000-0000D1000000}"/>
    <cellStyle name="Moneda 130" xfId="75" xr:uid="{00000000-0005-0000-0000-0000D2000000}"/>
    <cellStyle name="Moneda 130 2" xfId="141" xr:uid="{00000000-0005-0000-0000-0000D3000000}"/>
    <cellStyle name="Moneda 130 2 2" xfId="301" xr:uid="{00000000-0005-0000-0000-0000D4000000}"/>
    <cellStyle name="Moneda 130 2 3" xfId="466" xr:uid="{00000000-0005-0000-0000-0000D5000000}"/>
    <cellStyle name="Moneda 130 3" xfId="243" xr:uid="{00000000-0005-0000-0000-0000D6000000}"/>
    <cellStyle name="Moneda 130 4" xfId="412" xr:uid="{00000000-0005-0000-0000-0000D7000000}"/>
    <cellStyle name="Moneda 14" xfId="109" xr:uid="{00000000-0005-0000-0000-0000D8000000}"/>
    <cellStyle name="Moneda 14 2" xfId="269" xr:uid="{00000000-0005-0000-0000-0000D9000000}"/>
    <cellStyle name="Moneda 14 3" xfId="434" xr:uid="{00000000-0005-0000-0000-0000DA000000}"/>
    <cellStyle name="Moneda 15" xfId="199" xr:uid="{00000000-0005-0000-0000-0000DB000000}"/>
    <cellStyle name="Moneda 16" xfId="223" xr:uid="{00000000-0005-0000-0000-0000DC000000}"/>
    <cellStyle name="Moneda 17" xfId="349" xr:uid="{00000000-0005-0000-0000-0000DD000000}"/>
    <cellStyle name="Moneda 18" xfId="352" xr:uid="{00000000-0005-0000-0000-0000DE000000}"/>
    <cellStyle name="Moneda 19" xfId="369" xr:uid="{00000000-0005-0000-0000-0000DF000000}"/>
    <cellStyle name="Moneda 2" xfId="4" xr:uid="{00000000-0005-0000-0000-0000E0000000}"/>
    <cellStyle name="Moneda 2 2" xfId="37" xr:uid="{00000000-0005-0000-0000-0000E1000000}"/>
    <cellStyle name="Moneda 2 2 2" xfId="77" xr:uid="{00000000-0005-0000-0000-0000E2000000}"/>
    <cellStyle name="Moneda 2 2 2 2" xfId="142" xr:uid="{00000000-0005-0000-0000-0000E3000000}"/>
    <cellStyle name="Moneda 2 2 2 2 2" xfId="302" xr:uid="{00000000-0005-0000-0000-0000E4000000}"/>
    <cellStyle name="Moneda 2 2 2 2 3" xfId="467" xr:uid="{00000000-0005-0000-0000-0000E5000000}"/>
    <cellStyle name="Moneda 2 2 2 3" xfId="245" xr:uid="{00000000-0005-0000-0000-0000E6000000}"/>
    <cellStyle name="Moneda 2 2 2 4" xfId="413" xr:uid="{00000000-0005-0000-0000-0000E7000000}"/>
    <cellStyle name="Moneda 2 2 3" xfId="170" xr:uid="{00000000-0005-0000-0000-0000E8000000}"/>
    <cellStyle name="Moneda 2 2 3 2" xfId="330" xr:uid="{00000000-0005-0000-0000-0000E9000000}"/>
    <cellStyle name="Moneda 2 2 3 3" xfId="495" xr:uid="{00000000-0005-0000-0000-0000EA000000}"/>
    <cellStyle name="Moneda 2 2 4" xfId="113" xr:uid="{00000000-0005-0000-0000-0000EB000000}"/>
    <cellStyle name="Moneda 2 2 4 2" xfId="273" xr:uid="{00000000-0005-0000-0000-0000EC000000}"/>
    <cellStyle name="Moneda 2 2 4 3" xfId="438" xr:uid="{00000000-0005-0000-0000-0000ED000000}"/>
    <cellStyle name="Moneda 2 2 5" xfId="214" xr:uid="{00000000-0005-0000-0000-0000EE000000}"/>
    <cellStyle name="Moneda 2 2 6" xfId="384" xr:uid="{00000000-0005-0000-0000-0000EF000000}"/>
    <cellStyle name="Moneda 2 3" xfId="76" xr:uid="{00000000-0005-0000-0000-0000F0000000}"/>
    <cellStyle name="Moneda 2 4" xfId="50" xr:uid="{00000000-0005-0000-0000-0000F1000000}"/>
    <cellStyle name="Moneda 2 4 2" xfId="125" xr:uid="{00000000-0005-0000-0000-0000F2000000}"/>
    <cellStyle name="Moneda 2 4 2 2" xfId="285" xr:uid="{00000000-0005-0000-0000-0000F3000000}"/>
    <cellStyle name="Moneda 2 4 2 3" xfId="450" xr:uid="{00000000-0005-0000-0000-0000F4000000}"/>
    <cellStyle name="Moneda 2 4 3" xfId="227" xr:uid="{00000000-0005-0000-0000-0000F5000000}"/>
    <cellStyle name="Moneda 2 4 4" xfId="396" xr:uid="{00000000-0005-0000-0000-0000F6000000}"/>
    <cellStyle name="Moneda 2 5" xfId="26" xr:uid="{00000000-0005-0000-0000-0000F7000000}"/>
    <cellStyle name="Moneda 2 5 2" xfId="156" xr:uid="{00000000-0005-0000-0000-0000F8000000}"/>
    <cellStyle name="Moneda 2 5 2 2" xfId="316" xr:uid="{00000000-0005-0000-0000-0000F9000000}"/>
    <cellStyle name="Moneda 2 5 2 3" xfId="481" xr:uid="{00000000-0005-0000-0000-0000FA000000}"/>
    <cellStyle name="Moneda 2 5 3" xfId="203" xr:uid="{00000000-0005-0000-0000-0000FB000000}"/>
    <cellStyle name="Moneda 2 5 4" xfId="373" xr:uid="{00000000-0005-0000-0000-0000FC000000}"/>
    <cellStyle name="Moneda 2 6" xfId="101" xr:uid="{00000000-0005-0000-0000-0000FD000000}"/>
    <cellStyle name="Moneda 2 6 2" xfId="261" xr:uid="{00000000-0005-0000-0000-0000FE000000}"/>
    <cellStyle name="Moneda 2 6 3" xfId="426" xr:uid="{00000000-0005-0000-0000-0000FF000000}"/>
    <cellStyle name="Moneda 2 7" xfId="190" xr:uid="{00000000-0005-0000-0000-000000010000}"/>
    <cellStyle name="Moneda 2 8" xfId="361" xr:uid="{00000000-0005-0000-0000-000001010000}"/>
    <cellStyle name="Moneda 20" xfId="513" xr:uid="{00000000-0005-0000-0000-000002010000}"/>
    <cellStyle name="Moneda 23" xfId="78" xr:uid="{00000000-0005-0000-0000-000003010000}"/>
    <cellStyle name="Moneda 3" xfId="45" xr:uid="{00000000-0005-0000-0000-000004010000}"/>
    <cellStyle name="Moneda 3 2" xfId="79" xr:uid="{00000000-0005-0000-0000-000005010000}"/>
    <cellStyle name="Moneda 3 3" xfId="178" xr:uid="{00000000-0005-0000-0000-000006010000}"/>
    <cellStyle name="Moneda 3 3 2" xfId="338" xr:uid="{00000000-0005-0000-0000-000007010000}"/>
    <cellStyle name="Moneda 3 3 3" xfId="503" xr:uid="{00000000-0005-0000-0000-000008010000}"/>
    <cellStyle name="Moneda 3 4" xfId="121" xr:uid="{00000000-0005-0000-0000-000009010000}"/>
    <cellStyle name="Moneda 3 4 2" xfId="281" xr:uid="{00000000-0005-0000-0000-00000A010000}"/>
    <cellStyle name="Moneda 3 4 3" xfId="446" xr:uid="{00000000-0005-0000-0000-00000B010000}"/>
    <cellStyle name="Moneda 3 5" xfId="222" xr:uid="{00000000-0005-0000-0000-00000C010000}"/>
    <cellStyle name="Moneda 3 6" xfId="392" xr:uid="{00000000-0005-0000-0000-00000D010000}"/>
    <cellStyle name="Moneda 4" xfId="73" xr:uid="{00000000-0005-0000-0000-00000E010000}"/>
    <cellStyle name="Moneda 4 2" xfId="139" xr:uid="{00000000-0005-0000-0000-00000F010000}"/>
    <cellStyle name="Moneda 4 2 2" xfId="299" xr:uid="{00000000-0005-0000-0000-000010010000}"/>
    <cellStyle name="Moneda 4 2 3" xfId="464" xr:uid="{00000000-0005-0000-0000-000011010000}"/>
    <cellStyle name="Moneda 4 3" xfId="241" xr:uid="{00000000-0005-0000-0000-000012010000}"/>
    <cellStyle name="Moneda 4 4" xfId="410" xr:uid="{00000000-0005-0000-0000-000013010000}"/>
    <cellStyle name="Moneda 5" xfId="58" xr:uid="{00000000-0005-0000-0000-000014010000}"/>
    <cellStyle name="Moneda 5 2" xfId="133" xr:uid="{00000000-0005-0000-0000-000015010000}"/>
    <cellStyle name="Moneda 5 2 2" xfId="293" xr:uid="{00000000-0005-0000-0000-000016010000}"/>
    <cellStyle name="Moneda 5 2 3" xfId="458" xr:uid="{00000000-0005-0000-0000-000017010000}"/>
    <cellStyle name="Moneda 5 3" xfId="235" xr:uid="{00000000-0005-0000-0000-000018010000}"/>
    <cellStyle name="Moneda 5 4" xfId="404" xr:uid="{00000000-0005-0000-0000-000019010000}"/>
    <cellStyle name="Moneda 6" xfId="95" xr:uid="{00000000-0005-0000-0000-00001A010000}"/>
    <cellStyle name="Moneda 6 2" xfId="149" xr:uid="{00000000-0005-0000-0000-00001B010000}"/>
    <cellStyle name="Moneda 6 2 2" xfId="309" xr:uid="{00000000-0005-0000-0000-00001C010000}"/>
    <cellStyle name="Moneda 6 2 3" xfId="474" xr:uid="{00000000-0005-0000-0000-00001D010000}"/>
    <cellStyle name="Moneda 6 3" xfId="255" xr:uid="{00000000-0005-0000-0000-00001E010000}"/>
    <cellStyle name="Moneda 6 4" xfId="420" xr:uid="{00000000-0005-0000-0000-00001F010000}"/>
    <cellStyle name="Moneda 7" xfId="96" xr:uid="{00000000-0005-0000-0000-000020010000}"/>
    <cellStyle name="Moneda 7 2" xfId="150" xr:uid="{00000000-0005-0000-0000-000021010000}"/>
    <cellStyle name="Moneda 7 2 2" xfId="310" xr:uid="{00000000-0005-0000-0000-000022010000}"/>
    <cellStyle name="Moneda 7 2 3" xfId="475" xr:uid="{00000000-0005-0000-0000-000023010000}"/>
    <cellStyle name="Moneda 7 3" xfId="256" xr:uid="{00000000-0005-0000-0000-000024010000}"/>
    <cellStyle name="Moneda 7 4" xfId="421" xr:uid="{00000000-0005-0000-0000-000025010000}"/>
    <cellStyle name="Moneda 8" xfId="33" xr:uid="{00000000-0005-0000-0000-000026010000}"/>
    <cellStyle name="Moneda 8 2" xfId="166" xr:uid="{00000000-0005-0000-0000-000027010000}"/>
    <cellStyle name="Moneda 8 2 2" xfId="326" xr:uid="{00000000-0005-0000-0000-000028010000}"/>
    <cellStyle name="Moneda 8 2 3" xfId="491" xr:uid="{00000000-0005-0000-0000-000029010000}"/>
    <cellStyle name="Moneda 8 3" xfId="210" xr:uid="{00000000-0005-0000-0000-00002A010000}"/>
    <cellStyle name="Moneda 8 4" xfId="380" xr:uid="{00000000-0005-0000-0000-00002B010000}"/>
    <cellStyle name="Moneda 9" xfId="182" xr:uid="{00000000-0005-0000-0000-00002C010000}"/>
    <cellStyle name="Moneda 9 2" xfId="342" xr:uid="{00000000-0005-0000-0000-00002D010000}"/>
    <cellStyle name="Moneda 9 3" xfId="507" xr:uid="{00000000-0005-0000-0000-00002E010000}"/>
    <cellStyle name="Neutral 2" xfId="80" xr:uid="{00000000-0005-0000-0000-00002F010000}"/>
    <cellStyle name="Normal" xfId="0" builtinId="0"/>
    <cellStyle name="Normal 10" xfId="98" xr:uid="{00000000-0005-0000-0000-000031010000}"/>
    <cellStyle name="Normal 10 2" xfId="258" xr:uid="{00000000-0005-0000-0000-000032010000}"/>
    <cellStyle name="Normal 10 3" xfId="423" xr:uid="{00000000-0005-0000-0000-000033010000}"/>
    <cellStyle name="Normal 11" xfId="187" xr:uid="{00000000-0005-0000-0000-000034010000}"/>
    <cellStyle name="Normal 12" xfId="249" xr:uid="{00000000-0005-0000-0000-000035010000}"/>
    <cellStyle name="Normal 13" xfId="247" xr:uid="{00000000-0005-0000-0000-000036010000}"/>
    <cellStyle name="Normal 14" xfId="354" xr:uid="{00000000-0005-0000-0000-000037010000}"/>
    <cellStyle name="Normal 15" xfId="347" xr:uid="{00000000-0005-0000-0000-000038010000}"/>
    <cellStyle name="Normal 16" xfId="353" xr:uid="{00000000-0005-0000-0000-000039010000}"/>
    <cellStyle name="Normal 17" xfId="348" xr:uid="{00000000-0005-0000-0000-00003A010000}"/>
    <cellStyle name="Normal 18" xfId="357" xr:uid="{00000000-0005-0000-0000-00003B010000}"/>
    <cellStyle name="Normal 19" xfId="358" xr:uid="{00000000-0005-0000-0000-00003C010000}"/>
    <cellStyle name="Normal 2" xfId="2" xr:uid="{00000000-0005-0000-0000-00003D010000}"/>
    <cellStyle name="Normal 2 2" xfId="81" xr:uid="{00000000-0005-0000-0000-00003E010000}"/>
    <cellStyle name="Normal 2 3" xfId="82" xr:uid="{00000000-0005-0000-0000-00003F010000}"/>
    <cellStyle name="Normal 3" xfId="3" xr:uid="{00000000-0005-0000-0000-000040010000}"/>
    <cellStyle name="Normal 3 2" xfId="36" xr:uid="{00000000-0005-0000-0000-000041010000}"/>
    <cellStyle name="Normal 3 2 2" xfId="84" xr:uid="{00000000-0005-0000-0000-000042010000}"/>
    <cellStyle name="Normal 3 2 3" xfId="152" xr:uid="{00000000-0005-0000-0000-000043010000}"/>
    <cellStyle name="Normal 3 2 3 2" xfId="312" xr:uid="{00000000-0005-0000-0000-000044010000}"/>
    <cellStyle name="Normal 3 2 3 3" xfId="477" xr:uid="{00000000-0005-0000-0000-000045010000}"/>
    <cellStyle name="Normal 3 2 4" xfId="169" xr:uid="{00000000-0005-0000-0000-000046010000}"/>
    <cellStyle name="Normal 3 2 4 2" xfId="329" xr:uid="{00000000-0005-0000-0000-000047010000}"/>
    <cellStyle name="Normal 3 2 4 3" xfId="494" xr:uid="{00000000-0005-0000-0000-000048010000}"/>
    <cellStyle name="Normal 3 2 5" xfId="112" xr:uid="{00000000-0005-0000-0000-000049010000}"/>
    <cellStyle name="Normal 3 2 5 2" xfId="272" xr:uid="{00000000-0005-0000-0000-00004A010000}"/>
    <cellStyle name="Normal 3 2 5 3" xfId="437" xr:uid="{00000000-0005-0000-0000-00004B010000}"/>
    <cellStyle name="Normal 3 2 6" xfId="213" xr:uid="{00000000-0005-0000-0000-00004C010000}"/>
    <cellStyle name="Normal 3 2 7" xfId="383" xr:uid="{00000000-0005-0000-0000-00004D010000}"/>
    <cellStyle name="Normal 3 3" xfId="83" xr:uid="{00000000-0005-0000-0000-00004E010000}"/>
    <cellStyle name="Normal 3 4" xfId="49" xr:uid="{00000000-0005-0000-0000-00004F010000}"/>
    <cellStyle name="Normal 3 4 2" xfId="124" xr:uid="{00000000-0005-0000-0000-000050010000}"/>
    <cellStyle name="Normal 3 4 2 2" xfId="284" xr:uid="{00000000-0005-0000-0000-000051010000}"/>
    <cellStyle name="Normal 3 4 2 3" xfId="449" xr:uid="{00000000-0005-0000-0000-000052010000}"/>
    <cellStyle name="Normal 3 4 3" xfId="226" xr:uid="{00000000-0005-0000-0000-000053010000}"/>
    <cellStyle name="Normal 3 4 4" xfId="395" xr:uid="{00000000-0005-0000-0000-000054010000}"/>
    <cellStyle name="Normal 3 5" xfId="25" xr:uid="{00000000-0005-0000-0000-000055010000}"/>
    <cellStyle name="Normal 3 5 2" xfId="155" xr:uid="{00000000-0005-0000-0000-000056010000}"/>
    <cellStyle name="Normal 3 5 2 2" xfId="315" xr:uid="{00000000-0005-0000-0000-000057010000}"/>
    <cellStyle name="Normal 3 5 2 3" xfId="480" xr:uid="{00000000-0005-0000-0000-000058010000}"/>
    <cellStyle name="Normal 3 5 3" xfId="202" xr:uid="{00000000-0005-0000-0000-000059010000}"/>
    <cellStyle name="Normal 3 5 4" xfId="372" xr:uid="{00000000-0005-0000-0000-00005A010000}"/>
    <cellStyle name="Normal 3 6" xfId="100" xr:uid="{00000000-0005-0000-0000-00005B010000}"/>
    <cellStyle name="Normal 3 6 2" xfId="260" xr:uid="{00000000-0005-0000-0000-00005C010000}"/>
    <cellStyle name="Normal 3 6 3" xfId="425" xr:uid="{00000000-0005-0000-0000-00005D010000}"/>
    <cellStyle name="Normal 3 7" xfId="189" xr:uid="{00000000-0005-0000-0000-00005E010000}"/>
    <cellStyle name="Normal 3 8" xfId="360" xr:uid="{00000000-0005-0000-0000-00005F010000}"/>
    <cellStyle name="Normal 4" xfId="17" xr:uid="{00000000-0005-0000-0000-000060010000}"/>
    <cellStyle name="Normal 4 2" xfId="42" xr:uid="{00000000-0005-0000-0000-000061010000}"/>
    <cellStyle name="Normal 4 2 2" xfId="91" xr:uid="{00000000-0005-0000-0000-000062010000}"/>
    <cellStyle name="Normal 4 2 2 2" xfId="145" xr:uid="{00000000-0005-0000-0000-000063010000}"/>
    <cellStyle name="Normal 4 2 2 2 2" xfId="305" xr:uid="{00000000-0005-0000-0000-000064010000}"/>
    <cellStyle name="Normal 4 2 2 2 3" xfId="470" xr:uid="{00000000-0005-0000-0000-000065010000}"/>
    <cellStyle name="Normal 4 2 2 3" xfId="251" xr:uid="{00000000-0005-0000-0000-000066010000}"/>
    <cellStyle name="Normal 4 2 2 4" xfId="416" xr:uid="{00000000-0005-0000-0000-000067010000}"/>
    <cellStyle name="Normal 4 2 3" xfId="175" xr:uid="{00000000-0005-0000-0000-000068010000}"/>
    <cellStyle name="Normal 4 2 3 2" xfId="335" xr:uid="{00000000-0005-0000-0000-000069010000}"/>
    <cellStyle name="Normal 4 2 3 3" xfId="500" xr:uid="{00000000-0005-0000-0000-00006A010000}"/>
    <cellStyle name="Normal 4 2 4" xfId="118" xr:uid="{00000000-0005-0000-0000-00006B010000}"/>
    <cellStyle name="Normal 4 2 4 2" xfId="278" xr:uid="{00000000-0005-0000-0000-00006C010000}"/>
    <cellStyle name="Normal 4 2 4 3" xfId="443" xr:uid="{00000000-0005-0000-0000-00006D010000}"/>
    <cellStyle name="Normal 4 2 5" xfId="219" xr:uid="{00000000-0005-0000-0000-00006E010000}"/>
    <cellStyle name="Normal 4 2 6" xfId="389" xr:uid="{00000000-0005-0000-0000-00006F010000}"/>
    <cellStyle name="Normal 4 3" xfId="55" xr:uid="{00000000-0005-0000-0000-000070010000}"/>
    <cellStyle name="Normal 4 3 2" xfId="130" xr:uid="{00000000-0005-0000-0000-000071010000}"/>
    <cellStyle name="Normal 4 3 2 2" xfId="290" xr:uid="{00000000-0005-0000-0000-000072010000}"/>
    <cellStyle name="Normal 4 3 2 3" xfId="455" xr:uid="{00000000-0005-0000-0000-000073010000}"/>
    <cellStyle name="Normal 4 3 3" xfId="232" xr:uid="{00000000-0005-0000-0000-000074010000}"/>
    <cellStyle name="Normal 4 3 4" xfId="401" xr:uid="{00000000-0005-0000-0000-000075010000}"/>
    <cellStyle name="Normal 4 4" xfId="31" xr:uid="{00000000-0005-0000-0000-000076010000}"/>
    <cellStyle name="Normal 4 4 2" xfId="163" xr:uid="{00000000-0005-0000-0000-000077010000}"/>
    <cellStyle name="Normal 4 4 2 2" xfId="323" xr:uid="{00000000-0005-0000-0000-000078010000}"/>
    <cellStyle name="Normal 4 4 2 3" xfId="488" xr:uid="{00000000-0005-0000-0000-000079010000}"/>
    <cellStyle name="Normal 4 4 3" xfId="208" xr:uid="{00000000-0005-0000-0000-00007A010000}"/>
    <cellStyle name="Normal 4 4 4" xfId="378" xr:uid="{00000000-0005-0000-0000-00007B010000}"/>
    <cellStyle name="Normal 4 5" xfId="106" xr:uid="{00000000-0005-0000-0000-00007C010000}"/>
    <cellStyle name="Normal 4 5 2" xfId="266" xr:uid="{00000000-0005-0000-0000-00007D010000}"/>
    <cellStyle name="Normal 4 5 3" xfId="431" xr:uid="{00000000-0005-0000-0000-00007E010000}"/>
    <cellStyle name="Normal 4 6" xfId="196" xr:uid="{00000000-0005-0000-0000-00007F010000}"/>
    <cellStyle name="Normal 4 7" xfId="366" xr:uid="{00000000-0005-0000-0000-000080010000}"/>
    <cellStyle name="Normal 5" xfId="19" xr:uid="{00000000-0005-0000-0000-000081010000}"/>
    <cellStyle name="Normal 5 2" xfId="44" xr:uid="{00000000-0005-0000-0000-000082010000}"/>
    <cellStyle name="Normal 5 2 2" xfId="177" xr:uid="{00000000-0005-0000-0000-000083010000}"/>
    <cellStyle name="Normal 5 2 2 2" xfId="337" xr:uid="{00000000-0005-0000-0000-000084010000}"/>
    <cellStyle name="Normal 5 2 2 3" xfId="502" xr:uid="{00000000-0005-0000-0000-000085010000}"/>
    <cellStyle name="Normal 5 2 3" xfId="120" xr:uid="{00000000-0005-0000-0000-000086010000}"/>
    <cellStyle name="Normal 5 2 3 2" xfId="280" xr:uid="{00000000-0005-0000-0000-000087010000}"/>
    <cellStyle name="Normal 5 2 3 3" xfId="445" xr:uid="{00000000-0005-0000-0000-000088010000}"/>
    <cellStyle name="Normal 5 2 4" xfId="221" xr:uid="{00000000-0005-0000-0000-000089010000}"/>
    <cellStyle name="Normal 5 2 5" xfId="391" xr:uid="{00000000-0005-0000-0000-00008A010000}"/>
    <cellStyle name="Normal 5 3" xfId="57" xr:uid="{00000000-0005-0000-0000-00008B010000}"/>
    <cellStyle name="Normal 5 3 2" xfId="132" xr:uid="{00000000-0005-0000-0000-00008C010000}"/>
    <cellStyle name="Normal 5 3 2 2" xfId="292" xr:uid="{00000000-0005-0000-0000-00008D010000}"/>
    <cellStyle name="Normal 5 3 2 3" xfId="457" xr:uid="{00000000-0005-0000-0000-00008E010000}"/>
    <cellStyle name="Normal 5 3 3" xfId="234" xr:uid="{00000000-0005-0000-0000-00008F010000}"/>
    <cellStyle name="Normal 5 3 4" xfId="403" xr:uid="{00000000-0005-0000-0000-000090010000}"/>
    <cellStyle name="Normal 5 4" xfId="23" xr:uid="{00000000-0005-0000-0000-000091010000}"/>
    <cellStyle name="Normal 5 4 2" xfId="165" xr:uid="{00000000-0005-0000-0000-000092010000}"/>
    <cellStyle name="Normal 5 4 2 2" xfId="325" xr:uid="{00000000-0005-0000-0000-000093010000}"/>
    <cellStyle name="Normal 5 4 2 3" xfId="490" xr:uid="{00000000-0005-0000-0000-000094010000}"/>
    <cellStyle name="Normal 5 4 3" xfId="200" xr:uid="{00000000-0005-0000-0000-000095010000}"/>
    <cellStyle name="Normal 5 4 4" xfId="370" xr:uid="{00000000-0005-0000-0000-000096010000}"/>
    <cellStyle name="Normal 5 5" xfId="108" xr:uid="{00000000-0005-0000-0000-000097010000}"/>
    <cellStyle name="Normal 5 5 2" xfId="268" xr:uid="{00000000-0005-0000-0000-000098010000}"/>
    <cellStyle name="Normal 5 5 3" xfId="433" xr:uid="{00000000-0005-0000-0000-000099010000}"/>
    <cellStyle name="Normal 5 6" xfId="198" xr:uid="{00000000-0005-0000-0000-00009A010000}"/>
    <cellStyle name="Normal 5 7" xfId="368" xr:uid="{00000000-0005-0000-0000-00009B010000}"/>
    <cellStyle name="Normal 6" xfId="20" xr:uid="{00000000-0005-0000-0000-00009C010000}"/>
    <cellStyle name="Normal 6 2" xfId="85" xr:uid="{00000000-0005-0000-0000-00009D010000}"/>
    <cellStyle name="Normal 7" xfId="34" xr:uid="{00000000-0005-0000-0000-00009E010000}"/>
    <cellStyle name="Normal 7 2" xfId="59" xr:uid="{00000000-0005-0000-0000-00009F010000}"/>
    <cellStyle name="Normal 7 2 2" xfId="134" xr:uid="{00000000-0005-0000-0000-0000A0010000}"/>
    <cellStyle name="Normal 7 2 2 2" xfId="294" xr:uid="{00000000-0005-0000-0000-0000A1010000}"/>
    <cellStyle name="Normal 7 2 2 3" xfId="459" xr:uid="{00000000-0005-0000-0000-0000A2010000}"/>
    <cellStyle name="Normal 7 2 3" xfId="236" xr:uid="{00000000-0005-0000-0000-0000A3010000}"/>
    <cellStyle name="Normal 7 2 4" xfId="405" xr:uid="{00000000-0005-0000-0000-0000A4010000}"/>
    <cellStyle name="Normal 7 3" xfId="167" xr:uid="{00000000-0005-0000-0000-0000A5010000}"/>
    <cellStyle name="Normal 7 3 2" xfId="327" xr:uid="{00000000-0005-0000-0000-0000A6010000}"/>
    <cellStyle name="Normal 7 3 3" xfId="492" xr:uid="{00000000-0005-0000-0000-0000A7010000}"/>
    <cellStyle name="Normal 7 4" xfId="110" xr:uid="{00000000-0005-0000-0000-0000A8010000}"/>
    <cellStyle name="Normal 7 4 2" xfId="270" xr:uid="{00000000-0005-0000-0000-0000A9010000}"/>
    <cellStyle name="Normal 7 4 3" xfId="435" xr:uid="{00000000-0005-0000-0000-0000AA010000}"/>
    <cellStyle name="Normal 7 5" xfId="211" xr:uid="{00000000-0005-0000-0000-0000AB010000}"/>
    <cellStyle name="Normal 7 6" xfId="381" xr:uid="{00000000-0005-0000-0000-0000AC010000}"/>
    <cellStyle name="Normal 8" xfId="47" xr:uid="{00000000-0005-0000-0000-0000AD010000}"/>
    <cellStyle name="Normal 8 2" xfId="122" xr:uid="{00000000-0005-0000-0000-0000AE010000}"/>
    <cellStyle name="Normal 8 2 2" xfId="282" xr:uid="{00000000-0005-0000-0000-0000AF010000}"/>
    <cellStyle name="Normal 8 2 3" xfId="447" xr:uid="{00000000-0005-0000-0000-0000B0010000}"/>
    <cellStyle name="Normal 8 3" xfId="224" xr:uid="{00000000-0005-0000-0000-0000B1010000}"/>
    <cellStyle name="Normal 8 4" xfId="393" xr:uid="{00000000-0005-0000-0000-0000B2010000}"/>
    <cellStyle name="Normal 9" xfId="153" xr:uid="{00000000-0005-0000-0000-0000B3010000}"/>
    <cellStyle name="Normal 9 2" xfId="313" xr:uid="{00000000-0005-0000-0000-0000B4010000}"/>
    <cellStyle name="Normal 9 3" xfId="478" xr:uid="{00000000-0005-0000-0000-0000B5010000}"/>
    <cellStyle name="Percent" xfId="90" xr:uid="{00000000-0005-0000-0000-0000B6010000}"/>
    <cellStyle name="Percent 2" xfId="144" xr:uid="{00000000-0005-0000-0000-0000B7010000}"/>
    <cellStyle name="Percent 2 2" xfId="304" xr:uid="{00000000-0005-0000-0000-0000B8010000}"/>
    <cellStyle name="Percent 2 3" xfId="469" xr:uid="{00000000-0005-0000-0000-0000B9010000}"/>
    <cellStyle name="Percent 3" xfId="250" xr:uid="{00000000-0005-0000-0000-0000BA010000}"/>
    <cellStyle name="Percent 4" xfId="415" xr:uid="{00000000-0005-0000-0000-0000BB010000}"/>
    <cellStyle name="Porcentaje" xfId="1" builtinId="5"/>
    <cellStyle name="Porcentaje 2" xfId="6" xr:uid="{00000000-0005-0000-0000-0000BD010000}"/>
    <cellStyle name="Porcentaje 2 2" xfId="10" xr:uid="{00000000-0005-0000-0000-0000BE010000}"/>
    <cellStyle name="Porcentaje 2 3" xfId="39" xr:uid="{00000000-0005-0000-0000-0000BF010000}"/>
    <cellStyle name="Porcentaje 2 3 2" xfId="172" xr:uid="{00000000-0005-0000-0000-0000C0010000}"/>
    <cellStyle name="Porcentaje 2 3 2 2" xfId="332" xr:uid="{00000000-0005-0000-0000-0000C1010000}"/>
    <cellStyle name="Porcentaje 2 3 2 3" xfId="497" xr:uid="{00000000-0005-0000-0000-0000C2010000}"/>
    <cellStyle name="Porcentaje 2 3 3" xfId="115" xr:uid="{00000000-0005-0000-0000-0000C3010000}"/>
    <cellStyle name="Porcentaje 2 3 3 2" xfId="275" xr:uid="{00000000-0005-0000-0000-0000C4010000}"/>
    <cellStyle name="Porcentaje 2 3 3 3" xfId="440" xr:uid="{00000000-0005-0000-0000-0000C5010000}"/>
    <cellStyle name="Porcentaje 2 3 4" xfId="216" xr:uid="{00000000-0005-0000-0000-0000C6010000}"/>
    <cellStyle name="Porcentaje 2 3 5" xfId="386" xr:uid="{00000000-0005-0000-0000-0000C7010000}"/>
    <cellStyle name="Porcentaje 2 4" xfId="52" xr:uid="{00000000-0005-0000-0000-0000C8010000}"/>
    <cellStyle name="Porcentaje 2 4 2" xfId="127" xr:uid="{00000000-0005-0000-0000-0000C9010000}"/>
    <cellStyle name="Porcentaje 2 4 2 2" xfId="287" xr:uid="{00000000-0005-0000-0000-0000CA010000}"/>
    <cellStyle name="Porcentaje 2 4 2 3" xfId="452" xr:uid="{00000000-0005-0000-0000-0000CB010000}"/>
    <cellStyle name="Porcentaje 2 4 3" xfId="229" xr:uid="{00000000-0005-0000-0000-0000CC010000}"/>
    <cellStyle name="Porcentaje 2 4 4" xfId="398" xr:uid="{00000000-0005-0000-0000-0000CD010000}"/>
    <cellStyle name="Porcentaje 2 5" xfId="28" xr:uid="{00000000-0005-0000-0000-0000CE010000}"/>
    <cellStyle name="Porcentaje 2 5 2" xfId="158" xr:uid="{00000000-0005-0000-0000-0000CF010000}"/>
    <cellStyle name="Porcentaje 2 5 2 2" xfId="318" xr:uid="{00000000-0005-0000-0000-0000D0010000}"/>
    <cellStyle name="Porcentaje 2 5 2 3" xfId="483" xr:uid="{00000000-0005-0000-0000-0000D1010000}"/>
    <cellStyle name="Porcentaje 2 5 3" xfId="205" xr:uid="{00000000-0005-0000-0000-0000D2010000}"/>
    <cellStyle name="Porcentaje 2 5 4" xfId="375" xr:uid="{00000000-0005-0000-0000-0000D3010000}"/>
    <cellStyle name="Porcentaje 2 6" xfId="103" xr:uid="{00000000-0005-0000-0000-0000D4010000}"/>
    <cellStyle name="Porcentaje 2 6 2" xfId="263" xr:uid="{00000000-0005-0000-0000-0000D5010000}"/>
    <cellStyle name="Porcentaje 2 6 3" xfId="428" xr:uid="{00000000-0005-0000-0000-0000D6010000}"/>
    <cellStyle name="Porcentaje 2 7" xfId="192" xr:uid="{00000000-0005-0000-0000-0000D7010000}"/>
    <cellStyle name="Porcentaje 2 8" xfId="363" xr:uid="{00000000-0005-0000-0000-0000D8010000}"/>
    <cellStyle name="Porcentaje 3" xfId="35" xr:uid="{00000000-0005-0000-0000-0000D9010000}"/>
    <cellStyle name="Porcentaje 3 2" xfId="86" xr:uid="{00000000-0005-0000-0000-0000DA010000}"/>
    <cellStyle name="Porcentaje 3 2 2" xfId="143" xr:uid="{00000000-0005-0000-0000-0000DB010000}"/>
    <cellStyle name="Porcentaje 3 2 2 2" xfId="303" xr:uid="{00000000-0005-0000-0000-0000DC010000}"/>
    <cellStyle name="Porcentaje 3 2 2 3" xfId="468" xr:uid="{00000000-0005-0000-0000-0000DD010000}"/>
    <cellStyle name="Porcentaje 3 2 3" xfId="248" xr:uid="{00000000-0005-0000-0000-0000DE010000}"/>
    <cellStyle name="Porcentaje 3 2 4" xfId="414" xr:uid="{00000000-0005-0000-0000-0000DF010000}"/>
    <cellStyle name="Porcentaje 3 3" xfId="168" xr:uid="{00000000-0005-0000-0000-0000E0010000}"/>
    <cellStyle name="Porcentaje 3 3 2" xfId="328" xr:uid="{00000000-0005-0000-0000-0000E1010000}"/>
    <cellStyle name="Porcentaje 3 3 3" xfId="493" xr:uid="{00000000-0005-0000-0000-0000E2010000}"/>
    <cellStyle name="Porcentaje 3 4" xfId="111" xr:uid="{00000000-0005-0000-0000-0000E3010000}"/>
    <cellStyle name="Porcentaje 3 4 2" xfId="271" xr:uid="{00000000-0005-0000-0000-0000E4010000}"/>
    <cellStyle name="Porcentaje 3 4 3" xfId="436" xr:uid="{00000000-0005-0000-0000-0000E5010000}"/>
    <cellStyle name="Porcentaje 3 5" xfId="212" xr:uid="{00000000-0005-0000-0000-0000E6010000}"/>
    <cellStyle name="Porcentaje 3 6" xfId="382" xr:uid="{00000000-0005-0000-0000-0000E7010000}"/>
    <cellStyle name="Porcentaje 4" xfId="48" xr:uid="{00000000-0005-0000-0000-0000E8010000}"/>
    <cellStyle name="Porcentaje 4 2" xfId="123" xr:uid="{00000000-0005-0000-0000-0000E9010000}"/>
    <cellStyle name="Porcentaje 4 2 2" xfId="283" xr:uid="{00000000-0005-0000-0000-0000EA010000}"/>
    <cellStyle name="Porcentaje 4 2 3" xfId="448" xr:uid="{00000000-0005-0000-0000-0000EB010000}"/>
    <cellStyle name="Porcentaje 4 3" xfId="225" xr:uid="{00000000-0005-0000-0000-0000EC010000}"/>
    <cellStyle name="Porcentaje 4 4" xfId="394" xr:uid="{00000000-0005-0000-0000-0000ED010000}"/>
    <cellStyle name="Porcentaje 5" xfId="24" xr:uid="{00000000-0005-0000-0000-0000EE010000}"/>
    <cellStyle name="Porcentaje 5 2" xfId="154" xr:uid="{00000000-0005-0000-0000-0000EF010000}"/>
    <cellStyle name="Porcentaje 5 2 2" xfId="314" xr:uid="{00000000-0005-0000-0000-0000F0010000}"/>
    <cellStyle name="Porcentaje 5 2 3" xfId="479" xr:uid="{00000000-0005-0000-0000-0000F1010000}"/>
    <cellStyle name="Porcentaje 5 3" xfId="201" xr:uid="{00000000-0005-0000-0000-0000F2010000}"/>
    <cellStyle name="Porcentaje 5 4" xfId="371" xr:uid="{00000000-0005-0000-0000-0000F3010000}"/>
    <cellStyle name="Porcentaje 6" xfId="99" xr:uid="{00000000-0005-0000-0000-0000F4010000}"/>
    <cellStyle name="Porcentaje 6 2" xfId="259" xr:uid="{00000000-0005-0000-0000-0000F5010000}"/>
    <cellStyle name="Porcentaje 6 3" xfId="424" xr:uid="{00000000-0005-0000-0000-0000F6010000}"/>
    <cellStyle name="Porcentaje 7" xfId="188" xr:uid="{00000000-0005-0000-0000-0000F7010000}"/>
    <cellStyle name="Porcentaje 8" xfId="359" xr:uid="{00000000-0005-0000-0000-0000F8010000}"/>
    <cellStyle name="Porcentual 2" xfId="9" xr:uid="{00000000-0005-0000-0000-0000F9010000}"/>
    <cellStyle name="SAPDataCell" xfId="11" xr:uid="{00000000-0005-0000-0000-0000FA010000}"/>
    <cellStyle name="SAPDimensionCell" xfId="14" xr:uid="{00000000-0005-0000-0000-0000FB010000}"/>
    <cellStyle name="SAPFormula" xfId="15" xr:uid="{00000000-0005-0000-0000-0000FC010000}"/>
    <cellStyle name="SAPMemberCell" xfId="12" xr:uid="{00000000-0005-0000-0000-0000FD010000}"/>
    <cellStyle name="SAPMemberCell 3" xfId="13" xr:uid="{00000000-0005-0000-0000-0000FE010000}"/>
    <cellStyle name="Texto de inicio" xfId="87" xr:uid="{00000000-0005-0000-0000-0000FF010000}"/>
    <cellStyle name="Texto de la columna A" xfId="88" xr:uid="{00000000-0005-0000-0000-000000020000}"/>
    <cellStyle name="Título 4" xfId="89" xr:uid="{00000000-0005-0000-0000-00000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9AD78F0-4C30-41C3-8800-9A41C0754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2E8F3AF8-6D9B-41F8-AF35-D36E78065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F73AF15E-7C0B-4978-98F8-8234063BB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3DD005DD-03FE-41D4-84DD-71409351A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8F7E0375-9BE3-48B1-8850-39F885B82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81E40C1-A3F9-4B82-B16C-F33ACC79A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D7081A1-2621-4278-89E9-D60CF0A0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455029A9-9BE3-4625-83D9-39FB8186E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94CBF62-E249-4917-899D-68D56C699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482BDD39-10CB-45FA-BB61-AFE29F44F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913AFC9E-69D7-43CA-8AB3-582022E35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BueMOJcBdfT61N-QkRx6YbAbDvTX4EmWkL8QdK_8X0Spw?e=GTEAMo" TargetMode="External"/><Relationship Id="rId13" Type="http://schemas.openxmlformats.org/officeDocument/2006/relationships/hyperlink" Target="https://secretariadistritald-my.sharepoint.com/:f:/g/personal/devaj_sdmujer_gov_co/IgAcI16JosgSTLutuDzZuRxEAYcAei28vipgTfyEedD1FaM?e=8TXQ3m" TargetMode="External"/><Relationship Id="rId18" Type="http://schemas.openxmlformats.org/officeDocument/2006/relationships/hyperlink" Target="https://secretariadistritald-my.sharepoint.com/:f:/g/personal/devaj_sdmujer_gov_co/IgDmLjGD0WL0S4I1TBU2DxT-AdtMogM_acpfKw_6HY7j3sk?e=mYitnP" TargetMode="Externa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bh6DJDvoOS4nxYSBYdhCrAVZbXZEMWJZfiZxmLv_J11U?e=91ZEed" TargetMode="External"/><Relationship Id="rId21" Type="http://schemas.openxmlformats.org/officeDocument/2006/relationships/hyperlink" Target="https://secretariadistritald-my.sharepoint.com/:f:/g/personal/devaj_sdmujer_gov_co/IgCpwLn0yS_LQagkXGnwNQDEAcSQ-4ohoskkOXrVuZekK8Y?e=f1Ycgl" TargetMode="External"/><Relationship Id="rId7" Type="http://schemas.openxmlformats.org/officeDocument/2006/relationships/hyperlink" Target="https://secretariadistritald-my.sharepoint.com/:f:/g/personal/devaj_sdmujer_gov_co/IgC6iNuvza4CRYkdWRS0_3LJAaxepEe40Pja5Tl5Vs8arZA?e=56tQwM" TargetMode="External"/><Relationship Id="rId12" Type="http://schemas.openxmlformats.org/officeDocument/2006/relationships/hyperlink" Target="https://secretariadistritald-my.sharepoint.com/:f:/g/personal/devaj_sdmujer_gov_co/IgAEuwfRoCsATZrOkFKgKlgCAT8irkwIei2naZzZTACYJKE?e=93xfMg" TargetMode="External"/><Relationship Id="rId17" Type="http://schemas.openxmlformats.org/officeDocument/2006/relationships/hyperlink" Target="https://secretariadistritald-my.sharepoint.com/:f:/g/personal/devaj_sdmujer_gov_co/IgBpMwkW92Q0S7TD4FZRfXcoAfloOONNzibM_Bk-9TWcT_s?e=jaMycd" TargetMode="External"/><Relationship Id="rId25" Type="http://schemas.openxmlformats.org/officeDocument/2006/relationships/drawing" Target="../drawings/drawing2.xml"/><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Y5f8SMby_R43M_BgxruPXAYmrrBKz7BXAhKjRQvYpBMk?e=oDEkti" TargetMode="External"/><Relationship Id="rId16" Type="http://schemas.openxmlformats.org/officeDocument/2006/relationships/hyperlink" Target="https://secretariadistritald-my.sharepoint.com/:f:/g/personal/devaj_sdmujer_gov_co/IgCW7ZO-PztsR5CM26aeqXhWAfIy74uCmA4xQbTbAfKbEXg?e=GzQjBQ" TargetMode="External"/><Relationship Id="rId20" Type="http://schemas.openxmlformats.org/officeDocument/2006/relationships/hyperlink" Target="https://secretariadistritald-my.sharepoint.com/:f:/g/personal/devaj_sdmujer_gov_co/IgDMzZN1qtqaRKrJOcJ-y0ggAfB7ACF4rKenYJADXIaB7Dc?e=GLppTm"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dba_J6h2NSLUQ4oibG2LLATlSXQV9o5GGWX3CqUHUE_o?e=Ac7Dce" TargetMode="External"/><Relationship Id="rId6" Type="http://schemas.openxmlformats.org/officeDocument/2006/relationships/hyperlink" Target="https://secretariadistritald-my.sharepoint.com/:f:/g/personal/devaj_sdmujer_gov_co/IgCZuk9IrYNkTbpdBLfz6SMyAT7ztu3NfIx2aFe6Mtkgr0c?e=GF2apg" TargetMode="External"/><Relationship Id="rId11" Type="http://schemas.openxmlformats.org/officeDocument/2006/relationships/hyperlink" Target="https://secretariadistritald-my.sharepoint.com/:f:/g/personal/devaj_sdmujer_gov_co/IgCdRv-5H4vRToicVvQzEnpnAadocU-8zYDpYd_yI-f_QkY?e=CMhOCx" TargetMode="External"/><Relationship Id="rId24" Type="http://schemas.openxmlformats.org/officeDocument/2006/relationships/printerSettings" Target="../printerSettings/printerSettings1.bin"/><Relationship Id="rId5"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TwhrZPxbkR5TjvgjXIPj9AXB1U2ah5cNOa-Y8nWaELR8?e=5Ha4VO" TargetMode="External"/><Relationship Id="rId15" Type="http://schemas.openxmlformats.org/officeDocument/2006/relationships/hyperlink" Target="https://secretariadistritald-my.sharepoint.com/:f:/g/personal/devaj_sdmujer_gov_co/IgDplvlRRaWiQ7_OBi1ihBkpAc4gsEBMld1P2S6hc6Veh5c?e=bNiWpv" TargetMode="External"/><Relationship Id="rId23" Type="http://schemas.openxmlformats.org/officeDocument/2006/relationships/hyperlink" Target="https://secretariadistritald-my.sharepoint.com/:f:/g/personal/devaj_sdmujer_gov_co/IgBh3lGaMRr0R4_vP_8WKiOvAS8fKT3eBf2wMJmy81qVY6E?e=xxYy0h" TargetMode="External"/><Relationship Id="rId10" Type="http://schemas.openxmlformats.org/officeDocument/2006/relationships/hyperlink" Target="https://secretariadistritald-my.sharepoint.com/:f:/g/personal/devaj_sdmujer_gov_co/IgAzst8L1H1JRIaC5KpWXLqVAdbKEppK1SnwG9FIkhbOtmI?e=bxAmjq" TargetMode="External"/><Relationship Id="rId19" Type="http://schemas.openxmlformats.org/officeDocument/2006/relationships/hyperlink" Target="https://secretariadistritald-my.sharepoint.com/:f:/g/personal/devaj_sdmujer_gov_co/IgA_jkn13-qMQZWsBwHa38DfAYz0yxUqCog73yokzcrjdpc?e=kuRZxl" TargetMode="Externa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_ba88dAyQTK1JELFt5FlCAW2hqdjMXlkgksqVOcAk-1c?e=4jefla" TargetMode="External"/><Relationship Id="rId9" Type="http://schemas.openxmlformats.org/officeDocument/2006/relationships/hyperlink" Target="https://secretariadistritald-my.sharepoint.com/:f:/g/personal/devaj_sdmujer_gov_co/IgAS7-YrtsYjS5H6BiyHDzyOARdxwJXTwk00iIg_3GW3ZhA?e=PigxU3" TargetMode="External"/><Relationship Id="rId14" Type="http://schemas.openxmlformats.org/officeDocument/2006/relationships/hyperlink" Target="https://secretariadistritald-my.sharepoint.com/:f:/g/personal/devaj_sdmujer_gov_co/IgDSvhnzfyxuSpT8Wbjm4oG5AVcyMP9YCg41TZturoSpK8Y?e=K7UwSa" TargetMode="External"/><Relationship Id="rId22" Type="http://schemas.openxmlformats.org/officeDocument/2006/relationships/hyperlink" Target="https://secretariadistritald-my.sharepoint.com/:f:/g/personal/devaj_sdmujer_gov_co/IgB2NwP9gXP6QKxTPfmKdoXPASXvBLKB-k51ej9LN0AATgk?e=bBrhh3"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B1nW1-ySy6TLGb5rVou-a8AV1Hm_VTq1zgxT1vT4y3tn8?e=Gg4aWP" TargetMode="External"/><Relationship Id="rId13" Type="http://schemas.openxmlformats.org/officeDocument/2006/relationships/hyperlink" Target="https://secretariadistritald-my.sharepoint.com/:f:/g/personal/devaj_sdmujer_gov_co/IgAXIBlP42GMSrT5GVhoO1MCAZrg6DETGjbHj4DAu986ASw?e=Lx9YAf" TargetMode="External"/><Relationship Id="rId18" Type="http://schemas.openxmlformats.org/officeDocument/2006/relationships/drawing" Target="../drawings/drawing3.xm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wIDAgYFE1TYls4naT6wafARad3txeZYrgSoVUuRoEnUI?e=EGQP4c" TargetMode="External"/><Relationship Id="rId7" Type="http://schemas.openxmlformats.org/officeDocument/2006/relationships/hyperlink" Target="https://secretariadistritald-my.sharepoint.com/:x:/g/personal/devaj_sdmujer_gov_co/IQBmrN7UDPUDTYC7utxdpxK9AShfUleiatmI7MKdpeRO5dY?e=O7AujI" TargetMode="External"/><Relationship Id="rId12" Type="http://schemas.openxmlformats.org/officeDocument/2006/relationships/hyperlink" Target="https://secretariadistritald-my.sharepoint.com/:f:/g/personal/devaj_sdmujer_gov_co/IgDOUeNuLsGHQZhvnLK8W_8QAXe1nBjP921nqPILsAkCRDg?e=YYdLNi" TargetMode="External"/><Relationship Id="rId17" Type="http://schemas.openxmlformats.org/officeDocument/2006/relationships/printerSettings" Target="../printerSettings/printerSettings2.bin"/><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YxNBCs_mRR7gpE8vdn_KFAdNySYMVExd1VsNq-ugbelk?e=7BywIm" TargetMode="External"/><Relationship Id="rId16" Type="http://schemas.openxmlformats.org/officeDocument/2006/relationships/hyperlink" Target="https://secretariadistritald-my.sharepoint.com/:f:/g/personal/devaj_sdmujer_gov_co/IgCHnnHwvG6fQ7Ow48eaEu9MAW0cIyVT8K4iEI4WZikKugg?e=KkQxJC"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eDqwNm8mOTaPDVQAc9Z1XARfBaZyWyoqxKNXM2t38I7w?e=GRguMf" TargetMode="External"/><Relationship Id="rId6" Type="http://schemas.openxmlformats.org/officeDocument/2006/relationships/hyperlink" Target="https://secretariadistritald-my.sharepoint.com/:f:/g/personal/devaj_sdmujer_gov_co/IgBHhYMbMIGASoDWv6wxjtkoAb2IHf3ngHOkEI8RQNiD1Vk?e=09gPDX" TargetMode="External"/><Relationship Id="rId11" Type="http://schemas.openxmlformats.org/officeDocument/2006/relationships/hyperlink" Target="https://secretariadistritald-my.sharepoint.com/:f:/g/personal/devaj_sdmujer_gov_co/IgCC5mocriELQpnQN0vz-503AeXGkbscnZ7R-ehaEhQ0zFs?e=lnJv1h" TargetMode="External"/><Relationship Id="rId5" Type="http://schemas.openxmlformats.org/officeDocument/2006/relationships/hyperlink" Target="https://secretariadistritald-my.sharepoint.com/:f:/g/personal/devaj_sdmujer_gov_co/IgD6sv9Lh7USQrePW21TT2b_AfGSdKFYgpFh6dzpLv4Oq7M?e=70ie3s" TargetMode="External"/><Relationship Id="rId15" Type="http://schemas.openxmlformats.org/officeDocument/2006/relationships/hyperlink" Target="https://secretariadistritald-my.sharepoint.com/:f:/g/personal/devaj_sdmujer_gov_co/IgDMLhE9CWMsRbKqR8z8H9OGAfkdA9mYqDEZAzjES90vGvc?e=5ncTTl" TargetMode="External"/><Relationship Id="rId10" Type="http://schemas.openxmlformats.org/officeDocument/2006/relationships/hyperlink" Target="https://secretariadistritald-my.sharepoint.com/:f:/g/personal/devaj_sdmujer_gov_co/IgAqPpkE8i2fTIhxqidzcPRIAWExfbKvnrW0pAqDILLdoGY?e=gGSE35" TargetMode="Externa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wEge07024TouB8IPf1OoMAf8UVQRxzLH8i-6bS9I7RPs?e=oogxnr" TargetMode="External"/><Relationship Id="rId9" Type="http://schemas.openxmlformats.org/officeDocument/2006/relationships/hyperlink" Target="https://secretariadistritald-my.sharepoint.com/:f:/g/personal/devaj_sdmujer_gov_co/IgAGvBtZ5lTNQbXu-dpZcHQXAbPRvcquVcKTx2Q_Z548Tfk?e=fUBdR0" TargetMode="External"/><Relationship Id="rId14" Type="http://schemas.openxmlformats.org/officeDocument/2006/relationships/hyperlink" Target="https://secretariadistritald-my.sharepoint.com/:f:/g/personal/devaj_sdmujer_gov_co/IgDp80bcs6XqS5cZbvu11XXEAZu9KaKvlP3MjGn0qg9OgR8?e=ONEeCW"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CI5Ia4VyFRTqMu8svVdIhVAU1wAL5Z2As2l2b6PG_AQDc?e=nUIfbO" TargetMode="External"/><Relationship Id="rId13" Type="http://schemas.openxmlformats.org/officeDocument/2006/relationships/hyperlink" Target="https://secretariadistritald-my.sharepoint.com/:f:/g/personal/devaj_sdmujer_gov_co/IgArrhpyUtYWRZmLp2-EXT6cAaY7kZGFEInLMQU45PgWLFQ?e=tcFEtE" TargetMode="External"/><Relationship Id="rId18" Type="http://schemas.openxmlformats.org/officeDocument/2006/relationships/drawing" Target="../drawings/drawing4.xm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lKcvK3x2lQaysnfZ6NbiFAfISaI_qftYMDsAIaMDqaBQ?e=6SS2U6" TargetMode="External"/><Relationship Id="rId7" Type="http://schemas.openxmlformats.org/officeDocument/2006/relationships/hyperlink" Target="https://secretariadistritald-my.sharepoint.com/:x:/g/personal/devaj_sdmujer_gov_co/IQCI5Ia4VyFRTqMu8svVdIhVAU1wAL5Z2As2l2b6PG_AQDc?e=nUIfbO" TargetMode="External"/><Relationship Id="rId12" Type="http://schemas.openxmlformats.org/officeDocument/2006/relationships/hyperlink" Target="https://secretariadistritald-my.sharepoint.com/:f:/g/personal/devaj_sdmujer_gov_co/IgBlI2yOpyPZT4HpzQFHMswlARAIisEwe5VMgVmmC2t_8U0?e=Y4vZyV" TargetMode="External"/><Relationship Id="rId17" Type="http://schemas.openxmlformats.org/officeDocument/2006/relationships/printerSettings" Target="../printerSettings/printerSettings3.bin"/><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KMbUxp6QzRbeFzauyT652AYF2P1rSUx1Hl0BE87ezZn4?e=MZ3WcS" TargetMode="External"/><Relationship Id="rId16" Type="http://schemas.openxmlformats.org/officeDocument/2006/relationships/hyperlink" Target="https://secretariadistritald-my.sharepoint.com/:f:/g/personal/devaj_sdmujer_gov_co/IgAvmsiFFpQ8QqRUPtOUQGhvAVgB2DM59XqF1sKmHbiIbnY?e=QJ2aQY" TargetMode="External"/><Relationship Id="rId20" Type="http://schemas.openxmlformats.org/officeDocument/2006/relationships/comments" Target="../comments1.xm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0VHQWyQWMTJA9ig20RwR7ASqe5Xcd8OjI8wS65asy0U8?e=ehwQ5l" TargetMode="External"/><Relationship Id="rId6" Type="http://schemas.openxmlformats.org/officeDocument/2006/relationships/hyperlink" Target="https://secretariadistritald-my.sharepoint.com/:f:/g/personal/devaj_sdmujer_gov_co/IgB6OWMPxYjTTJPd70aGFBnxAS7SaUm2T1ube5F_l2dC1CE?e=hlWIh3" TargetMode="External"/><Relationship Id="rId11" Type="http://schemas.openxmlformats.org/officeDocument/2006/relationships/hyperlink" Target="https://secretariadistritald-my.sharepoint.com/:f:/g/personal/devaj_sdmujer_gov_co/IgB9xe-i_SgjRImggNk36v18ATngvXHlrP_Fa5cK3ux5lqU?e=rhzyuY" TargetMode="External"/><Relationship Id="rId5" Type="http://schemas.openxmlformats.org/officeDocument/2006/relationships/hyperlink" Target="https://secretariadistritald-my.sharepoint.com/:f:/g/personal/devaj_sdmujer_gov_co/IgBTjdWfShZgSJS_fd3Z2dQ5ASCqORbCduiDBNVeq_sWMAY?e=AYQUaI" TargetMode="External"/><Relationship Id="rId15" Type="http://schemas.openxmlformats.org/officeDocument/2006/relationships/hyperlink" Target="https://secretariadistritald-my.sharepoint.com/:f:/g/personal/devaj_sdmujer_gov_co/IgAnadLpuymNRaPamfstRkYRASg-n6CpTrb1RXq7XKdI0Uo?e=VmNZbe" TargetMode="External"/><Relationship Id="rId10" Type="http://schemas.openxmlformats.org/officeDocument/2006/relationships/hyperlink" Target="https://secretariadistritald-my.sharepoint.com/:f:/g/personal/devaj_sdmujer_gov_co/IgCHtqf0Vhc5TYMH-r2u1ahuAV1B9t-mYa4NMXqm371ZCs8?e=bsUj9P" TargetMode="External"/><Relationship Id="rId19" Type="http://schemas.openxmlformats.org/officeDocument/2006/relationships/vmlDrawing" Target="../drawings/vmlDrawing1.vm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zbVNEKyS5TIt1p7ppEtk_Aaea-pw4iKwR1TrQpC85mx4?e=oiWWeT" TargetMode="External"/><Relationship Id="rId9" Type="http://schemas.openxmlformats.org/officeDocument/2006/relationships/hyperlink" Target="https://secretariadistritald-my.sharepoint.com/:x:/g/personal/devaj_sdmujer_gov_co/IQDA5JpsyI4xT7DcpD8jPuDWAZ4fSUg7qpjOyRbsNszGJ8U?e=qZ9v7Z" TargetMode="External"/><Relationship Id="rId14" Type="http://schemas.openxmlformats.org/officeDocument/2006/relationships/hyperlink" Target="https://secretariadistritald-my.sharepoint.com/:f:/g/personal/devaj_sdmujer_gov_co/IgDXtQqa9mQ7T4Vad6te1JJTAblPBI5QUYDoSIu6nVNnF34?e=Y0Xr5q"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Aadpw7XoAYQ71B6rH_UEIEAW6q_iKBtfIMRwg7iNXkA8k?e=vn5LVd" TargetMode="External"/><Relationship Id="rId13" Type="http://schemas.openxmlformats.org/officeDocument/2006/relationships/hyperlink" Target="https://secretariadistritald-my.sharepoint.com/:f:/g/personal/devaj_sdmujer_gov_co/IgC_-w08bI3wSqOXPagjhQ8EAWUi5venuBnaCfbm2TStNCY?e=032E0P" TargetMode="External"/><Relationship Id="rId18" Type="http://schemas.openxmlformats.org/officeDocument/2006/relationships/drawing" Target="../drawings/drawing5.xm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WWFTEOYKRQqZ8STr08WfyAXCp8LZXRgz9YNEjgNXpXJw?e=dpdAkV" TargetMode="External"/><Relationship Id="rId7" Type="http://schemas.openxmlformats.org/officeDocument/2006/relationships/hyperlink" Target="https://secretariadistritald-my.sharepoint.com/:x:/g/personal/devaj_sdmujer_gov_co/IQAJ5KchsdgETrzZp9__WoqsAeJ63pjXrjlsCkeV0I8S0sY?e=QFPTVx" TargetMode="External"/><Relationship Id="rId12" Type="http://schemas.openxmlformats.org/officeDocument/2006/relationships/hyperlink" Target="https://secretariadistritald-my.sharepoint.com/:f:/g/personal/devaj_sdmujer_gov_co/IgDdZxO01EwsRrE1v6OLzTU8AcWouObH6ck8KcHXdPgWYRc?e=X2aise" TargetMode="External"/><Relationship Id="rId17" Type="http://schemas.openxmlformats.org/officeDocument/2006/relationships/printerSettings" Target="../printerSettings/printerSettings4.bin"/><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aYx4scpCaSaXi1Zs7_rvJAZIXnkA2fhAOguSA_nX2N04?e=xYzt4q" TargetMode="External"/><Relationship Id="rId16" Type="http://schemas.openxmlformats.org/officeDocument/2006/relationships/hyperlink" Target="https://secretariadistritald-my.sharepoint.com/:f:/g/personal/devaj_sdmujer_gov_co/IgCQjAufvRTbQacIVjhgXX1-ASeOXdogXppTAL3SJDQs5tg?e=dUYd6T"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VCeFMxjwHTasj6hUHGNeqAYh7y1BQ0t_dxDAkqNKh08E?e=dWWeHg" TargetMode="External"/><Relationship Id="rId6" Type="http://schemas.openxmlformats.org/officeDocument/2006/relationships/hyperlink" Target="https://secretariadistritald-my.sharepoint.com/:f:/g/personal/devaj_sdmujer_gov_co/IgBqXLYeEfNmT5itybvFtud3ARR0TZJaBPPHeFmSEo9bC3A?e=f7Te2q" TargetMode="External"/><Relationship Id="rId11" Type="http://schemas.openxmlformats.org/officeDocument/2006/relationships/hyperlink" Target="https://secretariadistritald-my.sharepoint.com/:f:/g/personal/devaj_sdmujer_gov_co/IgBpzeiL16VyT7gtd9NnNAiaAcc9VD_-rbJaqTY1HxmJBFI?e=zkpL3d" TargetMode="External"/><Relationship Id="rId5" Type="http://schemas.openxmlformats.org/officeDocument/2006/relationships/hyperlink" Target="https://secretariadistritald-my.sharepoint.com/:f:/g/personal/devaj_sdmujer_gov_co/IgCpBPYClRTXQLqcFvUOHfxqAfGOPOX2gRNwXewqQl8GYxY?e=01Hw6b" TargetMode="External"/><Relationship Id="rId15" Type="http://schemas.openxmlformats.org/officeDocument/2006/relationships/hyperlink" Target="https://secretariadistritald-my.sharepoint.com/:f:/g/personal/devaj_sdmujer_gov_co/IgDs0PHmCDlSRrXzhAdw1q2ZAeK-aRfqA9isxENNAuWG25g?e=luK9vJ" TargetMode="External"/><Relationship Id="rId10" Type="http://schemas.openxmlformats.org/officeDocument/2006/relationships/hyperlink" Target="https://secretariadistritald-my.sharepoint.com/:f:/g/personal/devaj_sdmujer_gov_co/IgDAuw3TmDD8TraoGysSiYfzAa7yVgnoxzypdtg8VV5vEZw?e=YkMQ9e" TargetMode="Externa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8JvSyyTT6SZpukIFu4QetARlybpqyrgsZrf1t-7bZSvI?e=Hi5APN" TargetMode="External"/><Relationship Id="rId9" Type="http://schemas.openxmlformats.org/officeDocument/2006/relationships/hyperlink" Target="https://secretariadistritald-my.sharepoint.com/:f:/g/personal/devaj_sdmujer_gov_co/IgCdpHNIvMn6SYcL128yLNt7AbBVoPenUG_-v-7olO1RAwM?e=gey7wT" TargetMode="External"/><Relationship Id="rId14" Type="http://schemas.openxmlformats.org/officeDocument/2006/relationships/hyperlink" Target="https://secretariadistritald-my.sharepoint.com/:f:/g/personal/devaj_sdmujer_gov_co/IgBFI4GDBR-dRpgLnqDeD6MsARicylTe05pWE2LelkDUy_E?e=efrfxI"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DG8DMpcGajSLLh4LBbvZH_ARHJlM3UowQdRL8j8JlxuzA?e=oA6oRv" TargetMode="External"/><Relationship Id="rId13" Type="http://schemas.openxmlformats.org/officeDocument/2006/relationships/hyperlink" Target="https://secretariadistritald-my.sharepoint.com/:f:/g/personal/devaj_sdmujer_gov_co/IgC2nF7drCO_T7KCvW0aWNOwAWH_Cx5f9EWpOguDMMdMxWM?e=GK778e" TargetMode="External"/><Relationship Id="rId18" Type="http://schemas.openxmlformats.org/officeDocument/2006/relationships/hyperlink" Target="https://secretariadistritald-my.sharepoint.com/:f:/g/personal/devaj_sdmujer_gov_co/IgAC0D_gesxESpXONNKsqQksAXoTf5RBMqNKLIYPFHMFgN0?e=oAEvgu" TargetMode="External"/><Relationship Id="rId3" Type="http://schemas.openxmlformats.org/officeDocument/2006/relationships/hyperlink" Target="https://secretariadistritald-my.sharepoint.com/:f:/g/personal/devaj_sdmujer_gov_co/IgCAQfETcVtFQa-wQlIw2N7pAVuqh_vp75msbbzEF4rwM1o?e=QhpY34" TargetMode="External"/><Relationship Id="rId21" Type="http://schemas.openxmlformats.org/officeDocument/2006/relationships/printerSettings" Target="../printerSettings/printerSettings5.bin"/><Relationship Id="rId7" Type="http://schemas.openxmlformats.org/officeDocument/2006/relationships/hyperlink" Target="https://secretariadistritald-my.sharepoint.com/:f:/g/personal/devaj_sdmujer_gov_co/IgDFz9tgpvsQSJni5o_GXn2gAW_SgXeVwlvhij5jwWu_qdk?e=XjLzd0" TargetMode="External"/><Relationship Id="rId12" Type="http://schemas.openxmlformats.org/officeDocument/2006/relationships/hyperlink" Target="https://secretariadistritald-my.sharepoint.com/:f:/g/personal/devaj_sdmujer_gov_co/IgBIXOqvobwZRblDoQqr90IBARYqzv60usDblg5c0b8pVpc?e=a5Pejs" TargetMode="External"/><Relationship Id="rId17" Type="http://schemas.openxmlformats.org/officeDocument/2006/relationships/hyperlink" Target="https://secretariadistritald-my.sharepoint.com/:f:/g/personal/devaj_sdmujer_gov_co/IgDuJNqxQ3GTRoKjM8tatEyLAfniFczqUocZ2CQsPa_l5eo?e=Z1Yo1s" TargetMode="External"/><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vFPwUH7RwTI8AFckwMf0NAS-HfbOWJkTpWnS-xTPySdI?e=JPUMyE" TargetMode="External"/><Relationship Id="rId16" Type="http://schemas.openxmlformats.org/officeDocument/2006/relationships/hyperlink" Target="https://secretariadistritald-my.sharepoint.com/:f:/g/personal/devaj_sdmujer_gov_co/IgDN6vWvn7DOTb1W6hDvmiZwAYM_7gwm3AtCdiGYF2gyzZY?e=htxGSM" TargetMode="External"/><Relationship Id="rId20" Type="http://schemas.openxmlformats.org/officeDocument/2006/relationships/hyperlink" Target="https://secretariadistritald-my.sharepoint.com/:f:/g/personal/devaj_sdmujer_gov_co/IgBfDyq91B9TQIQH1RUJkuNgAWO0KpRAIw0Mlwxxdl8IeWc?e=OyOUUP"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ZTDPdkpR0S7v_YCZrR1XbASUjqjE9gLTIYez9qTb3jlk?e=AuWeaH" TargetMode="External"/><Relationship Id="rId6" Type="http://schemas.openxmlformats.org/officeDocument/2006/relationships/hyperlink" Target="https://secretariadistritald-my.sharepoint.com/:f:/g/personal/devaj_sdmujer_gov_co/IgDe2G5m2PHuSrT9anw2KWRpAWhBCOL-ke_6wQwfo8-QG4U?e=DhtRg6" TargetMode="External"/><Relationship Id="rId11" Type="http://schemas.openxmlformats.org/officeDocument/2006/relationships/hyperlink" Target="https://secretariadistritald-my.sharepoint.com/:f:/g/personal/devaj_sdmujer_gov_co/IgAdgEB00_60RJ7Q2NOMCdnOARxEa7rxa91cJ0jFG1H2Iyk?e=yfmpZb" TargetMode="External"/><Relationship Id="rId5" Type="http://schemas.openxmlformats.org/officeDocument/2006/relationships/hyperlink" Target="https://secretariadistritald-my.sharepoint.com/:f:/g/personal/devaj_sdmujer_gov_co/IgAN5OjkY5tJTo4FYHnMNiBDAYzIJ_XM2OQLj7UsSIFPySo?e=T3a79d" TargetMode="External"/><Relationship Id="rId15" Type="http://schemas.openxmlformats.org/officeDocument/2006/relationships/hyperlink" Target="https://secretariadistritald-my.sharepoint.com/:f:/g/personal/devaj_sdmujer_gov_co/IgDnnXYDo-apQpZfYsyPcvsbAfFXgG4tQSzs2GyQibPs21c?e=toz513" TargetMode="External"/><Relationship Id="rId10" Type="http://schemas.openxmlformats.org/officeDocument/2006/relationships/hyperlink" Target="https://secretariadistritald-my.sharepoint.com/:f:/g/personal/devaj_sdmujer_gov_co/IgAPBkT-IghxQ4n1M8MyEsyeAfftEeiVM7S6iRHtCH4XPd8?e=6STkqb" TargetMode="External"/><Relationship Id="rId19" Type="http://schemas.openxmlformats.org/officeDocument/2006/relationships/hyperlink" Target="https://secretariadistritald-my.sharepoint.com/:f:/g/personal/devaj_sdmujer_gov_co/IgCMmcC7G7yPToPhEky0aupBAWWexYFBBOkNmt2hzVkq2aU?e=5XiU3I" TargetMode="External"/><Relationship Id="rId4" Type="http://schemas.openxmlformats.org/officeDocument/2006/relationships/hyperlink" Target="https://secretariadistritald-my.sharepoint.com/:f:/g/personal/devaj_sdmujer_gov_co/IgDmX3yEvQoCSqBcIh17ZXgOAd5FaImVF-C5DoXN67gohRY?e=p7HtRm" TargetMode="External"/><Relationship Id="rId9" Type="http://schemas.openxmlformats.org/officeDocument/2006/relationships/hyperlink" Target="https://secretariadistritald-my.sharepoint.com/:f:/g/personal/devaj_sdmujer_gov_co/IgBPxcsmU3EdSYLAW6L4Z4i3ATmiiLaXKo4r-hcPQypb4wA?e=pkBGpm" TargetMode="External"/><Relationship Id="rId14" Type="http://schemas.openxmlformats.org/officeDocument/2006/relationships/hyperlink" Target="https://secretariadistritald-my.sharepoint.com/:f:/g/personal/devaj_sdmujer_gov_co/IgC8XbMEzkhKTIIJ-iAuROmqAcyjZe8GXezAlcL8KdAi6fo?e=9M35xj" TargetMode="External"/><Relationship Id="rId22"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8" Type="http://schemas.openxmlformats.org/officeDocument/2006/relationships/hyperlink" Target="https://secretariadistritald-my.sharepoint.com/:x:/g/personal/devaj_sdmujer_gov_co/IQDaEj3qkkcSR5DJIFMS0YyuAW-U_OJPK2mxAvYa2U6qAig?e=B8KQaX" TargetMode="External"/><Relationship Id="rId13" Type="http://schemas.openxmlformats.org/officeDocument/2006/relationships/hyperlink" Target="https://secretariadistritald-my.sharepoint.com/:f:/g/personal/devaj_sdmujer_gov_co/IgCiA50cQ1EbQ7GCvpesBk11AaO722d8bE_sqis0mm5hnhs?e=nlKj44" TargetMode="External"/><Relationship Id="rId18" Type="http://schemas.openxmlformats.org/officeDocument/2006/relationships/drawing" Target="../drawings/drawing7.xm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oWL3sf2giSZ3Y8yBPfdpCAWkwmbLIVgy8EEAw9phg_3o?e=evc6CS" TargetMode="External"/><Relationship Id="rId7" Type="http://schemas.openxmlformats.org/officeDocument/2006/relationships/hyperlink" Target="https://secretariadistritald-my.sharepoint.com/:x:/g/personal/devaj_sdmujer_gov_co/IQBbrZu3m9hjR5AwaBYP6YDuAS-MZqmA-dqgn7FKLZuM0-E?e=yFyI6q" TargetMode="External"/><Relationship Id="rId12" Type="http://schemas.openxmlformats.org/officeDocument/2006/relationships/hyperlink" Target="https://secretariadistritald-my.sharepoint.com/:f:/g/personal/devaj_sdmujer_gov_co/IgCy89inbEgBSa5Sb2ps52ivAdtYtKSePP0jW0-EzPjkecs?e=th7mz4" TargetMode="External"/><Relationship Id="rId17" Type="http://schemas.openxmlformats.org/officeDocument/2006/relationships/printerSettings" Target="../printerSettings/printerSettings6.bin"/><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FYktUDGhAR7SWCEBz9M2dATxN-u0Vl4TE4gUiGmZuFUQ?e=vWknpd" TargetMode="External"/><Relationship Id="rId16" Type="http://schemas.openxmlformats.org/officeDocument/2006/relationships/hyperlink" Target="https://secretariadistritald-my.sharepoint.com/:f:/g/personal/devaj_sdmujer_gov_co/IgBJ_y-_yfqSR40ygnuU3DPBASsgrst799xkWtzWzZT0o3I?e=4awkvO"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zHpztX8xXTL8o5U4rSK_PAa3hWFAcMM1NLOIcyF2B0Kc?e=BbptE5" TargetMode="External"/><Relationship Id="rId6" Type="http://schemas.openxmlformats.org/officeDocument/2006/relationships/hyperlink" Target="https://secretariadistritald-my.sharepoint.com/:f:/g/personal/devaj_sdmujer_gov_co/IgDErrOAKfxGRLzhHJVZu1b8AdlpML-7T_ZRGFtfQFXgOZ4?e=vTUfyd" TargetMode="External"/><Relationship Id="rId11" Type="http://schemas.openxmlformats.org/officeDocument/2006/relationships/hyperlink" Target="https://secretariadistritald-my.sharepoint.com/:f:/g/personal/devaj_sdmujer_gov_co/IgAG580J2vFrQoDelHrRQMEDAbttqPsvhEW9wgR4EbvDMVE?e=tQwMca" TargetMode="External"/><Relationship Id="rId5" Type="http://schemas.openxmlformats.org/officeDocument/2006/relationships/hyperlink" Target="https://secretariadistritald-my.sharepoint.com/:f:/g/personal/devaj_sdmujer_gov_co/IgAdHRDJujqxQq3vKqfMTlssAWP1C9GrK8HxLF_m7xZUuXo?e=gTQQj2" TargetMode="External"/><Relationship Id="rId15" Type="http://schemas.openxmlformats.org/officeDocument/2006/relationships/hyperlink" Target="https://secretariadistritald-my.sharepoint.com/:f:/g/personal/devaj_sdmujer_gov_co/IgDe3H9Xtad2SoFeeb_aczi6Ac2pXNzn7S1j-j5GmEcFTSA?e=1EzhJd" TargetMode="External"/><Relationship Id="rId10" Type="http://schemas.openxmlformats.org/officeDocument/2006/relationships/hyperlink" Target="https://secretariadistritald-my.sharepoint.com/:f:/g/personal/devaj_sdmujer_gov_co/IgAQxJCa7vcmSrZopAPGItyXAWtM_FwO5MDfAt1GtDoVC6g?e=MsTGAN" TargetMode="Externa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Y_og-Wj24QLP8wzhYQb8CAdaOkvAAP22dj_1hlJ_29BY?e=aYTXOb" TargetMode="External"/><Relationship Id="rId9" Type="http://schemas.openxmlformats.org/officeDocument/2006/relationships/hyperlink" Target="https://secretariadistritald-my.sharepoint.com/:f:/g/personal/devaj_sdmujer_gov_co/IgA1a_XwOW3uSIN07zl17EjuAf7emHNJcq-Ipmww6r5hMnA?e=kzGYEP" TargetMode="External"/><Relationship Id="rId14" Type="http://schemas.openxmlformats.org/officeDocument/2006/relationships/hyperlink" Target="https://secretariadistritald-my.sharepoint.com/:f:/g/personal/devaj_sdmujer_gov_co/IgD8ussM3MifS4M4c7ac2Ek3AcsvmNInMAHfSPSJz5u82nU?e=nXtIMT"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Bfofbm1jnPQ6n2fqDg9ZY_ASXMbMheyj17IqbbooA13No?e=HeJosB" TargetMode="External"/><Relationship Id="rId13" Type="http://schemas.openxmlformats.org/officeDocument/2006/relationships/hyperlink" Target="https://secretariadistritald-my.sharepoint.com/:f:/g/personal/devaj_sdmujer_gov_co/IgDvVhPZrhk5RY6i7zVdJlDSAamUihTSfPivSN7QfsXn_zg?e=6hfYWN" TargetMode="External"/><Relationship Id="rId18" Type="http://schemas.openxmlformats.org/officeDocument/2006/relationships/drawing" Target="../drawings/drawing8.xm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cYYi_Ob82Q5m_1YAHU2NBAY4JUF2dEDFsb5GZiq8Uqkk?e=UxQgZN" TargetMode="External"/><Relationship Id="rId7" Type="http://schemas.openxmlformats.org/officeDocument/2006/relationships/hyperlink" Target="https://secretariadistritald-my.sharepoint.com/:f:/g/personal/devaj_sdmujer_gov_co/IgD6NVRQyqZDSqgKTSaLNEj8AeC-BTAu8N_L5nCS6x9Bj2Q?e=cz3rKr" TargetMode="External"/><Relationship Id="rId12" Type="http://schemas.openxmlformats.org/officeDocument/2006/relationships/hyperlink" Target="https://secretariadistritald-my.sharepoint.com/:f:/g/personal/devaj_sdmujer_gov_co/IgAVdDsGq3CEQoSPKO1Kst5GASZhs4mIofFaSlwrkqRqnqQ?e=dlbvuc" TargetMode="External"/><Relationship Id="rId17" Type="http://schemas.openxmlformats.org/officeDocument/2006/relationships/printerSettings" Target="../printerSettings/printerSettings7.bin"/><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DmeaSPCZvTK_UDpV2pKz_AQBbg__Ls1YsHbb5NcfwKn0?e=Ep1Zd2" TargetMode="External"/><Relationship Id="rId16" Type="http://schemas.openxmlformats.org/officeDocument/2006/relationships/hyperlink" Target="https://secretariadistritald-my.sharepoint.com/:f:/g/personal/devaj_sdmujer_gov_co/IgDbMMeyz9Q_Spmo-Xym9_wwASmOZmCbg3U-TdrAO3ZUhHU?e=tS5C9y"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u-IWJ4f8lSZU6oaeeUyIoAfnFxqprfCzQau6Qujj9Dcc?e=BSesEs" TargetMode="External"/><Relationship Id="rId6" Type="http://schemas.openxmlformats.org/officeDocument/2006/relationships/hyperlink" Target="https://secretariadistritald-my.sharepoint.com/:f:/g/personal/devaj_sdmujer_gov_co/IgA3OA02ePBmT5rMoEpSe2zGAZX_vLGILmwH3Rs5HgQeol8?e=h8k4dU" TargetMode="External"/><Relationship Id="rId11" Type="http://schemas.openxmlformats.org/officeDocument/2006/relationships/hyperlink" Target="https://secretariadistritald-my.sharepoint.com/:f:/g/personal/devaj_sdmujer_gov_co/IgDp65yeax0KR7FC-FDSIApVAeCb4gRxRk6ub1QJGPIh0pY?e=6rkCjM" TargetMode="External"/><Relationship Id="rId5" Type="http://schemas.openxmlformats.org/officeDocument/2006/relationships/hyperlink" Target="https://secretariadistritald-my.sharepoint.com/:f:/g/personal/devaj_sdmujer_gov_co/IgAxqpz-T87oQbkGyXEzjNLOAcft1bC2hhYn8KqVwfH5cM4?e=y8A7gC" TargetMode="External"/><Relationship Id="rId15" Type="http://schemas.openxmlformats.org/officeDocument/2006/relationships/hyperlink" Target="https://secretariadistritald-my.sharepoint.com/:f:/g/personal/devaj_sdmujer_gov_co/IgBQ8UlrW7cDS7uWSg8YDw2jAbLxn9GuyGbP1AM93--r2HE?e=5ar19G" TargetMode="External"/><Relationship Id="rId10" Type="http://schemas.openxmlformats.org/officeDocument/2006/relationships/hyperlink" Target="https://secretariadistritald-my.sharepoint.com/:f:/g/personal/devaj_sdmujer_gov_co/IgCkEjd0qYjBTpTZGk9hA4zsAZNwR2YLqjJs4oQ4z2dfza8?e=gKmXBb" TargetMode="Externa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xIpGo57efRpDhJKUctJBDAdFZwLJj8HN7MnJ-RPIoN3E?e=6oZsZa" TargetMode="External"/><Relationship Id="rId9" Type="http://schemas.openxmlformats.org/officeDocument/2006/relationships/hyperlink" Target="https://secretariadistritald-my.sharepoint.com/:f:/g/personal/devaj_sdmujer_gov_co/IgCNsNT3uCe5Rod1ztjQQGFbAQ0GHXa-8frEi-ue9TWgeCc?e=Vhlh6H" TargetMode="External"/><Relationship Id="rId14" Type="http://schemas.openxmlformats.org/officeDocument/2006/relationships/hyperlink" Target="https://secretariadistritald-my.sharepoint.com/:f:/g/personal/devaj_sdmujer_gov_co/IgCOHI_vRdcXR4d-NTaaxslNAXiFk2BDypHYdCt2ta-01lw?e=b1sZD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secretariadistritald-my.sharepoint.com/:b:/g/personal/devaj_sdmujer_gov_co/IQDk7EKjzC0JT73FFssBRZUfAc-xt9E5X_Is68KKTAbNxI4?e=M4FmrU" TargetMode="External"/><Relationship Id="rId13" Type="http://schemas.openxmlformats.org/officeDocument/2006/relationships/hyperlink" Target="https://secretariadistritald-my.sharepoint.com/:f:/g/personal/devaj_sdmujer_gov_co/IgBpmYsZyq1GRKmFCI237IvVAUK58lBMg-tzwcSqabvZO_k?e=bc61V8" TargetMode="Externa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b:/g/personal/devaj_sdmujer_gov_co/IQCn0fGr7FK1SL20Cz7ZjuBfAfw1MDtx49Ng4OH8nmMOq60?e=mxyD8O" TargetMode="External"/><Relationship Id="rId7" Type="http://schemas.openxmlformats.org/officeDocument/2006/relationships/hyperlink" Target="https://secretariadistritald-my.sharepoint.com/:x:/g/personal/devaj_sdmujer_gov_co/IQD3avvAEDdFTI06VoyVGVGvASdSlpUCTRS_UFLK62JTzzc?e=tvRZc6" TargetMode="External"/><Relationship Id="rId12" Type="http://schemas.openxmlformats.org/officeDocument/2006/relationships/hyperlink" Target="https://secretariadistritald-my.sharepoint.com/:f:/g/personal/devaj_sdmujer_gov_co/IgCwal32NerNSq_U2DtzSMC1AVE_DGNc0QZcOOIqRK4-giE?e=7R03fj" TargetMode="External"/><Relationship Id="rId17" Type="http://schemas.openxmlformats.org/officeDocument/2006/relationships/drawing" Target="../drawings/drawing9.xml"/><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x:/g/personal/devaj_sdmujer_gov_co/IQDuFM_HXxekRowjwH2RznNNAQHsT2Pjive6BmNr-tOYj-I?e=tpdJLB" TargetMode="External"/><Relationship Id="rId16" Type="http://schemas.openxmlformats.org/officeDocument/2006/relationships/printerSettings" Target="../printerSettings/printerSettings8.bin"/><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3siNZHzE9Tq1Wg4hjkepNAQjffMCHrN1Qpzz4OtvIKVI?e=CCgrHN" TargetMode="External"/><Relationship Id="rId6" Type="http://schemas.openxmlformats.org/officeDocument/2006/relationships/hyperlink" Target="https://secretariadistritald-my.sharepoint.com/:b:/g/personal/devaj_sdmujer_gov_co/IQC7GKHhSvqXSLcO5wgmm4nbAY4hpYnsv1CmRANFVJL1QJ8?e=6v6HtD" TargetMode="External"/><Relationship Id="rId11" Type="http://schemas.openxmlformats.org/officeDocument/2006/relationships/hyperlink" Target="https://secretariadistritald-my.sharepoint.com/:b:/g/personal/devaj_sdmujer_gov_co/IQDLZDaQqy-5R6HVVyLaU990AeDSrHLwnGj8PJdfl0KxwbI?e=foK66o" TargetMode="External"/><Relationship Id="rId5" Type="http://schemas.openxmlformats.org/officeDocument/2006/relationships/hyperlink" Target="https://secretariadistritald-my.sharepoint.com/:b:/g/personal/devaj_sdmujer_gov_co/IQCxRKd_XgZnTbW-86GLyexrAXJ7OYDiaGY2-E7OcBSXa1Q?e=6dIgAM" TargetMode="External"/><Relationship Id="rId15" Type="http://schemas.openxmlformats.org/officeDocument/2006/relationships/hyperlink" Target="https://secretariadistritald-my.sharepoint.com/:f:/g/personal/devaj_sdmujer_gov_co/IgCY1-ceLOPmQpmI40R-AWMwAf-GhELqQTYDAVjuo-F1mnw?e=Oashim" TargetMode="External"/><Relationship Id="rId10" Type="http://schemas.openxmlformats.org/officeDocument/2006/relationships/hyperlink" Target="https://secretariadistritald-my.sharepoint.com/:x:/g/personal/devaj_sdmujer_gov_co/IQBnSd9eFW49R4v8OLaffFXXAde2HoIAReiXtQCzpzcO5N0?e=tdRPYK" TargetMode="External"/><Relationship Id="rId4" Type="http://schemas.openxmlformats.org/officeDocument/2006/relationships/hyperlink" Target="https://secretariadistritald-my.sharepoint.com/:x:/g/personal/devaj_sdmujer_gov_co/IQDig8sWRVsPS4WkNvLYioJ8AQpkZUFBhOhYKNLL3-Xa6NU?e=D0CutF" TargetMode="External"/><Relationship Id="rId9" Type="http://schemas.openxmlformats.org/officeDocument/2006/relationships/hyperlink" Target="https://secretariadistritald-my.sharepoint.com/:x:/g/personal/devaj_sdmujer_gov_co/IQAWcdK-lmYbQZNa24oXgq3GASOfpvBLzKl7fQpGp_TdgX8?e=yUX8EV" TargetMode="External"/><Relationship Id="rId14" Type="http://schemas.openxmlformats.org/officeDocument/2006/relationships/hyperlink" Target="https://secretariadistritald-my.sharepoint.com/:f:/g/personal/devaj_sdmujer_gov_co/IgCP355rbAkdQYouJ23iLw_hAZuTVptlzbwxNzdYDWD4YFc?e=xGJIUi"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Cn_7LtuSMOSIVnthqg7cQEAZ3OXZuwNXFn7wZx4zSatYM?e=BJdqQU" TargetMode="External"/><Relationship Id="rId13" Type="http://schemas.openxmlformats.org/officeDocument/2006/relationships/hyperlink" Target="https://secretariadistritald-my.sharepoint.com/:f:/g/personal/devaj_sdmujer_gov_co/IgA6unct4eC5Qa9baVGGA3OLAcYk5XDjjf6OWEWP5HJEzTA?e=wcmuRB" TargetMode="External"/><Relationship Id="rId18" Type="http://schemas.openxmlformats.org/officeDocument/2006/relationships/hyperlink" Target="https://secretariadistritald-my.sharepoint.com/:f:/g/personal/devaj_sdmujer_gov_co/IgBEug7KZgJVT73t9ccF7AJdAWvK_CigUHLvF49ri-WChzo?e=xo1cZi" TargetMode="Externa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h7J-GIrjIS5gdEO-WAS12ASA7AQttk7puWKX0SUUEHoA?e=5i4ok7" TargetMode="External"/><Relationship Id="rId21" Type="http://schemas.openxmlformats.org/officeDocument/2006/relationships/hyperlink" Target="https://secretariadistritald-my.sharepoint.com/:f:/g/personal/devaj_sdmujer_gov_co/IgCihRfLRT_eQZpncM93f5pLAYkEPlyUbRg74dKZZ3yk0XM?e=ZqC0Xq" TargetMode="External"/><Relationship Id="rId7" Type="http://schemas.openxmlformats.org/officeDocument/2006/relationships/hyperlink" Target="https://secretariadistritald-my.sharepoint.com/:f:/g/personal/devaj_sdmujer_gov_co/IgDdCyUNSvmjR6426VI-eOFXAdp13zVnWHmF4sQ9S7u--D0?e=ZtHcGx" TargetMode="External"/><Relationship Id="rId12" Type="http://schemas.openxmlformats.org/officeDocument/2006/relationships/hyperlink" Target="https://secretariadistritald-my.sharepoint.com/:f:/g/personal/devaj_sdmujer_gov_co/IgAnDRo4ktbGS6upGDWCjKp-AXWiNPWXP9_oNQnLJ3YDbC8?e=7EVtRV" TargetMode="External"/><Relationship Id="rId17" Type="http://schemas.openxmlformats.org/officeDocument/2006/relationships/hyperlink" Target="https://secretariadistritald-my.sharepoint.com/:f:/g/personal/devaj_sdmujer_gov_co/IgD-oTyZaW4iTKTFrgv0RHk7AXLSDe8y5ZkT_BCQR_sfYxw?e=qKTuly" TargetMode="External"/><Relationship Id="rId25" Type="http://schemas.openxmlformats.org/officeDocument/2006/relationships/drawing" Target="../drawings/drawing10.xml"/><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Qrd65w2meSLikLQtrvB0XASInbxvjolt2a_RQTKGVZzI?e=YNQigD" TargetMode="External"/><Relationship Id="rId16" Type="http://schemas.openxmlformats.org/officeDocument/2006/relationships/hyperlink" Target="https://secretariadistritald-my.sharepoint.com/:f:/g/personal/devaj_sdmujer_gov_co/IgBxyfi4jRLxRbwy-z2316V1AaqDi391wwTmmvH7OjPPqpo?e=X9Z6uG" TargetMode="External"/><Relationship Id="rId20" Type="http://schemas.openxmlformats.org/officeDocument/2006/relationships/hyperlink" Target="https://secretariadistritald-my.sharepoint.com/:f:/g/personal/devaj_sdmujer_gov_co/IgC4XRr7owINTZmsnxUrxKRqASWr54I1vGXmsJ1HJrqUIlE?e=gu3F0R"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Qrd65w2meSLikLQtrvB0XASInbxvjolt2a_RQTKGVZzI?e=YNQigD" TargetMode="External"/><Relationship Id="rId6" Type="http://schemas.openxmlformats.org/officeDocument/2006/relationships/hyperlink" Target="https://secretariadistritald-my.sharepoint.com/:f:/g/personal/devaj_sdmujer_gov_co/IgD92B-ckLahQaTsw2eODP7SAUkVMq5yR3v_6FTHGTjbo3o?e=iD8lCC" TargetMode="External"/><Relationship Id="rId11" Type="http://schemas.openxmlformats.org/officeDocument/2006/relationships/hyperlink" Target="https://secretariadistritald-my.sharepoint.com/:f:/g/personal/devaj_sdmujer_gov_co/IgDkp5v5kV3BTacpKNo7AOIhAYjhNEOn37725W_9DPuykDM?e=U0a9lv" TargetMode="External"/><Relationship Id="rId24" Type="http://schemas.openxmlformats.org/officeDocument/2006/relationships/printerSettings" Target="../printerSettings/printerSettings9.bin"/><Relationship Id="rId5"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hwBWTtub7SYb65mniAmnJAQagESHAh_0XB8AysEfe61c?e=97zPAt" TargetMode="External"/><Relationship Id="rId15" Type="http://schemas.openxmlformats.org/officeDocument/2006/relationships/hyperlink" Target="https://secretariadistritald-my.sharepoint.com/:f:/g/personal/devaj_sdmujer_gov_co/IgAkY5vYD_8PRKtvWJBFneclAZxjqTSSYkyZ-SMu8E61bKE?e=9VhJor" TargetMode="External"/><Relationship Id="rId23" Type="http://schemas.openxmlformats.org/officeDocument/2006/relationships/hyperlink" Target="https://secretariadistritald-my.sharepoint.com/:f:/g/personal/devaj_sdmujer_gov_co/IgDVOIaU5OxJRLgzDv7_7TYHATCTvykD47Ted8OL-tbl53s?e=eA3FQl" TargetMode="External"/><Relationship Id="rId10" Type="http://schemas.openxmlformats.org/officeDocument/2006/relationships/hyperlink" Target="https://secretariadistritald-my.sharepoint.com/:f:/g/personal/devaj_sdmujer_gov_co/IgC_pIkMqMHxSJdRHObAgTwUAWlr5jT4laWj4fi_p-SgU-g?e=unhMya" TargetMode="External"/><Relationship Id="rId19" Type="http://schemas.openxmlformats.org/officeDocument/2006/relationships/hyperlink" Target="https://secretariadistritald-my.sharepoint.com/:f:/g/personal/devaj_sdmujer_gov_co/IgBYS1tD2BmuQbPYEX2yvsv0AZLj0r7A09fhuz0HNpgFpIs?e=Whaecn" TargetMode="Externa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AQ4un4jh_SoGDB0Cek6f9AXVCnbfZxpRI6ulisbgzMuk?e=jyIy39" TargetMode="External"/><Relationship Id="rId9" Type="http://schemas.openxmlformats.org/officeDocument/2006/relationships/hyperlink" Target="https://secretariadistritald-my.sharepoint.com/:f:/g/personal/devaj_sdmujer_gov_co/IgDTcKbIRcCOTLDtYFiXYBZXAZr6pMs_W9y6RjvGDaBJT9M?e=hOBvz3" TargetMode="External"/><Relationship Id="rId14" Type="http://schemas.openxmlformats.org/officeDocument/2006/relationships/hyperlink" Target="https://secretariadistritald-my.sharepoint.com/:f:/g/personal/devaj_sdmujer_gov_co/IgCkB0zY-BUpSrgh4wcyIvoDAX-pdgOKdDAMY_FFR9bvyMY?e=teVnM7" TargetMode="External"/><Relationship Id="rId22" Type="http://schemas.openxmlformats.org/officeDocument/2006/relationships/hyperlink" Target="https://secretariadistritald-my.sharepoint.com/:f:/g/personal/devaj_sdmujer_gov_co/IgAt3k54UOQ8TpU1Hw-p0Aw8AeK6Y56RVP_0NfeY44nulXU?e=ixY3L2"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s://secretariadistritald-my.sharepoint.com/:f:/g/personal/devaj_sdmujer_gov_co/IgCNkFQS3OubRrPvcmxyiIB6AVVYvqdfqcMutp0Z-je0A9U?e=7byoFv" TargetMode="External"/><Relationship Id="rId18" Type="http://schemas.openxmlformats.org/officeDocument/2006/relationships/hyperlink" Target="https://secretariadistritald-my.sharepoint.com/:f:/g/personal/devaj_sdmujer_gov_co/IgCsCAeoodSaTLRQEsr0ELXNAbhnZvQw3llDk5t3dsuGXcU?e=zdJoHh" TargetMode="External"/><Relationship Id="rId26" Type="http://schemas.openxmlformats.org/officeDocument/2006/relationships/hyperlink" Target="https://secretariadistritald-my.sharepoint.com/:f:/g/personal/devaj_sdmujer_gov_co/IgC4nCfoKikSTLy1U-7emN0GAa9Nc7zeEz3JLqwy8DglXDE?e=QhAadI" TargetMode="External"/><Relationship Id="rId3"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JN08XAOnZQq2JyDoifEHjASY9T71_xEv2h56JpdT77dI?e=ILYUXG" TargetMode="External"/><Relationship Id="rId21" Type="http://schemas.openxmlformats.org/officeDocument/2006/relationships/hyperlink" Target="https://secretariadistritald-my.sharepoint.com/:f:/g/personal/devaj_sdmujer_gov_co/IgARtfxtDpYdTaLVXmv26woLATWtS1lbNnFVrYKgWRl1pqM?e=TOxRpf" TargetMode="External"/><Relationship Id="rId34" Type="http://schemas.openxmlformats.org/officeDocument/2006/relationships/drawing" Target="../drawings/drawing11.xml"/><Relationship Id="rId7"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Ss3WwHE22SpyL7FhF-RfYAf_y8-Hwa2dR0Ifv4cl6md8?e=mEIcAR" TargetMode="External"/><Relationship Id="rId12" Type="http://schemas.openxmlformats.org/officeDocument/2006/relationships/hyperlink" Target="https://secretariadistritald-my.sharepoint.com/:f:/g/personal/devaj_sdmujer_gov_co/IgCck95Uhe1MR6yLamqRrk0BAQRU2DeSvI5m9B0mp0F5pA4?e=fmKjg6" TargetMode="External"/><Relationship Id="rId17" Type="http://schemas.openxmlformats.org/officeDocument/2006/relationships/hyperlink" Target="https://secretariadistritald-my.sharepoint.com/:f:/g/personal/devaj_sdmujer_gov_co/IgBvyZ72UDyLQ4atr6QNKf10AepZIRlHUWCi1D9XgVR9nN8?e=NrEt38" TargetMode="External"/><Relationship Id="rId25" Type="http://schemas.openxmlformats.org/officeDocument/2006/relationships/hyperlink" Target="https://secretariadistritald-my.sharepoint.com/:f:/g/personal/devaj_sdmujer_gov_co/IgAWCa1ENXO3RLwLcTcJ8a5JAQBYS7KigZlKBz8Uf5Cjs34?e=eWxFxQ" TargetMode="External"/><Relationship Id="rId33" Type="http://schemas.openxmlformats.org/officeDocument/2006/relationships/printerSettings" Target="../printerSettings/printerSettings10.bin"/><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_DL79jxwTT6qWeVaCmi02AYsS365OM4tVVTlmGVP3UNw?e=7uk6qa" TargetMode="External"/><Relationship Id="rId16" Type="http://schemas.openxmlformats.org/officeDocument/2006/relationships/hyperlink" Target="https://secretariadistritald-my.sharepoint.com/:f:/g/personal/devaj_sdmujer_gov_co/IgCInwdDJcrYS7FOpmicRjq6AZU4tjOvd_-PgbOkuSx0AJQ?e=c2zsFS" TargetMode="External"/><Relationship Id="rId20" Type="http://schemas.openxmlformats.org/officeDocument/2006/relationships/hyperlink" Target="https://secretariadistritald-my.sharepoint.com/:f:/g/personal/devaj_sdmujer_gov_co/IgCdWA0V8EG7RJhKnnFDxu46Aba2TkPbbeeZHaA2zWpDqcQ?e=p53Ipg" TargetMode="External"/><Relationship Id="rId29" Type="http://schemas.openxmlformats.org/officeDocument/2006/relationships/hyperlink" Target="https://secretariadistritald-my.sharepoint.com/:f:/g/personal/devaj_sdmujer_gov_co/IgCAhPj2PB7tT7p3rvjmkvMMAcz_cyjHBkwRKfRZCCvAdHU?e=tc6gO8"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sKc2_08doQbRFRI2e7buFAS63tGssemNUvtINuoT74MQ?e=DvNdwQ" TargetMode="External"/><Relationship Id="rId6"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XelyVkp3wT4_F7Wd7k0MiAR95QXMszykaXJbmh81SZjs?e=hB3jgO" TargetMode="External"/><Relationship Id="rId11" Type="http://schemas.openxmlformats.org/officeDocument/2006/relationships/hyperlink" Target="https://secretariadistritald-my.sharepoint.com/:f:/g/personal/devaj_sdmujer_gov_co/IgClBTAFeG6uRK9mQJc6344fAU5M7efxV7d-ukNTZF7kphw?e=fdrrTN" TargetMode="External"/><Relationship Id="rId24" Type="http://schemas.openxmlformats.org/officeDocument/2006/relationships/hyperlink" Target="https://secretariadistritald-my.sharepoint.com/:f:/g/personal/devaj_sdmujer_gov_co/IgBD-fpM-117ToEZpB8DErT-AbctOWq5BDMYzeh1faVFHJ4?e=dDvXU6" TargetMode="External"/><Relationship Id="rId32" Type="http://schemas.openxmlformats.org/officeDocument/2006/relationships/hyperlink" Target="https://secretariadistritald-my.sharepoint.com/:f:/g/personal/devaj_sdmujer_gov_co/IgAsT9LE3rAUR6T84--WNRwzAX1HdX2oMgOfIofq56UUtIc?e=QxuIlW" TargetMode="External"/><Relationship Id="rId5"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vNYlfrZlwSaBtG1dRwSxfAfrMgGE2944wR-p9EUgfCfc?e=YQpJ5b" TargetMode="External"/><Relationship Id="rId15" Type="http://schemas.openxmlformats.org/officeDocument/2006/relationships/hyperlink" Target="https://secretariadistritald-my.sharepoint.com/:f:/g/personal/devaj_sdmujer_gov_co/IgDx9pa9dzDGRrKKQMegy_s6ARJQK64Z1xSKR93RxE_YyN4?e=obgfNG" TargetMode="External"/><Relationship Id="rId23" Type="http://schemas.openxmlformats.org/officeDocument/2006/relationships/hyperlink" Target="https://secretariadistritald-my.sharepoint.com/:f:/g/personal/devaj_sdmujer_gov_co/IgBh4lIxCiqOR4jiM4vqEo4RAQFpR-jSp46GH33wO9NUVPo?e=V1qWCc" TargetMode="External"/><Relationship Id="rId28" Type="http://schemas.openxmlformats.org/officeDocument/2006/relationships/hyperlink" Target="https://secretariadistritald-my.sharepoint.com/:f:/g/personal/devaj_sdmujer_gov_co/IgDWnxAW8CLjRqbugE_V8vYbAQrQpCzZWF-lw7BEvAxuIZ0?e=ZjeeLU" TargetMode="External"/><Relationship Id="rId10" Type="http://schemas.openxmlformats.org/officeDocument/2006/relationships/hyperlink" Target="https://secretariadistritald-my.sharepoint.com/:f:/g/personal/devaj_sdmujer_gov_co/IgBoEVaHYG2ASrJ8oNg0aEOfAZlo8866xCOm2WWxtsN9VeQ?e=BTaa9T" TargetMode="External"/><Relationship Id="rId19" Type="http://schemas.openxmlformats.org/officeDocument/2006/relationships/hyperlink" Target="https://secretariadistritald-my.sharepoint.com/:f:/g/personal/devaj_sdmujer_gov_co/IgBURGSMG7l9T5ZfxD4cYuhIAeTfDWBbd8UoD49IP8BGAGs?e=DJIcuT" TargetMode="External"/><Relationship Id="rId31" Type="http://schemas.openxmlformats.org/officeDocument/2006/relationships/hyperlink" Target="https://secretariadistritald-my.sharepoint.com/:f:/g/personal/devaj_sdmujer_gov_co/IgAipjYjwQ6jQbdlM7yjstj8AdBdy1uUBgK9qvf23ALndmY?e=60n6h7" TargetMode="External"/><Relationship Id="rId4"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wPmcMWM2iRrRyYyOG9_8XAfw4SF8-UQ5mZLYfzCc0UAg?e=gEwtEV" TargetMode="External"/><Relationship Id="rId9" Type="http://schemas.openxmlformats.org/officeDocument/2006/relationships/hyperlink" Target="https://secretariadistritald-my.sharepoint.com/:f:/g/personal/devaj_sdmujer_gov_co/IgAgDlPbBJdlRpddMQvszUTUAUiAn-arViO-ey5pzP2iYPI?e=ssZVZf" TargetMode="External"/><Relationship Id="rId14" Type="http://schemas.openxmlformats.org/officeDocument/2006/relationships/hyperlink" Target="https://secretariadistritald-my.sharepoint.com/:f:/g/personal/devaj_sdmujer_gov_co/IgBoD-IMu31tS45XfYagZK8LAegNL4qV6CU-ik07Oqt0PTk?e=WXHsy7" TargetMode="External"/><Relationship Id="rId22" Type="http://schemas.openxmlformats.org/officeDocument/2006/relationships/hyperlink" Target="https://secretariadistritald-my.sharepoint.com/:f:/g/personal/devaj_sdmujer_gov_co/IgBzpHuoprAxSLJvmiNpar2rAQJ4LfZo_fTQ9flUL8RfSdQ?e=X4uRdZ" TargetMode="External"/><Relationship Id="rId27" Type="http://schemas.openxmlformats.org/officeDocument/2006/relationships/hyperlink" Target="https://secretariadistritald-my.sharepoint.com/:f:/g/personal/devaj_sdmujer_gov_co/IgDNwEs7PnU2Qq52Fy3FRTgZAYNvolR0dqS-yhvYGBWwKqY?e=XuhCoV" TargetMode="External"/><Relationship Id="rId30" Type="http://schemas.openxmlformats.org/officeDocument/2006/relationships/hyperlink" Target="https://secretariadistritald-my.sharepoint.com/:f:/g/personal/devaj_sdmujer_gov_co/IgBPmvdcJWfETLAVJPUQDXxTAc2VUHIUIgyB_YBlRmFmqb0?e=0v8p34" TargetMode="External"/><Relationship Id="rId8"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BxPdnpLDGxSJefKASUi7o1ATHx2LrXgbnkaFNxrZsxUb4?e=CDypn4"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BigUXtI_ZBRaAnS_Ob_2AJATtZLfRw56_H_FNudmCIPRc?e=y7SZ5c" TargetMode="External"/><Relationship Id="rId3" Type="http://schemas.openxmlformats.org/officeDocument/2006/relationships/hyperlink" Target="https://secretariadistritald-my.sharepoint.com/:f:/g/personal/devaj_sdmujer_gov_co/IgAWtcLPeh6SSL9KLrM0kvmNAUCQV6ccIak1E5G1LK_6KpE?e=E6PMpc" TargetMode="External"/><Relationship Id="rId7" Type="http://schemas.openxmlformats.org/officeDocument/2006/relationships/hyperlink" Target="https://secretariadistritald-my.sharepoint.com/:f:/g/personal/devaj_sdmujer_gov_co/IgDRKZ2ptQXBR6Dwlob2XHs8AUIz9fjvV3HOPzhq0BjAGMU?e=2UacWH" TargetMode="External"/><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p0Sp5xUABQ6LR2GzAMxApAQsESknZxR4bv7u1AEYL73k?e=EQ3Mj4"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M49WculaeTIx41TbBcmdyAVM7MPjwjk1ktQOY_BnZaf0?e=cLpjqn" TargetMode="External"/><Relationship Id="rId6" Type="http://schemas.openxmlformats.org/officeDocument/2006/relationships/hyperlink" Target="https://secretariadistritald-my.sharepoint.com/:f:/g/personal/devaj_sdmujer_gov_co/IgBR_nV7wVa5RIhUtL2qAzyGAUS-61ZNleJVDgrFtSjyiIY?e=z69juj" TargetMode="External"/><Relationship Id="rId5" Type="http://schemas.openxmlformats.org/officeDocument/2006/relationships/hyperlink" Target="https://secretariadistritald-my.sharepoint.com/:f:/g/personal/devaj_sdmujer_gov_co/IgAqvMScYeLVRpH2UUXupUWxAYOF2ZyDPeN6AIj1dWHtJ0s?e=a7g5KY" TargetMode="External"/><Relationship Id="rId10" Type="http://schemas.openxmlformats.org/officeDocument/2006/relationships/drawing" Target="../drawings/drawing12.xml"/><Relationship Id="rId4" Type="http://schemas.openxmlformats.org/officeDocument/2006/relationships/hyperlink" Target="https://secretariadistritald-my.sharepoint.com/:f:/g/personal/devaj_sdmujer_gov_co/IgAqvMScYeLVRpH2UUXupUWxAYOF2ZyDPeN6AIj1dWHtJ0s?e=a7g5KY" TargetMode="External"/><Relationship Id="rId9"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AauJiasfMhSrWMmrfD8ySsASiz9MtrXSZHbzvK_W1Naoo?e=VQR0zR" TargetMode="External"/><Relationship Id="rId3" Type="http://schemas.openxmlformats.org/officeDocument/2006/relationships/hyperlink" Target="https://secretariadistritald-my.sharepoint.com/:f:/g/personal/devaj_sdmujer_gov_co/IgDowI_LTwouSZ39c-DheH1NASOi6CQn2NO-V6fqNqnkjS4?e=k96L0C" TargetMode="External"/><Relationship Id="rId7" Type="http://schemas.openxmlformats.org/officeDocument/2006/relationships/hyperlink" Target="https://secretariadistritald-my.sharepoint.com/:f:/g/personal/devaj_sdmujer_gov_co/IgDcQ-3sHc10Qo5kvIBFb19oAXHFqVBjHs5FfRBxOJ5FHa8?e=dcEp9M" TargetMode="External"/><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fdk-suTqnQ5HhnBKTCMdQAUwfcMtovfpLzA9fwLZVL7s?e=BSBxb9"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Dpphv4Jp8DQpEGTpkzYQHIAaNnqbm2KiOcEbK9gFB2A-Y?e=iRIGw5" TargetMode="External"/><Relationship Id="rId6" Type="http://schemas.openxmlformats.org/officeDocument/2006/relationships/hyperlink" Target="https://secretariadistritald-my.sharepoint.com/:f:/g/personal/devaj_sdmujer_gov_co/IgDsohKhxmP8QZyGqtCUBvfiAVCVBiCErIlb361h_IhmgpI?e=eWk2qy" TargetMode="External"/><Relationship Id="rId5" Type="http://schemas.openxmlformats.org/officeDocument/2006/relationships/hyperlink" Target="https://secretariadistritald-my.sharepoint.com/:f:/g/personal/devaj_sdmujer_gov_co/IgCPZL9zWnssQ55VLRzloUNbAS6NHUEiy440SSZpBCs9_2U?e=AoBFmM" TargetMode="External"/><Relationship Id="rId10" Type="http://schemas.openxmlformats.org/officeDocument/2006/relationships/drawing" Target="../drawings/drawing13.xml"/><Relationship Id="rId4" Type="http://schemas.openxmlformats.org/officeDocument/2006/relationships/hyperlink" Target="https://secretariadistritald-my.sharepoint.com/:f:/g/personal/devaj_sdmujer_gov_co/IgAHZA2mTYnYQLWpQ9Uine_TATrDJHkd0VRe3AEIFHbl6B4?e=GDE8uz" TargetMode="External"/><Relationship Id="rId9"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8" Type="http://schemas.openxmlformats.org/officeDocument/2006/relationships/hyperlink" Target="https://secretariadistritald-my.sharepoint.com/:f:/g/personal/devaj_sdmujer_gov_co/IgCo4o5Ufh9kQ4Xs23WlKHi9AeYR_Ho_ROKacvPi_YCpCJs?e=TLH00y" TargetMode="External"/><Relationship Id="rId3" Type="http://schemas.openxmlformats.org/officeDocument/2006/relationships/hyperlink" Target="https://secretariadistritald-my.sharepoint.com/:f:/g/personal/devaj_sdmujer_gov_co/IgBGV6sEXFExTbSWOZvBmmeIAZchzgldjeIKElc6HoaOpOI?e=4Hio5e" TargetMode="External"/><Relationship Id="rId7" Type="http://schemas.openxmlformats.org/officeDocument/2006/relationships/hyperlink" Target="https://secretariadistritald-my.sharepoint.com/:f:/g/personal/devaj_sdmujer_gov_co/IgAzDDvF4DmHSYusg56l7e9lARADR6tlm8JF-OO2U9iBex8?e=paqohf" TargetMode="External"/><Relationship Id="rId2"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AjbgfJSlbARaVxXbTf5qkVASMbXylfP2_qoTQdGkRl-V8?e=oMCTRp" TargetMode="External"/><Relationship Id="rId1" Type="http://schemas.openxmlformats.org/officeDocument/2006/relationships/hyperlink" Target="../AppData/Local/AppData/Local/Microsoft/Windows/INetCache/Content.Outlook/AppData/Local/Microsoft/Windows/INetCache/Content.Outlook/AppData/Local/Microsoft/Windows/INetCache/Content.Outlook/AppData/Local/Microsoft/Olk/Attachments/ooa-a3562c93-003c-401e-a02f-76a2acfd523b/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AppData/Local/AppData/Local/Microsoft/Olk/Attachments/ooa-a3562c93-003c-401e-a02f-76a2acfd523b/AppData/Local/Microsoft/Olk/Attachments/ooa-79d22bd4-00bf-4a6d-8432-7846bcd56ec3/AppData/LENOVO/AppData/Local/Microsoft/Olk/Attachments/ooa-a3562c93-003c-401e-a02f-76a2acfd523b/AppData/Local/Microsoft/Olk/Attachments/ooa-a3562c93-003c-401e-a02f-76a2acfd523b/AppData/Local/:f:/g/personal/devaj_sdmujer_gov_co/IgCntLEtmcaNRqw4L7HH2D98AcLskBX25sD-Qo6M2_EY84c?e=Ie9mMb" TargetMode="External"/><Relationship Id="rId6" Type="http://schemas.openxmlformats.org/officeDocument/2006/relationships/hyperlink" Target="https://secretariadistritald-my.sharepoint.com/:f:/g/personal/devaj_sdmujer_gov_co/IgCQKn3wnavJS6qL55s2by0nAW9GcIx21Q-tV_j3HMIuyrA?e=D7DoJd" TargetMode="External"/><Relationship Id="rId5" Type="http://schemas.openxmlformats.org/officeDocument/2006/relationships/hyperlink" Target="https://secretariadistritald-my.sharepoint.com/:f:/g/personal/devaj_sdmujer_gov_co/IgCdS_xfChE-RKJMOpI7mwZTAezAlzYosSB8svJPCvxOy2g?e=I2sQ0b" TargetMode="External"/><Relationship Id="rId10" Type="http://schemas.openxmlformats.org/officeDocument/2006/relationships/drawing" Target="../drawings/drawing14.xml"/><Relationship Id="rId4" Type="http://schemas.openxmlformats.org/officeDocument/2006/relationships/hyperlink" Target="https://secretariadistritald-my.sharepoint.com/:f:/g/personal/devaj_sdmujer_gov_co/IgCi8HMqfdq4SroBCvr3BFCiAVm9S3aLF1ZJ6HnxdzdKFVc?e=tZp1Dl" TargetMode="External"/><Relationship Id="rId9"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workbookViewId="0">
      <selection activeCell="H22" sqref="H22"/>
    </sheetView>
  </sheetViews>
  <sheetFormatPr baseColWidth="10" defaultColWidth="12" defaultRowHeight="12.75" x14ac:dyDescent="0.25"/>
  <cols>
    <col min="1" max="4" width="15.85546875" style="249" customWidth="1"/>
    <col min="5" max="5" width="34.140625" style="246" customWidth="1"/>
    <col min="6" max="6" width="31" style="246" customWidth="1"/>
    <col min="7" max="7" width="20.140625" style="246" customWidth="1"/>
    <col min="8" max="8" width="19.140625" style="246" customWidth="1"/>
    <col min="9" max="9" width="24" style="246" customWidth="1"/>
    <col min="10" max="10" width="18.85546875" style="246" customWidth="1"/>
    <col min="11" max="11" width="21.85546875" style="246" customWidth="1"/>
    <col min="12" max="16384" width="12" style="246"/>
  </cols>
  <sheetData>
    <row r="1" spans="1:12" x14ac:dyDescent="0.25">
      <c r="A1" s="247" t="s">
        <v>0</v>
      </c>
      <c r="B1" s="247" t="s">
        <v>1</v>
      </c>
      <c r="C1" s="247" t="s">
        <v>2</v>
      </c>
      <c r="D1" s="247" t="s">
        <v>3</v>
      </c>
      <c r="E1" s="248" t="s">
        <v>4</v>
      </c>
      <c r="F1" s="248" t="s">
        <v>5</v>
      </c>
      <c r="G1" s="248" t="s">
        <v>6</v>
      </c>
      <c r="H1" s="248" t="s">
        <v>7</v>
      </c>
      <c r="I1" s="248" t="s">
        <v>8</v>
      </c>
      <c r="J1" s="248" t="s">
        <v>9</v>
      </c>
      <c r="K1" s="248" t="s">
        <v>10</v>
      </c>
      <c r="L1" s="248" t="s">
        <v>11</v>
      </c>
    </row>
    <row r="2" spans="1:12" ht="25.5" x14ac:dyDescent="0.25">
      <c r="A2" s="249" t="s">
        <v>12</v>
      </c>
      <c r="B2" s="249" t="s">
        <v>13</v>
      </c>
      <c r="C2" s="249" t="s">
        <v>14</v>
      </c>
      <c r="D2" s="249" t="s">
        <v>15</v>
      </c>
      <c r="E2" s="246" t="s">
        <v>16</v>
      </c>
      <c r="F2" s="246" t="s">
        <v>17</v>
      </c>
      <c r="G2" s="249" t="s">
        <v>18</v>
      </c>
      <c r="H2" s="246" t="s">
        <v>19</v>
      </c>
      <c r="I2" s="246" t="s">
        <v>20</v>
      </c>
      <c r="J2" s="246" t="s">
        <v>21</v>
      </c>
      <c r="K2" s="246" t="s">
        <v>22</v>
      </c>
      <c r="L2" s="246" t="s">
        <v>23</v>
      </c>
    </row>
    <row r="3" spans="1:12" ht="25.5" x14ac:dyDescent="0.25">
      <c r="A3" s="249" t="s">
        <v>24</v>
      </c>
      <c r="B3" s="249" t="s">
        <v>25</v>
      </c>
      <c r="C3" s="249" t="s">
        <v>26</v>
      </c>
      <c r="D3" s="249" t="s">
        <v>27</v>
      </c>
      <c r="E3" s="246" t="s">
        <v>28</v>
      </c>
      <c r="F3" s="246" t="s">
        <v>29</v>
      </c>
      <c r="G3" s="249" t="s">
        <v>30</v>
      </c>
      <c r="H3" s="246" t="s">
        <v>31</v>
      </c>
      <c r="I3" s="246" t="s">
        <v>32</v>
      </c>
      <c r="J3" s="246" t="s">
        <v>33</v>
      </c>
      <c r="K3" s="246" t="s">
        <v>34</v>
      </c>
      <c r="L3" s="246" t="s">
        <v>35</v>
      </c>
    </row>
    <row r="4" spans="1:12" ht="25.5" x14ac:dyDescent="0.25">
      <c r="A4" s="249" t="s">
        <v>36</v>
      </c>
      <c r="B4" s="249" t="s">
        <v>37</v>
      </c>
      <c r="D4" s="249" t="s">
        <v>38</v>
      </c>
      <c r="E4" s="246" t="s">
        <v>39</v>
      </c>
      <c r="F4" s="246" t="s">
        <v>40</v>
      </c>
      <c r="G4" s="249" t="s">
        <v>41</v>
      </c>
      <c r="I4" s="246" t="s">
        <v>42</v>
      </c>
      <c r="J4" s="246" t="s">
        <v>23</v>
      </c>
      <c r="K4" s="246" t="s">
        <v>43</v>
      </c>
      <c r="L4" s="246" t="s">
        <v>26</v>
      </c>
    </row>
    <row r="5" spans="1:12" ht="25.5" x14ac:dyDescent="0.25">
      <c r="A5" s="249" t="s">
        <v>44</v>
      </c>
      <c r="B5" s="249" t="s">
        <v>45</v>
      </c>
      <c r="D5" s="249" t="s">
        <v>46</v>
      </c>
      <c r="E5" s="246" t="s">
        <v>47</v>
      </c>
      <c r="F5" s="246" t="s">
        <v>48</v>
      </c>
      <c r="G5" s="249" t="s">
        <v>49</v>
      </c>
      <c r="I5" s="246" t="s">
        <v>50</v>
      </c>
      <c r="J5" s="246" t="s">
        <v>51</v>
      </c>
    </row>
    <row r="6" spans="1:12" ht="25.5" x14ac:dyDescent="0.25">
      <c r="B6" s="249" t="s">
        <v>52</v>
      </c>
      <c r="D6" s="249" t="s">
        <v>53</v>
      </c>
      <c r="E6" s="246" t="s">
        <v>54</v>
      </c>
      <c r="F6" s="246" t="s">
        <v>55</v>
      </c>
      <c r="G6" s="249" t="s">
        <v>56</v>
      </c>
      <c r="I6" s="246" t="s">
        <v>57</v>
      </c>
    </row>
    <row r="7" spans="1:12" ht="25.5" x14ac:dyDescent="0.25">
      <c r="D7" s="249" t="s">
        <v>58</v>
      </c>
      <c r="E7" s="246" t="s">
        <v>59</v>
      </c>
      <c r="F7" s="246" t="s">
        <v>60</v>
      </c>
      <c r="G7" s="249" t="s">
        <v>61</v>
      </c>
      <c r="I7" s="246" t="s">
        <v>62</v>
      </c>
    </row>
    <row r="8" spans="1:12" x14ac:dyDescent="0.25">
      <c r="E8" s="246" t="s">
        <v>63</v>
      </c>
      <c r="F8" s="246" t="s">
        <v>64</v>
      </c>
      <c r="G8" s="246" t="s">
        <v>65</v>
      </c>
    </row>
    <row r="9" spans="1:12" x14ac:dyDescent="0.25">
      <c r="E9" s="246" t="s">
        <v>66</v>
      </c>
      <c r="F9" s="246" t="s">
        <v>67</v>
      </c>
    </row>
    <row r="10" spans="1:12" x14ac:dyDescent="0.25">
      <c r="E10" s="246" t="s">
        <v>68</v>
      </c>
      <c r="F10" s="246" t="s">
        <v>69</v>
      </c>
    </row>
    <row r="11" spans="1:12" x14ac:dyDescent="0.25">
      <c r="E11" s="246" t="s">
        <v>70</v>
      </c>
      <c r="F11" s="246" t="s">
        <v>71</v>
      </c>
    </row>
    <row r="12" spans="1:12" x14ac:dyDescent="0.25">
      <c r="E12" s="246" t="s">
        <v>72</v>
      </c>
      <c r="F12" s="246" t="s">
        <v>73</v>
      </c>
    </row>
    <row r="13" spans="1:12" x14ac:dyDescent="0.25">
      <c r="E13" s="246" t="s">
        <v>74</v>
      </c>
      <c r="F13" s="246" t="s">
        <v>75</v>
      </c>
    </row>
    <row r="14" spans="1:12" x14ac:dyDescent="0.25">
      <c r="E14" s="246" t="s">
        <v>76</v>
      </c>
      <c r="F14" s="246" t="s">
        <v>77</v>
      </c>
    </row>
    <row r="15" spans="1:12" x14ac:dyDescent="0.25">
      <c r="E15" s="246" t="s">
        <v>78</v>
      </c>
      <c r="F15" s="246" t="s">
        <v>79</v>
      </c>
    </row>
    <row r="16" spans="1:12" x14ac:dyDescent="0.25">
      <c r="E16" s="246" t="s">
        <v>80</v>
      </c>
      <c r="F16" s="246" t="s">
        <v>81</v>
      </c>
    </row>
    <row r="17" spans="5:6" x14ac:dyDescent="0.25">
      <c r="E17" s="246" t="s">
        <v>82</v>
      </c>
      <c r="F17" s="246" t="s">
        <v>83</v>
      </c>
    </row>
    <row r="18" spans="5:6" x14ac:dyDescent="0.25">
      <c r="E18" s="246" t="s">
        <v>84</v>
      </c>
      <c r="F18" s="246" t="s">
        <v>85</v>
      </c>
    </row>
    <row r="19" spans="5:6" x14ac:dyDescent="0.25">
      <c r="E19" s="246" t="s">
        <v>86</v>
      </c>
    </row>
    <row r="20" spans="5:6" x14ac:dyDescent="0.25">
      <c r="E20" s="246" t="s">
        <v>87</v>
      </c>
    </row>
    <row r="21" spans="5:6" x14ac:dyDescent="0.25">
      <c r="E21" s="246" t="s">
        <v>88</v>
      </c>
    </row>
    <row r="22" spans="5:6" x14ac:dyDescent="0.25">
      <c r="E22" s="246" t="s">
        <v>89</v>
      </c>
    </row>
    <row r="23" spans="5:6" x14ac:dyDescent="0.25">
      <c r="E23" s="246"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2"/>
  <sheetViews>
    <sheetView showGridLines="0" workbookViewId="0">
      <selection activeCell="J63" sqref="J63"/>
    </sheetView>
  </sheetViews>
  <sheetFormatPr baseColWidth="10" defaultColWidth="14.42578125" defaultRowHeight="15" customHeight="1" x14ac:dyDescent="0.25"/>
  <cols>
    <col min="1" max="1" width="5.42578125" customWidth="1"/>
    <col min="2" max="2" width="34.85546875" customWidth="1"/>
    <col min="3" max="3" width="1.140625" customWidth="1"/>
    <col min="4" max="4" width="10.85546875" customWidth="1"/>
    <col min="5" max="5" width="1.140625" customWidth="1"/>
    <col min="6" max="6" width="12.140625" customWidth="1"/>
    <col min="7" max="7" width="1.42578125" customWidth="1"/>
    <col min="8" max="8" width="12.85546875" customWidth="1"/>
    <col min="9" max="9" width="1.42578125" customWidth="1"/>
    <col min="10" max="10" width="15.140625" customWidth="1"/>
    <col min="11" max="11" width="14.140625" customWidth="1"/>
    <col min="12" max="12" width="16.42578125" customWidth="1"/>
    <col min="13" max="13" width="14.42578125" customWidth="1"/>
    <col min="14" max="14" width="14.85546875" bestFit="1" customWidth="1"/>
    <col min="15" max="15" width="14.42578125" bestFit="1" customWidth="1"/>
    <col min="16" max="16" width="11.42578125" customWidth="1"/>
    <col min="17" max="17" width="13" customWidth="1"/>
    <col min="18" max="28" width="10" customWidth="1"/>
  </cols>
  <sheetData>
    <row r="1" spans="1:28" x14ac:dyDescent="0.25">
      <c r="A1" s="1"/>
      <c r="B1" s="1"/>
      <c r="C1" s="1"/>
      <c r="D1" s="1"/>
      <c r="E1" s="1"/>
      <c r="F1" s="1"/>
      <c r="G1" s="1"/>
      <c r="H1" s="1"/>
      <c r="I1" s="1"/>
      <c r="J1" s="1"/>
      <c r="K1" s="1"/>
      <c r="L1" s="1"/>
      <c r="M1" s="1"/>
      <c r="N1" s="1"/>
      <c r="O1" s="1"/>
      <c r="P1" s="1"/>
      <c r="Q1" s="1"/>
      <c r="R1" s="1"/>
      <c r="S1" s="1"/>
      <c r="T1" s="1"/>
      <c r="U1" s="1"/>
      <c r="V1" s="1"/>
      <c r="W1" s="1"/>
      <c r="X1" s="1"/>
      <c r="Y1" s="1"/>
      <c r="Z1" s="1"/>
      <c r="AA1" s="1"/>
      <c r="AB1" s="1"/>
    </row>
    <row r="2" spans="1:28" x14ac:dyDescent="0.25">
      <c r="A2" s="1"/>
      <c r="B2" s="1"/>
      <c r="C2" s="1"/>
      <c r="D2" s="1"/>
      <c r="E2" s="1"/>
      <c r="F2" s="1"/>
      <c r="G2" s="1"/>
      <c r="H2" s="1"/>
      <c r="I2" s="1"/>
      <c r="J2" s="1"/>
      <c r="K2" s="1"/>
      <c r="L2" s="1"/>
      <c r="M2" s="1"/>
      <c r="N2" s="1"/>
      <c r="O2" s="1"/>
      <c r="P2" s="1"/>
      <c r="Q2" s="1"/>
      <c r="R2" s="1"/>
      <c r="S2" s="1"/>
      <c r="T2" s="1"/>
      <c r="U2" s="1"/>
      <c r="V2" s="1"/>
      <c r="W2" s="1"/>
      <c r="X2" s="1"/>
      <c r="Y2" s="1"/>
      <c r="Z2" s="1"/>
      <c r="AA2" s="1"/>
      <c r="AB2" s="1"/>
    </row>
    <row r="3" spans="1:28" ht="21" hidden="1" customHeight="1" x14ac:dyDescent="0.35">
      <c r="A3" s="581"/>
      <c r="B3" s="569"/>
      <c r="C3" s="569"/>
      <c r="D3" s="569"/>
      <c r="E3" s="569"/>
      <c r="F3" s="569"/>
      <c r="G3" s="569"/>
      <c r="H3" s="569"/>
      <c r="I3" s="569"/>
      <c r="J3" s="569"/>
      <c r="K3" s="569"/>
      <c r="L3" s="569"/>
      <c r="M3" s="569"/>
      <c r="N3" s="569"/>
      <c r="O3" s="569"/>
      <c r="P3" s="2"/>
      <c r="Q3" s="1"/>
      <c r="R3" s="1"/>
      <c r="S3" s="1"/>
      <c r="T3" s="1"/>
      <c r="U3" s="1"/>
      <c r="V3" s="1"/>
      <c r="W3" s="1"/>
      <c r="X3" s="1"/>
      <c r="Y3" s="1"/>
      <c r="Z3" s="1"/>
      <c r="AA3" s="1"/>
      <c r="AB3" s="1"/>
    </row>
    <row r="4" spans="1:28" ht="39.75" customHeight="1" x14ac:dyDescent="0.35">
      <c r="A4" s="582" t="s">
        <v>91</v>
      </c>
      <c r="B4" s="569"/>
      <c r="C4" s="569"/>
      <c r="D4" s="569"/>
      <c r="E4" s="569"/>
      <c r="F4" s="569"/>
      <c r="G4" s="569"/>
      <c r="H4" s="569"/>
      <c r="I4" s="569"/>
      <c r="J4" s="569"/>
      <c r="K4" s="569"/>
      <c r="L4" s="569"/>
      <c r="M4" s="569"/>
      <c r="N4" s="569"/>
      <c r="O4" s="569"/>
      <c r="P4" s="2"/>
      <c r="Q4" s="1"/>
      <c r="R4" s="1"/>
      <c r="S4" s="1"/>
      <c r="T4" s="1"/>
      <c r="U4" s="1"/>
      <c r="V4" s="1"/>
      <c r="W4" s="1"/>
      <c r="X4" s="1"/>
      <c r="Y4" s="1"/>
      <c r="Z4" s="1"/>
      <c r="AA4" s="1"/>
      <c r="AB4" s="1"/>
    </row>
    <row r="5" spans="1:28" ht="21" hidden="1" customHeight="1" x14ac:dyDescent="0.35">
      <c r="A5" s="581"/>
      <c r="B5" s="569"/>
      <c r="C5" s="569"/>
      <c r="D5" s="569"/>
      <c r="E5" s="569"/>
      <c r="F5" s="569"/>
      <c r="G5" s="569"/>
      <c r="H5" s="569"/>
      <c r="I5" s="569"/>
      <c r="J5" s="569"/>
      <c r="K5" s="569"/>
      <c r="L5" s="569"/>
      <c r="M5" s="569"/>
      <c r="N5" s="569"/>
      <c r="O5" s="569"/>
      <c r="P5" s="2"/>
      <c r="Q5" s="1"/>
      <c r="R5" s="1"/>
      <c r="S5" s="1"/>
      <c r="T5" s="1"/>
      <c r="U5" s="1"/>
      <c r="V5" s="1"/>
      <c r="W5" s="1"/>
      <c r="X5" s="1"/>
      <c r="Y5" s="1"/>
      <c r="Z5" s="1"/>
      <c r="AA5" s="1"/>
      <c r="AB5" s="1"/>
    </row>
    <row r="6" spans="1:28" ht="15" hidden="1" customHeight="1" x14ac:dyDescent="0.25">
      <c r="A6" s="1"/>
      <c r="B6" s="1"/>
      <c r="C6" s="1"/>
      <c r="D6" s="1"/>
      <c r="E6" s="1"/>
      <c r="F6" s="1"/>
      <c r="G6" s="1"/>
      <c r="H6" s="1"/>
      <c r="I6" s="1"/>
      <c r="J6" s="1"/>
      <c r="K6" s="1"/>
      <c r="L6" s="1"/>
      <c r="M6" s="1"/>
      <c r="N6" s="1"/>
      <c r="O6" s="1"/>
      <c r="P6" s="1"/>
      <c r="Q6" s="1"/>
      <c r="R6" s="1"/>
      <c r="S6" s="1"/>
      <c r="T6" s="1"/>
      <c r="U6" s="1"/>
      <c r="V6" s="1"/>
      <c r="W6" s="1"/>
      <c r="X6" s="1"/>
      <c r="Y6" s="1"/>
      <c r="Z6" s="1"/>
      <c r="AA6" s="1"/>
      <c r="AB6" s="1"/>
    </row>
    <row r="7" spans="1:28" ht="15" hidden="1" customHeight="1" x14ac:dyDescent="0.25">
      <c r="A7" s="1"/>
      <c r="B7" s="583" t="s">
        <v>92</v>
      </c>
      <c r="C7" s="569"/>
      <c r="D7" s="569"/>
      <c r="E7" s="1"/>
      <c r="F7" s="584">
        <v>2024</v>
      </c>
      <c r="G7" s="585"/>
      <c r="H7" s="54"/>
      <c r="I7" s="54"/>
      <c r="J7" s="3">
        <v>2025</v>
      </c>
      <c r="K7" s="3">
        <v>2026</v>
      </c>
      <c r="L7" s="3">
        <v>2027</v>
      </c>
      <c r="M7" s="3">
        <v>2028</v>
      </c>
      <c r="N7" s="3" t="s">
        <v>93</v>
      </c>
      <c r="O7" s="1"/>
      <c r="P7" s="1"/>
      <c r="Q7" s="1"/>
      <c r="R7" s="1"/>
      <c r="S7" s="1"/>
      <c r="T7" s="1"/>
      <c r="U7" s="1"/>
      <c r="V7" s="1"/>
      <c r="W7" s="1"/>
      <c r="X7" s="1"/>
      <c r="Y7" s="1"/>
      <c r="Z7" s="1"/>
      <c r="AA7" s="1"/>
      <c r="AB7" s="1"/>
    </row>
    <row r="8" spans="1:28" ht="15" hidden="1" customHeight="1" x14ac:dyDescent="0.25">
      <c r="A8" s="1"/>
      <c r="B8" s="569"/>
      <c r="C8" s="569"/>
      <c r="D8" s="569"/>
      <c r="E8" s="1"/>
      <c r="F8" s="586">
        <v>16263770000</v>
      </c>
      <c r="G8" s="585"/>
      <c r="H8" s="54"/>
      <c r="I8" s="54"/>
      <c r="J8" s="4">
        <v>33040000000</v>
      </c>
      <c r="K8" s="4">
        <v>14970000000</v>
      </c>
      <c r="L8" s="4">
        <v>10555000000</v>
      </c>
      <c r="M8" s="4">
        <v>0</v>
      </c>
      <c r="N8" s="4">
        <f>SUM(F8:M8)</f>
        <v>74828770000</v>
      </c>
      <c r="O8" s="1"/>
      <c r="P8" s="1"/>
      <c r="Q8" s="1"/>
      <c r="R8" s="1"/>
      <c r="S8" s="1"/>
      <c r="T8" s="1"/>
      <c r="U8" s="1"/>
      <c r="V8" s="1"/>
      <c r="W8" s="1"/>
      <c r="X8" s="1"/>
      <c r="Y8" s="1"/>
      <c r="Z8" s="1"/>
      <c r="AA8" s="1"/>
      <c r="AB8" s="1"/>
    </row>
    <row r="9" spans="1:28" ht="15" hidden="1" customHeight="1" x14ac:dyDescent="0.25">
      <c r="A9" s="1"/>
      <c r="B9" s="1"/>
      <c r="C9" s="1"/>
      <c r="D9" s="1"/>
      <c r="E9" s="1"/>
      <c r="F9" s="1"/>
      <c r="G9" s="1"/>
      <c r="H9" s="1"/>
      <c r="I9" s="1"/>
      <c r="J9" s="1"/>
      <c r="K9" s="1"/>
      <c r="L9" s="1"/>
      <c r="M9" s="1"/>
      <c r="N9" s="1"/>
      <c r="O9" s="1"/>
      <c r="P9" s="1"/>
      <c r="Q9" s="1"/>
      <c r="R9" s="1"/>
      <c r="S9" s="1"/>
      <c r="T9" s="1"/>
      <c r="U9" s="1"/>
      <c r="V9" s="1"/>
      <c r="W9" s="1"/>
      <c r="X9" s="1"/>
      <c r="Y9" s="1"/>
      <c r="Z9" s="1"/>
      <c r="AA9" s="1"/>
      <c r="AB9" s="1"/>
    </row>
    <row r="10" spans="1:28" ht="15" hidden="1" customHeight="1" x14ac:dyDescent="0.25">
      <c r="A10" s="5"/>
      <c r="B10" s="5"/>
      <c r="C10" s="5"/>
      <c r="D10" s="5"/>
      <c r="E10" s="5"/>
      <c r="F10" s="5"/>
      <c r="G10" s="5"/>
      <c r="H10" s="5"/>
      <c r="I10" s="5"/>
      <c r="J10" s="5"/>
      <c r="K10" s="5"/>
      <c r="L10" s="5"/>
      <c r="M10" s="5"/>
      <c r="N10" s="5"/>
      <c r="O10" s="5"/>
      <c r="P10" s="282"/>
      <c r="Q10" s="1"/>
      <c r="R10" s="1"/>
      <c r="S10" s="1"/>
      <c r="T10" s="1"/>
      <c r="U10" s="1"/>
      <c r="V10" s="1"/>
      <c r="W10" s="1"/>
      <c r="X10" s="1"/>
      <c r="Y10" s="1"/>
      <c r="Z10" s="1"/>
      <c r="AA10" s="1"/>
      <c r="AB10" s="1"/>
    </row>
    <row r="11" spans="1:28" ht="20.25" customHeight="1" x14ac:dyDescent="0.25">
      <c r="A11" s="576" t="s">
        <v>94</v>
      </c>
      <c r="B11" s="569"/>
      <c r="C11" s="569"/>
      <c r="D11" s="569"/>
      <c r="E11" s="569"/>
      <c r="F11" s="569"/>
      <c r="G11" s="569"/>
      <c r="H11" s="569"/>
      <c r="I11" s="569"/>
      <c r="J11" s="569"/>
      <c r="K11" s="569"/>
      <c r="L11" s="569"/>
      <c r="M11" s="569"/>
      <c r="N11" s="569"/>
      <c r="O11" s="569"/>
      <c r="P11" s="283"/>
      <c r="Q11" s="284"/>
      <c r="R11" s="1"/>
      <c r="S11" s="1"/>
      <c r="T11" s="1"/>
      <c r="U11" s="1"/>
      <c r="V11" s="1"/>
      <c r="W11" s="1"/>
      <c r="X11" s="1"/>
      <c r="Y11" s="1"/>
      <c r="Z11" s="1"/>
      <c r="AA11" s="1"/>
      <c r="AB11" s="1"/>
    </row>
    <row r="12" spans="1:28" ht="9" customHeight="1" x14ac:dyDescent="0.25">
      <c r="A12" s="6"/>
      <c r="B12" s="6"/>
      <c r="C12" s="6"/>
      <c r="D12" s="6"/>
      <c r="E12" s="6"/>
      <c r="F12" s="6"/>
      <c r="G12" s="6"/>
      <c r="H12" s="6"/>
      <c r="I12" s="6"/>
      <c r="J12" s="6"/>
      <c r="K12" s="6"/>
      <c r="L12" s="6"/>
      <c r="M12" s="6"/>
      <c r="N12" s="6"/>
      <c r="O12" s="6"/>
      <c r="P12" s="283"/>
      <c r="Q12" s="284"/>
      <c r="R12" s="1"/>
      <c r="S12" s="1"/>
      <c r="T12" s="1"/>
      <c r="U12" s="1"/>
      <c r="V12" s="1"/>
      <c r="W12" s="1"/>
      <c r="X12" s="1"/>
      <c r="Y12" s="1"/>
      <c r="Z12" s="1"/>
      <c r="AA12" s="1"/>
      <c r="AB12" s="1"/>
    </row>
    <row r="13" spans="1:28" ht="21.75" customHeight="1" x14ac:dyDescent="0.25">
      <c r="A13" s="568" t="s">
        <v>95</v>
      </c>
      <c r="B13" s="575" t="s">
        <v>96</v>
      </c>
      <c r="C13" s="5"/>
      <c r="D13" s="7" t="s">
        <v>97</v>
      </c>
      <c r="E13" s="5"/>
      <c r="F13" s="8" t="s">
        <v>98</v>
      </c>
      <c r="G13" s="5"/>
      <c r="H13" s="8" t="s">
        <v>98</v>
      </c>
      <c r="I13" s="5"/>
      <c r="J13" s="8" t="s">
        <v>99</v>
      </c>
      <c r="K13" s="9">
        <v>2024</v>
      </c>
      <c r="L13" s="9">
        <v>2025</v>
      </c>
      <c r="M13" s="9">
        <v>2026</v>
      </c>
      <c r="N13" s="9">
        <v>2027</v>
      </c>
      <c r="O13" s="9" t="s">
        <v>93</v>
      </c>
      <c r="P13" s="285"/>
      <c r="Q13" s="1"/>
      <c r="R13" s="1"/>
      <c r="S13" s="1"/>
      <c r="T13" s="1"/>
      <c r="U13" s="1"/>
      <c r="V13" s="1"/>
      <c r="W13" s="1"/>
      <c r="X13" s="1"/>
      <c r="Y13" s="1"/>
      <c r="Z13" s="1"/>
      <c r="AA13" s="1"/>
      <c r="AB13" s="1"/>
    </row>
    <row r="14" spans="1:28" ht="21.75" customHeight="1" x14ac:dyDescent="0.25">
      <c r="A14" s="569"/>
      <c r="B14" s="571"/>
      <c r="C14" s="5"/>
      <c r="D14" s="574">
        <v>1</v>
      </c>
      <c r="E14" s="5"/>
      <c r="F14" s="574" t="s">
        <v>21</v>
      </c>
      <c r="G14" s="5"/>
      <c r="H14" s="574"/>
      <c r="I14" s="5"/>
      <c r="J14" s="10" t="s">
        <v>100</v>
      </c>
      <c r="K14" s="11">
        <v>15</v>
      </c>
      <c r="L14" s="12">
        <v>50</v>
      </c>
      <c r="M14" s="12">
        <v>85</v>
      </c>
      <c r="N14" s="13">
        <v>100</v>
      </c>
      <c r="O14" s="11">
        <v>100</v>
      </c>
      <c r="P14" s="282"/>
      <c r="Q14" s="1"/>
      <c r="R14" s="1"/>
      <c r="S14" s="1"/>
      <c r="T14" s="1"/>
      <c r="U14" s="1"/>
      <c r="V14" s="1"/>
      <c r="W14" s="1"/>
      <c r="X14" s="1"/>
      <c r="Y14" s="1"/>
      <c r="Z14" s="1"/>
      <c r="AA14" s="1"/>
      <c r="AB14" s="1"/>
    </row>
    <row r="15" spans="1:28" ht="21.75" customHeight="1" x14ac:dyDescent="0.25">
      <c r="A15" s="569"/>
      <c r="B15" s="572"/>
      <c r="C15" s="5"/>
      <c r="D15" s="572"/>
      <c r="E15" s="5"/>
      <c r="F15" s="572"/>
      <c r="G15" s="5"/>
      <c r="H15" s="572"/>
      <c r="I15" s="5"/>
      <c r="J15" s="10" t="s">
        <v>101</v>
      </c>
      <c r="K15" s="4"/>
      <c r="L15" s="4"/>
      <c r="M15" s="4"/>
      <c r="N15" s="4"/>
      <c r="O15" s="4">
        <f>SUM(K15:N15)</f>
        <v>0</v>
      </c>
      <c r="P15" s="282"/>
      <c r="Q15" s="1"/>
      <c r="R15" s="1"/>
      <c r="S15" s="1"/>
      <c r="T15" s="1"/>
      <c r="U15" s="1"/>
      <c r="V15" s="1"/>
      <c r="W15" s="1"/>
      <c r="X15" s="1"/>
      <c r="Y15" s="1"/>
      <c r="Z15" s="1"/>
      <c r="AA15" s="1"/>
      <c r="AB15" s="1"/>
    </row>
    <row r="16" spans="1:28" ht="15" customHeight="1" x14ac:dyDescent="0.25">
      <c r="A16" s="5"/>
      <c r="B16" s="5"/>
      <c r="C16" s="5"/>
      <c r="D16" s="1"/>
      <c r="E16" s="5"/>
      <c r="F16" s="5"/>
      <c r="G16" s="5"/>
      <c r="H16" s="5"/>
      <c r="I16" s="5"/>
      <c r="J16" s="1"/>
      <c r="K16" s="14"/>
      <c r="L16" s="14"/>
      <c r="M16" s="14"/>
      <c r="N16" s="14"/>
      <c r="O16" s="14"/>
      <c r="P16" s="286"/>
      <c r="Q16" s="1"/>
      <c r="R16" s="1"/>
      <c r="S16" s="1"/>
      <c r="T16" s="1"/>
      <c r="U16" s="1"/>
      <c r="V16" s="1"/>
      <c r="W16" s="1"/>
      <c r="X16" s="1"/>
      <c r="Y16" s="1"/>
      <c r="Z16" s="1"/>
      <c r="AA16" s="1"/>
      <c r="AB16" s="1"/>
    </row>
    <row r="17" spans="1:28" ht="15" customHeight="1" x14ac:dyDescent="0.25">
      <c r="A17" s="587" t="s">
        <v>102</v>
      </c>
      <c r="B17" s="569"/>
      <c r="C17" s="569"/>
      <c r="D17" s="569"/>
      <c r="E17" s="569"/>
      <c r="F17" s="569"/>
      <c r="G17" s="569"/>
      <c r="H17" s="569"/>
      <c r="I17" s="569"/>
      <c r="J17" s="569"/>
      <c r="K17" s="569"/>
      <c r="L17" s="569"/>
      <c r="M17" s="569"/>
      <c r="N17" s="569"/>
      <c r="O17" s="569"/>
      <c r="P17" s="287"/>
      <c r="Q17" s="1"/>
      <c r="R17" s="1"/>
      <c r="S17" s="1"/>
      <c r="T17" s="1"/>
      <c r="U17" s="1"/>
      <c r="V17" s="1"/>
      <c r="W17" s="1"/>
      <c r="X17" s="1"/>
      <c r="Y17" s="1"/>
      <c r="Z17" s="1"/>
      <c r="AA17" s="1"/>
      <c r="AB17" s="1"/>
    </row>
    <row r="18" spans="1:28" ht="26.25" customHeight="1" x14ac:dyDescent="0.25">
      <c r="A18" s="568" t="s">
        <v>103</v>
      </c>
      <c r="B18" s="577" t="s">
        <v>104</v>
      </c>
      <c r="C18" s="5"/>
      <c r="D18" s="55" t="s">
        <v>105</v>
      </c>
      <c r="E18" s="5"/>
      <c r="F18" s="56" t="s">
        <v>98</v>
      </c>
      <c r="G18" s="5"/>
      <c r="H18" s="58" t="s">
        <v>106</v>
      </c>
      <c r="I18" s="5"/>
      <c r="J18" s="56" t="s">
        <v>99</v>
      </c>
      <c r="K18" s="57">
        <v>2024</v>
      </c>
      <c r="L18" s="57">
        <v>2025</v>
      </c>
      <c r="M18" s="57">
        <v>2026</v>
      </c>
      <c r="N18" s="57">
        <v>2027</v>
      </c>
      <c r="O18" s="57" t="s">
        <v>93</v>
      </c>
      <c r="P18" s="285"/>
      <c r="Q18" s="1"/>
      <c r="R18" s="1"/>
      <c r="S18" s="1"/>
      <c r="T18" s="1"/>
      <c r="U18" s="1"/>
      <c r="V18" s="1"/>
      <c r="W18" s="1"/>
      <c r="X18" s="1"/>
      <c r="Y18" s="1"/>
      <c r="Z18" s="1"/>
      <c r="AA18" s="1"/>
      <c r="AB18" s="1"/>
    </row>
    <row r="19" spans="1:28" ht="15" customHeight="1" x14ac:dyDescent="0.25">
      <c r="A19" s="569"/>
      <c r="B19" s="571"/>
      <c r="C19" s="5"/>
      <c r="D19" s="574">
        <v>1</v>
      </c>
      <c r="E19" s="5"/>
      <c r="F19" s="574" t="s">
        <v>23</v>
      </c>
      <c r="G19" s="5"/>
      <c r="H19" s="574">
        <v>10</v>
      </c>
      <c r="I19" s="5"/>
      <c r="J19" s="10" t="s">
        <v>100</v>
      </c>
      <c r="K19" s="11">
        <v>1</v>
      </c>
      <c r="L19" s="12">
        <v>1</v>
      </c>
      <c r="M19" s="12">
        <v>1</v>
      </c>
      <c r="N19" s="12">
        <v>1</v>
      </c>
      <c r="O19" s="15">
        <v>1</v>
      </c>
      <c r="P19" s="282"/>
      <c r="Q19" s="1"/>
      <c r="R19" s="1"/>
      <c r="S19" s="1"/>
      <c r="T19" s="1"/>
      <c r="U19" s="1"/>
      <c r="V19" s="1"/>
      <c r="W19" s="1"/>
      <c r="X19" s="1"/>
      <c r="Y19" s="1"/>
      <c r="Z19" s="1"/>
      <c r="AA19" s="1"/>
      <c r="AB19" s="1"/>
    </row>
    <row r="20" spans="1:28" ht="15" customHeight="1" x14ac:dyDescent="0.25">
      <c r="A20" s="569"/>
      <c r="B20" s="572"/>
      <c r="C20" s="5"/>
      <c r="D20" s="572"/>
      <c r="E20" s="5"/>
      <c r="F20" s="572"/>
      <c r="G20" s="5"/>
      <c r="H20" s="572"/>
      <c r="I20" s="5"/>
      <c r="J20" s="10" t="s">
        <v>101</v>
      </c>
      <c r="K20" s="16">
        <v>888953000</v>
      </c>
      <c r="L20" s="16">
        <v>1449000000</v>
      </c>
      <c r="M20" s="16">
        <v>1491000000</v>
      </c>
      <c r="N20" s="16">
        <v>1535000000</v>
      </c>
      <c r="O20" s="15">
        <f>+SUM(K20:N20)</f>
        <v>5363953000</v>
      </c>
      <c r="P20" s="288"/>
      <c r="Q20" s="1"/>
      <c r="R20" s="1"/>
      <c r="S20" s="1"/>
      <c r="T20" s="1"/>
      <c r="U20" s="1"/>
      <c r="V20" s="1"/>
      <c r="W20" s="1"/>
      <c r="X20" s="1"/>
      <c r="Y20" s="1"/>
      <c r="Z20" s="1"/>
      <c r="AA20" s="1"/>
      <c r="AB20" s="1"/>
    </row>
    <row r="21" spans="1:28" ht="15" customHeight="1" x14ac:dyDescent="0.25">
      <c r="A21" s="17"/>
      <c r="B21" s="18"/>
      <c r="C21" s="5"/>
      <c r="D21" s="1"/>
      <c r="E21" s="5"/>
      <c r="F21" s="5"/>
      <c r="G21" s="5"/>
      <c r="H21" s="5"/>
      <c r="I21" s="5"/>
      <c r="J21" s="5"/>
      <c r="K21" s="5"/>
      <c r="L21" s="5"/>
      <c r="M21" s="5"/>
      <c r="N21" s="5"/>
      <c r="O21" s="5"/>
      <c r="P21" s="282"/>
      <c r="Q21" s="1"/>
      <c r="R21" s="1"/>
      <c r="S21" s="1"/>
      <c r="T21" s="1"/>
      <c r="U21" s="1"/>
      <c r="V21" s="1"/>
      <c r="W21" s="1"/>
      <c r="X21" s="1"/>
      <c r="Y21" s="1"/>
      <c r="Z21" s="1"/>
      <c r="AA21" s="1"/>
      <c r="AB21" s="1"/>
    </row>
    <row r="22" spans="1:28" ht="26.25" customHeight="1" x14ac:dyDescent="0.25">
      <c r="A22" s="568" t="s">
        <v>103</v>
      </c>
      <c r="B22" s="570" t="s">
        <v>107</v>
      </c>
      <c r="C22" s="5"/>
      <c r="D22" s="59" t="s">
        <v>105</v>
      </c>
      <c r="E22" s="5"/>
      <c r="F22" s="60" t="s">
        <v>98</v>
      </c>
      <c r="G22" s="5"/>
      <c r="H22" s="60" t="s">
        <v>106</v>
      </c>
      <c r="I22" s="5"/>
      <c r="J22" s="60" t="s">
        <v>99</v>
      </c>
      <c r="K22" s="61">
        <v>2024</v>
      </c>
      <c r="L22" s="61">
        <v>2025</v>
      </c>
      <c r="M22" s="61">
        <v>2026</v>
      </c>
      <c r="N22" s="61">
        <v>2027</v>
      </c>
      <c r="O22" s="61" t="s">
        <v>93</v>
      </c>
      <c r="P22" s="285"/>
      <c r="Q22" s="1"/>
      <c r="R22" s="1"/>
      <c r="S22" s="1"/>
      <c r="T22" s="1"/>
      <c r="U22" s="1"/>
      <c r="V22" s="1"/>
      <c r="W22" s="1"/>
      <c r="X22" s="1"/>
      <c r="Y22" s="1"/>
      <c r="Z22" s="1"/>
      <c r="AA22" s="1"/>
      <c r="AB22" s="1"/>
    </row>
    <row r="23" spans="1:28" ht="15" customHeight="1" x14ac:dyDescent="0.25">
      <c r="A23" s="569"/>
      <c r="B23" s="571"/>
      <c r="C23" s="5"/>
      <c r="D23" s="574">
        <v>1</v>
      </c>
      <c r="E23" s="5"/>
      <c r="F23" s="574" t="s">
        <v>23</v>
      </c>
      <c r="G23" s="5"/>
      <c r="H23" s="574">
        <v>10</v>
      </c>
      <c r="I23" s="5"/>
      <c r="J23" s="10" t="s">
        <v>100</v>
      </c>
      <c r="K23" s="11">
        <v>1</v>
      </c>
      <c r="L23" s="12">
        <v>1</v>
      </c>
      <c r="M23" s="12">
        <v>1</v>
      </c>
      <c r="N23" s="12">
        <v>1</v>
      </c>
      <c r="O23" s="15">
        <v>1</v>
      </c>
      <c r="P23" s="282"/>
      <c r="Q23" s="14"/>
      <c r="R23" s="1"/>
      <c r="S23" s="1"/>
      <c r="T23" s="1"/>
      <c r="U23" s="1"/>
      <c r="V23" s="1"/>
      <c r="W23" s="1"/>
      <c r="X23" s="1"/>
      <c r="Y23" s="1"/>
      <c r="Z23" s="1"/>
      <c r="AA23" s="1"/>
      <c r="AB23" s="1"/>
    </row>
    <row r="24" spans="1:28" ht="15" customHeight="1" x14ac:dyDescent="0.25">
      <c r="A24" s="569"/>
      <c r="B24" s="572"/>
      <c r="C24" s="5"/>
      <c r="D24" s="572"/>
      <c r="E24" s="5"/>
      <c r="F24" s="572"/>
      <c r="G24" s="5"/>
      <c r="H24" s="572"/>
      <c r="I24" s="5"/>
      <c r="J24" s="10" t="s">
        <v>101</v>
      </c>
      <c r="K24" s="16">
        <v>4981991000</v>
      </c>
      <c r="L24" s="16">
        <v>4590500000</v>
      </c>
      <c r="M24" s="16">
        <v>4888100000</v>
      </c>
      <c r="N24" s="16">
        <v>10463515000</v>
      </c>
      <c r="O24" s="15">
        <f>+SUM(K24:N24)</f>
        <v>24924106000</v>
      </c>
      <c r="P24" s="288"/>
      <c r="Q24" s="1"/>
      <c r="R24" s="1"/>
      <c r="S24" s="1"/>
      <c r="T24" s="1"/>
      <c r="U24" s="1"/>
      <c r="V24" s="1"/>
      <c r="W24" s="1"/>
      <c r="X24" s="1"/>
      <c r="Y24" s="1"/>
      <c r="Z24" s="1"/>
      <c r="AA24" s="1"/>
      <c r="AB24" s="1"/>
    </row>
    <row r="25" spans="1:28" ht="15" customHeight="1" x14ac:dyDescent="0.25">
      <c r="A25" s="17"/>
      <c r="B25" s="18"/>
      <c r="C25" s="5"/>
      <c r="D25" s="1"/>
      <c r="E25" s="5"/>
      <c r="F25" s="5"/>
      <c r="G25" s="5"/>
      <c r="H25" s="5"/>
      <c r="I25" s="5"/>
      <c r="J25" s="5"/>
      <c r="K25" s="5"/>
      <c r="L25" s="5"/>
      <c r="M25" s="5"/>
      <c r="N25" s="5"/>
      <c r="O25" s="5"/>
      <c r="P25" s="282"/>
      <c r="Q25" s="1"/>
      <c r="R25" s="1"/>
      <c r="S25" s="1"/>
      <c r="T25" s="1"/>
      <c r="U25" s="1"/>
      <c r="V25" s="1"/>
      <c r="W25" s="1"/>
      <c r="X25" s="1"/>
      <c r="Y25" s="1"/>
      <c r="Z25" s="1"/>
      <c r="AA25" s="1"/>
      <c r="AB25" s="1"/>
    </row>
    <row r="26" spans="1:28" ht="26.25" customHeight="1" x14ac:dyDescent="0.25">
      <c r="A26" s="568" t="s">
        <v>103</v>
      </c>
      <c r="B26" s="578" t="s">
        <v>108</v>
      </c>
      <c r="C26" s="5"/>
      <c r="D26" s="62" t="s">
        <v>105</v>
      </c>
      <c r="E26" s="5"/>
      <c r="F26" s="63" t="s">
        <v>98</v>
      </c>
      <c r="G26" s="5"/>
      <c r="H26" s="63" t="s">
        <v>106</v>
      </c>
      <c r="I26" s="5"/>
      <c r="J26" s="63" t="s">
        <v>99</v>
      </c>
      <c r="K26" s="64">
        <v>2024</v>
      </c>
      <c r="L26" s="64">
        <v>2025</v>
      </c>
      <c r="M26" s="64">
        <v>2026</v>
      </c>
      <c r="N26" s="64">
        <v>2027</v>
      </c>
      <c r="O26" s="64" t="s">
        <v>93</v>
      </c>
      <c r="P26" s="285"/>
      <c r="Q26" s="1"/>
      <c r="R26" s="1"/>
      <c r="S26" s="1"/>
      <c r="T26" s="1"/>
      <c r="U26" s="1"/>
      <c r="V26" s="1"/>
      <c r="W26" s="1"/>
      <c r="X26" s="1"/>
      <c r="Y26" s="1"/>
      <c r="Z26" s="1"/>
      <c r="AA26" s="1"/>
      <c r="AB26" s="1"/>
    </row>
    <row r="27" spans="1:28" ht="15" customHeight="1" x14ac:dyDescent="0.25">
      <c r="A27" s="569"/>
      <c r="B27" s="579"/>
      <c r="C27" s="5"/>
      <c r="D27" s="574">
        <v>1</v>
      </c>
      <c r="E27" s="5"/>
      <c r="F27" s="574" t="s">
        <v>23</v>
      </c>
      <c r="G27" s="5"/>
      <c r="H27" s="574">
        <v>10</v>
      </c>
      <c r="I27" s="5"/>
      <c r="J27" s="10" t="s">
        <v>100</v>
      </c>
      <c r="K27" s="11">
        <v>1</v>
      </c>
      <c r="L27" s="12">
        <v>1</v>
      </c>
      <c r="M27" s="12">
        <v>1</v>
      </c>
      <c r="N27" s="12">
        <v>1</v>
      </c>
      <c r="O27" s="15">
        <v>1</v>
      </c>
      <c r="P27" s="282"/>
      <c r="Q27" s="1"/>
      <c r="R27" s="1"/>
      <c r="S27" s="1"/>
      <c r="T27" s="1"/>
      <c r="U27" s="1"/>
      <c r="V27" s="1"/>
      <c r="W27" s="1"/>
      <c r="X27" s="1"/>
      <c r="Y27" s="1"/>
      <c r="Z27" s="1"/>
      <c r="AA27" s="1"/>
      <c r="AB27" s="1"/>
    </row>
    <row r="28" spans="1:28" ht="15" customHeight="1" x14ac:dyDescent="0.25">
      <c r="A28" s="569"/>
      <c r="B28" s="580"/>
      <c r="C28" s="5"/>
      <c r="D28" s="572"/>
      <c r="E28" s="5"/>
      <c r="F28" s="572"/>
      <c r="G28" s="5"/>
      <c r="H28" s="572"/>
      <c r="I28" s="5"/>
      <c r="J28" s="10" t="s">
        <v>101</v>
      </c>
      <c r="K28" s="16">
        <v>140634000</v>
      </c>
      <c r="L28" s="16">
        <v>332000000</v>
      </c>
      <c r="M28" s="16">
        <v>400000000</v>
      </c>
      <c r="N28" s="16">
        <v>332000000</v>
      </c>
      <c r="O28" s="15">
        <f>+SUM(K28:N28)</f>
        <v>1204634000</v>
      </c>
      <c r="P28" s="288"/>
      <c r="Q28" s="1"/>
      <c r="R28" s="1"/>
      <c r="S28" s="1"/>
      <c r="T28" s="1"/>
      <c r="U28" s="1"/>
      <c r="V28" s="1"/>
      <c r="W28" s="1"/>
      <c r="X28" s="1"/>
      <c r="Y28" s="1"/>
      <c r="Z28" s="1"/>
      <c r="AA28" s="1"/>
      <c r="AB28" s="1"/>
    </row>
    <row r="29" spans="1:28" ht="15" customHeight="1" x14ac:dyDescent="0.25">
      <c r="A29" s="17"/>
      <c r="B29" s="18"/>
      <c r="C29" s="5"/>
      <c r="D29" s="1"/>
      <c r="E29" s="5"/>
      <c r="F29" s="5"/>
      <c r="G29" s="5"/>
      <c r="H29" s="5"/>
      <c r="I29" s="5"/>
      <c r="J29" s="5"/>
      <c r="K29" s="5"/>
      <c r="L29" s="5"/>
      <c r="M29" s="5"/>
      <c r="N29" s="5"/>
      <c r="O29" s="5"/>
      <c r="P29" s="282"/>
      <c r="Q29" s="1"/>
      <c r="R29" s="1"/>
      <c r="S29" s="1"/>
      <c r="T29" s="1"/>
      <c r="U29" s="1"/>
      <c r="V29" s="1"/>
      <c r="W29" s="1"/>
      <c r="X29" s="1"/>
      <c r="Y29" s="1"/>
      <c r="Z29" s="1"/>
      <c r="AA29" s="1"/>
      <c r="AB29" s="1"/>
    </row>
    <row r="30" spans="1:28" ht="26.25" customHeight="1" x14ac:dyDescent="0.25">
      <c r="A30" s="568" t="s">
        <v>103</v>
      </c>
      <c r="B30" s="593" t="s">
        <v>109</v>
      </c>
      <c r="C30" s="5"/>
      <c r="D30" s="65" t="s">
        <v>105</v>
      </c>
      <c r="E30" s="5"/>
      <c r="F30" s="66" t="s">
        <v>98</v>
      </c>
      <c r="G30" s="5"/>
      <c r="H30" s="66" t="s">
        <v>106</v>
      </c>
      <c r="I30" s="5"/>
      <c r="J30" s="66" t="s">
        <v>99</v>
      </c>
      <c r="K30" s="67">
        <v>2024</v>
      </c>
      <c r="L30" s="67">
        <v>2025</v>
      </c>
      <c r="M30" s="67">
        <v>2026</v>
      </c>
      <c r="N30" s="67">
        <v>2027</v>
      </c>
      <c r="O30" s="67" t="s">
        <v>93</v>
      </c>
      <c r="P30" s="285"/>
      <c r="Q30" s="1"/>
      <c r="R30" s="1"/>
      <c r="S30" s="1"/>
      <c r="T30" s="1"/>
      <c r="U30" s="1"/>
      <c r="V30" s="1"/>
      <c r="W30" s="1"/>
      <c r="X30" s="1"/>
      <c r="Y30" s="1"/>
      <c r="Z30" s="1"/>
      <c r="AA30" s="1"/>
      <c r="AB30" s="1"/>
    </row>
    <row r="31" spans="1:28" ht="15" customHeight="1" x14ac:dyDescent="0.25">
      <c r="A31" s="569"/>
      <c r="B31" s="571"/>
      <c r="C31" s="5"/>
      <c r="D31" s="574">
        <v>100</v>
      </c>
      <c r="E31" s="5"/>
      <c r="F31" s="574" t="s">
        <v>33</v>
      </c>
      <c r="G31" s="5"/>
      <c r="H31" s="574">
        <v>15</v>
      </c>
      <c r="I31" s="5"/>
      <c r="J31" s="10" t="s">
        <v>100</v>
      </c>
      <c r="K31" s="19">
        <v>0.15</v>
      </c>
      <c r="L31" s="19">
        <v>0.5</v>
      </c>
      <c r="M31" s="19">
        <v>0.85</v>
      </c>
      <c r="N31" s="19">
        <v>1</v>
      </c>
      <c r="O31" s="20">
        <v>100</v>
      </c>
      <c r="P31" s="282"/>
      <c r="Q31" s="1"/>
      <c r="R31" s="1"/>
      <c r="S31" s="1"/>
      <c r="T31" s="1"/>
      <c r="U31" s="1"/>
      <c r="V31" s="1"/>
      <c r="W31" s="1"/>
      <c r="X31" s="1"/>
      <c r="Y31" s="1"/>
      <c r="Z31" s="1"/>
      <c r="AA31" s="1"/>
      <c r="AB31" s="1"/>
    </row>
    <row r="32" spans="1:28" ht="15" customHeight="1" x14ac:dyDescent="0.25">
      <c r="A32" s="569"/>
      <c r="B32" s="572"/>
      <c r="C32" s="5"/>
      <c r="D32" s="572"/>
      <c r="E32" s="5"/>
      <c r="F32" s="572"/>
      <c r="G32" s="5"/>
      <c r="H32" s="572"/>
      <c r="I32" s="5"/>
      <c r="J32" s="10" t="s">
        <v>101</v>
      </c>
      <c r="K32" s="16">
        <v>265950000</v>
      </c>
      <c r="L32" s="16">
        <v>699000000</v>
      </c>
      <c r="M32" s="16">
        <v>808000000</v>
      </c>
      <c r="N32" s="16">
        <v>812000000</v>
      </c>
      <c r="O32" s="15">
        <f>+SUM(K32:N32)</f>
        <v>2584950000</v>
      </c>
      <c r="P32" s="288"/>
      <c r="Q32" s="1"/>
      <c r="R32" s="1"/>
      <c r="S32" s="1"/>
      <c r="T32" s="1"/>
      <c r="U32" s="1"/>
      <c r="V32" s="1"/>
      <c r="W32" s="1"/>
      <c r="X32" s="1"/>
      <c r="Y32" s="1"/>
      <c r="Z32" s="1"/>
      <c r="AA32" s="1"/>
      <c r="AB32" s="1"/>
    </row>
    <row r="33" spans="1:28" ht="15" customHeight="1" x14ac:dyDescent="0.25">
      <c r="A33" s="17"/>
      <c r="B33" s="18"/>
      <c r="C33" s="5"/>
      <c r="D33" s="1"/>
      <c r="E33" s="5"/>
      <c r="F33" s="5"/>
      <c r="G33" s="5"/>
      <c r="H33" s="5"/>
      <c r="I33" s="5"/>
      <c r="J33" s="5"/>
      <c r="K33" s="5"/>
      <c r="L33" s="5"/>
      <c r="M33" s="5"/>
      <c r="N33" s="5"/>
      <c r="O33" s="5"/>
      <c r="P33" s="282"/>
      <c r="Q33" s="1"/>
      <c r="R33" s="1"/>
      <c r="S33" s="1"/>
      <c r="T33" s="1"/>
      <c r="U33" s="1"/>
      <c r="V33" s="1"/>
      <c r="W33" s="1"/>
      <c r="X33" s="1"/>
      <c r="Y33" s="1"/>
      <c r="Z33" s="1"/>
      <c r="AA33" s="1"/>
      <c r="AB33" s="1"/>
    </row>
    <row r="34" spans="1:28" ht="15" customHeight="1" x14ac:dyDescent="0.25">
      <c r="A34" s="576" t="s">
        <v>110</v>
      </c>
      <c r="B34" s="569"/>
      <c r="C34" s="569"/>
      <c r="D34" s="569"/>
      <c r="E34" s="569"/>
      <c r="F34" s="569"/>
      <c r="G34" s="569"/>
      <c r="H34" s="569"/>
      <c r="I34" s="569"/>
      <c r="J34" s="569"/>
      <c r="K34" s="569"/>
      <c r="L34" s="569"/>
      <c r="M34" s="569"/>
      <c r="N34" s="569"/>
      <c r="O34" s="569"/>
      <c r="P34" s="282"/>
      <c r="Q34" s="1"/>
      <c r="R34" s="1"/>
      <c r="S34" s="1"/>
      <c r="T34" s="1"/>
      <c r="U34" s="1"/>
      <c r="V34" s="1"/>
      <c r="W34" s="1"/>
      <c r="X34" s="1"/>
      <c r="Y34" s="1"/>
      <c r="Z34" s="1"/>
      <c r="AA34" s="1"/>
      <c r="AB34" s="1"/>
    </row>
    <row r="35" spans="1:28" ht="9" customHeight="1" x14ac:dyDescent="0.25">
      <c r="A35" s="6"/>
      <c r="B35" s="6"/>
      <c r="C35" s="6"/>
      <c r="D35" s="6"/>
      <c r="E35" s="6"/>
      <c r="F35" s="6"/>
      <c r="G35" s="6"/>
      <c r="H35" s="6"/>
      <c r="I35" s="6"/>
      <c r="J35" s="6"/>
      <c r="K35" s="6"/>
      <c r="L35" s="6"/>
      <c r="M35" s="6"/>
      <c r="N35" s="6"/>
      <c r="O35" s="6"/>
      <c r="P35" s="283"/>
      <c r="Q35" s="284"/>
      <c r="R35" s="1"/>
      <c r="S35" s="1"/>
      <c r="T35" s="1"/>
      <c r="U35" s="1"/>
      <c r="V35" s="1"/>
      <c r="W35" s="1"/>
      <c r="X35" s="1"/>
      <c r="Y35" s="1"/>
      <c r="Z35" s="1"/>
      <c r="AA35" s="1"/>
      <c r="AB35" s="1"/>
    </row>
    <row r="36" spans="1:28" ht="21.75" customHeight="1" x14ac:dyDescent="0.25">
      <c r="A36" s="568" t="s">
        <v>95</v>
      </c>
      <c r="B36" s="575" t="s">
        <v>111</v>
      </c>
      <c r="C36" s="5"/>
      <c r="D36" s="7" t="s">
        <v>97</v>
      </c>
      <c r="E36" s="5"/>
      <c r="F36" s="8" t="s">
        <v>98</v>
      </c>
      <c r="G36" s="5"/>
      <c r="H36" s="8" t="s">
        <v>106</v>
      </c>
      <c r="I36" s="5"/>
      <c r="J36" s="8" t="s">
        <v>99</v>
      </c>
      <c r="K36" s="9">
        <v>2024</v>
      </c>
      <c r="L36" s="9">
        <v>2025</v>
      </c>
      <c r="M36" s="9">
        <v>2026</v>
      </c>
      <c r="N36" s="9">
        <v>2027</v>
      </c>
      <c r="O36" s="9" t="s">
        <v>93</v>
      </c>
      <c r="P36" s="285"/>
      <c r="Q36" s="1"/>
      <c r="R36" s="1"/>
      <c r="S36" s="1"/>
      <c r="T36" s="1"/>
      <c r="U36" s="1"/>
      <c r="V36" s="1"/>
      <c r="W36" s="1"/>
      <c r="X36" s="1"/>
      <c r="Y36" s="1"/>
      <c r="Z36" s="1"/>
      <c r="AA36" s="1"/>
      <c r="AB36" s="1"/>
    </row>
    <row r="37" spans="1:28" ht="21.75" customHeight="1" x14ac:dyDescent="0.25">
      <c r="A37" s="569"/>
      <c r="B37" s="571"/>
      <c r="C37" s="5"/>
      <c r="D37" s="574">
        <v>5</v>
      </c>
      <c r="E37" s="5"/>
      <c r="F37" s="574" t="s">
        <v>21</v>
      </c>
      <c r="G37" s="5"/>
      <c r="H37" s="574">
        <v>15</v>
      </c>
      <c r="I37" s="5"/>
      <c r="J37" s="10" t="s">
        <v>100</v>
      </c>
      <c r="K37" s="21">
        <v>1.7</v>
      </c>
      <c r="L37" s="21">
        <v>1.6</v>
      </c>
      <c r="M37" s="21">
        <v>0.9</v>
      </c>
      <c r="N37" s="21">
        <v>0.8</v>
      </c>
      <c r="O37" s="22">
        <f>SUM(K37:N37)</f>
        <v>5</v>
      </c>
      <c r="P37" s="282"/>
      <c r="Q37" s="1"/>
      <c r="R37" s="1"/>
      <c r="S37" s="1"/>
      <c r="T37" s="1"/>
      <c r="U37" s="1"/>
      <c r="V37" s="1"/>
      <c r="W37" s="1"/>
      <c r="X37" s="1"/>
      <c r="Y37" s="1"/>
      <c r="Z37" s="1"/>
      <c r="AA37" s="1"/>
      <c r="AB37" s="1"/>
    </row>
    <row r="38" spans="1:28" ht="21.75" customHeight="1" x14ac:dyDescent="0.25">
      <c r="A38" s="569"/>
      <c r="B38" s="572"/>
      <c r="C38" s="5"/>
      <c r="D38" s="572"/>
      <c r="E38" s="5"/>
      <c r="F38" s="572"/>
      <c r="G38" s="5"/>
      <c r="H38" s="572"/>
      <c r="I38" s="5"/>
      <c r="J38" s="10" t="s">
        <v>101</v>
      </c>
      <c r="K38" s="4">
        <v>5128476000</v>
      </c>
      <c r="L38" s="4">
        <v>12620465000</v>
      </c>
      <c r="M38" s="4">
        <v>12136050000</v>
      </c>
      <c r="N38" s="4">
        <v>6868716000</v>
      </c>
      <c r="O38" s="23">
        <f>SUM(K38:N38)</f>
        <v>36753707000</v>
      </c>
      <c r="P38" s="282"/>
      <c r="Q38" s="1"/>
      <c r="R38" s="1"/>
      <c r="S38" s="1"/>
      <c r="T38" s="1"/>
      <c r="U38" s="1"/>
      <c r="V38" s="1"/>
      <c r="W38" s="1"/>
      <c r="X38" s="1"/>
      <c r="Y38" s="1"/>
      <c r="Z38" s="1"/>
      <c r="AA38" s="1"/>
      <c r="AB38" s="1"/>
    </row>
    <row r="39" spans="1:28" ht="15" customHeight="1" x14ac:dyDescent="0.25">
      <c r="A39" s="5"/>
      <c r="B39" s="18"/>
      <c r="C39" s="5"/>
      <c r="D39" s="5"/>
      <c r="E39" s="5"/>
      <c r="F39" s="5"/>
      <c r="G39" s="5"/>
      <c r="H39" s="5"/>
      <c r="I39" s="5"/>
      <c r="J39" s="5"/>
      <c r="K39" s="5"/>
      <c r="L39" s="5"/>
      <c r="M39" s="5"/>
      <c r="N39" s="5"/>
      <c r="O39" s="5"/>
      <c r="P39" s="282"/>
      <c r="Q39" s="1"/>
      <c r="R39" s="1"/>
      <c r="S39" s="1"/>
      <c r="T39" s="1"/>
      <c r="U39" s="1"/>
      <c r="V39" s="1"/>
      <c r="W39" s="1"/>
      <c r="X39" s="1"/>
      <c r="Y39" s="1"/>
      <c r="Z39" s="1"/>
      <c r="AA39" s="1"/>
      <c r="AB39" s="1"/>
    </row>
    <row r="40" spans="1:28" ht="15" customHeight="1" x14ac:dyDescent="0.25">
      <c r="A40" s="5"/>
      <c r="B40" s="18"/>
      <c r="C40" s="5"/>
      <c r="D40" s="5"/>
      <c r="E40" s="5"/>
      <c r="F40" s="5"/>
      <c r="G40" s="5"/>
      <c r="H40" s="5"/>
      <c r="I40" s="5"/>
      <c r="J40" s="5"/>
      <c r="K40" s="5"/>
      <c r="L40" s="5"/>
      <c r="M40" s="5"/>
      <c r="N40" s="5"/>
      <c r="O40" s="5"/>
      <c r="P40" s="282"/>
      <c r="Q40" s="1"/>
      <c r="R40" s="1"/>
      <c r="S40" s="1"/>
      <c r="T40" s="1"/>
      <c r="U40" s="1"/>
      <c r="V40" s="1"/>
      <c r="W40" s="1"/>
      <c r="X40" s="1"/>
      <c r="Y40" s="1"/>
      <c r="Z40" s="1"/>
      <c r="AA40" s="1"/>
      <c r="AB40" s="1"/>
    </row>
    <row r="41" spans="1:28" ht="26.25" customHeight="1" x14ac:dyDescent="0.25">
      <c r="A41" s="568" t="s">
        <v>103</v>
      </c>
      <c r="B41" s="577" t="s">
        <v>112</v>
      </c>
      <c r="C41" s="5"/>
      <c r="D41" s="55" t="s">
        <v>105</v>
      </c>
      <c r="E41" s="5"/>
      <c r="F41" s="56" t="s">
        <v>98</v>
      </c>
      <c r="G41" s="5"/>
      <c r="H41" s="56" t="s">
        <v>106</v>
      </c>
      <c r="I41" s="5"/>
      <c r="J41" s="56" t="s">
        <v>99</v>
      </c>
      <c r="K41" s="57">
        <v>2024</v>
      </c>
      <c r="L41" s="57">
        <v>2025</v>
      </c>
      <c r="M41" s="57">
        <v>2026</v>
      </c>
      <c r="N41" s="57">
        <v>2027</v>
      </c>
      <c r="O41" s="57" t="s">
        <v>93</v>
      </c>
      <c r="P41" s="1"/>
      <c r="Q41" s="1"/>
      <c r="R41" s="1"/>
      <c r="S41" s="1"/>
      <c r="T41" s="1"/>
      <c r="U41" s="1"/>
      <c r="V41" s="1"/>
      <c r="W41" s="1"/>
      <c r="X41" s="1"/>
      <c r="Y41" s="1"/>
      <c r="Z41" s="1"/>
      <c r="AA41" s="1"/>
      <c r="AB41" s="1"/>
    </row>
    <row r="42" spans="1:28" ht="15" customHeight="1" x14ac:dyDescent="0.25">
      <c r="A42" s="569"/>
      <c r="B42" s="571"/>
      <c r="C42" s="5"/>
      <c r="D42" s="574">
        <v>5</v>
      </c>
      <c r="E42" s="5"/>
      <c r="F42" s="574" t="s">
        <v>21</v>
      </c>
      <c r="G42" s="5"/>
      <c r="H42" s="574">
        <v>15</v>
      </c>
      <c r="I42" s="5"/>
      <c r="J42" s="10" t="s">
        <v>100</v>
      </c>
      <c r="K42" s="21">
        <v>1.7</v>
      </c>
      <c r="L42" s="21">
        <v>1.6</v>
      </c>
      <c r="M42" s="21">
        <v>0.9</v>
      </c>
      <c r="N42" s="21">
        <v>0.8</v>
      </c>
      <c r="O42" s="22">
        <f>SUM(K42:N42)</f>
        <v>5</v>
      </c>
      <c r="P42" s="1"/>
      <c r="Q42" s="1"/>
      <c r="R42" s="1"/>
      <c r="S42" s="1"/>
      <c r="T42" s="1"/>
      <c r="U42" s="1"/>
      <c r="V42" s="1"/>
      <c r="W42" s="1"/>
      <c r="X42" s="1"/>
      <c r="Y42" s="1"/>
      <c r="Z42" s="1"/>
      <c r="AA42" s="1"/>
      <c r="AB42" s="1"/>
    </row>
    <row r="43" spans="1:28" ht="15" customHeight="1" x14ac:dyDescent="0.25">
      <c r="A43" s="569"/>
      <c r="B43" s="572"/>
      <c r="C43" s="5"/>
      <c r="D43" s="572"/>
      <c r="E43" s="5"/>
      <c r="F43" s="572"/>
      <c r="G43" s="5"/>
      <c r="H43" s="572"/>
      <c r="I43" s="5"/>
      <c r="J43" s="10" t="s">
        <v>101</v>
      </c>
      <c r="K43" s="4">
        <v>5128476000</v>
      </c>
      <c r="L43" s="4">
        <v>12620465000</v>
      </c>
      <c r="M43" s="4">
        <v>12136050000</v>
      </c>
      <c r="N43" s="4">
        <v>6868716000</v>
      </c>
      <c r="O43" s="15">
        <f>+SUM(K43:N43)</f>
        <v>36753707000</v>
      </c>
      <c r="P43" s="1"/>
      <c r="Q43" s="1"/>
      <c r="R43" s="1"/>
      <c r="S43" s="1"/>
      <c r="T43" s="1"/>
      <c r="U43" s="1"/>
      <c r="V43" s="1"/>
      <c r="W43" s="1"/>
      <c r="X43" s="1"/>
      <c r="Y43" s="1"/>
      <c r="Z43" s="1"/>
      <c r="AA43" s="1"/>
      <c r="AB43" s="1"/>
    </row>
    <row r="44" spans="1:28" ht="15" customHeight="1" x14ac:dyDescent="0.25">
      <c r="A44" s="1"/>
      <c r="B44" s="1"/>
      <c r="C44" s="1"/>
      <c r="D44" s="1">
        <v>1.2</v>
      </c>
      <c r="E44" s="1"/>
      <c r="F44" s="1"/>
      <c r="G44" s="1"/>
      <c r="H44" s="1"/>
      <c r="I44" s="1"/>
      <c r="J44" s="1"/>
      <c r="K44" s="1"/>
      <c r="L44" s="1"/>
      <c r="M44" s="1"/>
      <c r="N44" s="1"/>
      <c r="O44" s="1"/>
      <c r="P44" s="1"/>
      <c r="Q44" s="1"/>
      <c r="R44" s="1"/>
      <c r="S44" s="1"/>
      <c r="T44" s="1"/>
      <c r="U44" s="1"/>
      <c r="V44" s="1"/>
      <c r="W44" s="1"/>
      <c r="X44" s="1"/>
      <c r="Y44" s="1"/>
      <c r="Z44" s="1"/>
      <c r="AA44" s="1"/>
      <c r="AB44" s="1"/>
    </row>
    <row r="45" spans="1:28" ht="1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20.25" customHeight="1" x14ac:dyDescent="0.25">
      <c r="A46" s="576" t="s">
        <v>113</v>
      </c>
      <c r="B46" s="569"/>
      <c r="C46" s="569"/>
      <c r="D46" s="569"/>
      <c r="E46" s="569"/>
      <c r="F46" s="569"/>
      <c r="G46" s="569"/>
      <c r="H46" s="569"/>
      <c r="I46" s="569"/>
      <c r="J46" s="569"/>
      <c r="K46" s="569"/>
      <c r="L46" s="569"/>
      <c r="M46" s="569"/>
      <c r="N46" s="569"/>
      <c r="O46" s="569"/>
      <c r="P46" s="283"/>
      <c r="Q46" s="284"/>
      <c r="R46" s="1"/>
      <c r="S46" s="1"/>
      <c r="T46" s="1"/>
      <c r="U46" s="1"/>
      <c r="V46" s="1"/>
      <c r="W46" s="1"/>
      <c r="X46" s="1"/>
      <c r="Y46" s="1"/>
      <c r="Z46" s="1"/>
      <c r="AA46" s="1"/>
      <c r="AB46" s="1"/>
    </row>
    <row r="47" spans="1:28" ht="9" customHeight="1" x14ac:dyDescent="0.25">
      <c r="A47" s="6"/>
      <c r="B47" s="6"/>
      <c r="C47" s="6"/>
      <c r="D47" s="6"/>
      <c r="E47" s="6"/>
      <c r="F47" s="6"/>
      <c r="G47" s="6"/>
      <c r="H47" s="6"/>
      <c r="I47" s="6"/>
      <c r="J47" s="6"/>
      <c r="K47" s="6"/>
      <c r="L47" s="6"/>
      <c r="M47" s="6"/>
      <c r="N47" s="6"/>
      <c r="O47" s="6"/>
      <c r="P47" s="283"/>
      <c r="Q47" s="284"/>
      <c r="R47" s="1"/>
      <c r="S47" s="1"/>
      <c r="T47" s="1"/>
      <c r="U47" s="1"/>
      <c r="V47" s="1"/>
      <c r="W47" s="1"/>
      <c r="X47" s="1"/>
      <c r="Y47" s="1"/>
      <c r="Z47" s="1"/>
      <c r="AA47" s="1"/>
      <c r="AB47" s="1"/>
    </row>
    <row r="48" spans="1:28" ht="30" customHeight="1" x14ac:dyDescent="0.25">
      <c r="A48" s="568" t="s">
        <v>95</v>
      </c>
      <c r="B48" s="575" t="s">
        <v>114</v>
      </c>
      <c r="C48" s="5"/>
      <c r="D48" s="7" t="s">
        <v>97</v>
      </c>
      <c r="E48" s="5"/>
      <c r="F48" s="8" t="s">
        <v>98</v>
      </c>
      <c r="G48" s="5"/>
      <c r="H48" s="8" t="s">
        <v>106</v>
      </c>
      <c r="I48" s="5"/>
      <c r="J48" s="8" t="s">
        <v>99</v>
      </c>
      <c r="K48" s="9">
        <v>2024</v>
      </c>
      <c r="L48" s="9">
        <v>2025</v>
      </c>
      <c r="M48" s="9">
        <v>2026</v>
      </c>
      <c r="N48" s="9">
        <v>2027</v>
      </c>
      <c r="O48" s="9" t="s">
        <v>93</v>
      </c>
      <c r="P48" s="285"/>
      <c r="Q48" s="1"/>
      <c r="R48" s="1"/>
      <c r="S48" s="1"/>
      <c r="T48" s="1"/>
      <c r="U48" s="1"/>
      <c r="V48" s="1"/>
      <c r="W48" s="1"/>
      <c r="X48" s="1"/>
      <c r="Y48" s="1"/>
      <c r="Z48" s="1"/>
      <c r="AA48" s="1"/>
      <c r="AB48" s="1"/>
    </row>
    <row r="49" spans="1:28" ht="21.75" customHeight="1" x14ac:dyDescent="0.25">
      <c r="A49" s="569"/>
      <c r="B49" s="571"/>
      <c r="C49" s="5"/>
      <c r="D49" s="574">
        <v>100</v>
      </c>
      <c r="E49" s="5"/>
      <c r="F49" s="574" t="s">
        <v>33</v>
      </c>
      <c r="G49" s="5"/>
      <c r="H49" s="574">
        <f>+H54+H58</f>
        <v>28</v>
      </c>
      <c r="I49" s="5"/>
      <c r="J49" s="10" t="s">
        <v>100</v>
      </c>
      <c r="K49" s="24"/>
      <c r="L49" s="24"/>
      <c r="M49" s="24"/>
      <c r="N49" s="24"/>
      <c r="O49" s="15">
        <v>100</v>
      </c>
      <c r="P49" s="282"/>
      <c r="Q49" s="1"/>
      <c r="R49" s="1"/>
      <c r="S49" s="1"/>
      <c r="T49" s="1"/>
      <c r="U49" s="1"/>
      <c r="V49" s="1"/>
      <c r="W49" s="1"/>
      <c r="X49" s="1"/>
      <c r="Y49" s="1"/>
      <c r="Z49" s="1"/>
      <c r="AA49" s="1"/>
      <c r="AB49" s="1"/>
    </row>
    <row r="50" spans="1:28" ht="21.75" customHeight="1" x14ac:dyDescent="0.25">
      <c r="A50" s="569"/>
      <c r="B50" s="572"/>
      <c r="C50" s="5"/>
      <c r="D50" s="572"/>
      <c r="E50" s="5"/>
      <c r="F50" s="572"/>
      <c r="G50" s="5"/>
      <c r="H50" s="572"/>
      <c r="I50" s="5"/>
      <c r="J50" s="10" t="s">
        <v>101</v>
      </c>
      <c r="K50" s="4">
        <v>767728000</v>
      </c>
      <c r="L50" s="4">
        <v>1580000000</v>
      </c>
      <c r="M50" s="4">
        <v>1846000000</v>
      </c>
      <c r="N50" s="4">
        <v>631200000</v>
      </c>
      <c r="O50" s="23">
        <f>SUM(K50:N50)</f>
        <v>4824928000</v>
      </c>
      <c r="P50" s="282"/>
      <c r="Q50" s="1"/>
      <c r="R50" s="1"/>
      <c r="S50" s="1"/>
      <c r="T50" s="1"/>
      <c r="U50" s="1"/>
      <c r="V50" s="1"/>
      <c r="W50" s="1"/>
      <c r="X50" s="1"/>
      <c r="Y50" s="1"/>
      <c r="Z50" s="1"/>
      <c r="AA50" s="1"/>
      <c r="AB50" s="1"/>
    </row>
    <row r="51" spans="1:28" ht="15" customHeight="1" x14ac:dyDescent="0.25">
      <c r="A51" s="5"/>
      <c r="B51" s="5"/>
      <c r="C51" s="5"/>
      <c r="D51" s="1"/>
      <c r="E51" s="5"/>
      <c r="F51" s="5"/>
      <c r="G51" s="5"/>
      <c r="H51" s="5"/>
      <c r="I51" s="5"/>
      <c r="J51" s="1"/>
      <c r="K51" s="14"/>
      <c r="L51" s="14"/>
      <c r="M51" s="14"/>
      <c r="N51" s="14"/>
      <c r="O51" s="14"/>
      <c r="P51" s="286"/>
      <c r="Q51" s="1"/>
      <c r="R51" s="1"/>
      <c r="S51" s="1"/>
      <c r="T51" s="1"/>
      <c r="U51" s="1"/>
      <c r="V51" s="1"/>
      <c r="W51" s="1"/>
      <c r="X51" s="1"/>
      <c r="Y51" s="1"/>
      <c r="Z51" s="1"/>
      <c r="AA51" s="1"/>
      <c r="AB51" s="1"/>
    </row>
    <row r="52" spans="1:28" ht="15" customHeight="1" x14ac:dyDescent="0.25">
      <c r="A52" s="573" t="s">
        <v>102</v>
      </c>
      <c r="B52" s="573"/>
      <c r="C52" s="573"/>
      <c r="D52" s="573"/>
      <c r="E52" s="573"/>
      <c r="F52" s="573"/>
      <c r="G52" s="573"/>
      <c r="H52" s="573"/>
      <c r="I52" s="573"/>
      <c r="J52" s="573"/>
      <c r="K52" s="573"/>
      <c r="L52" s="573"/>
      <c r="M52" s="573"/>
      <c r="N52" s="573"/>
      <c r="O52" s="573"/>
      <c r="P52" s="287"/>
      <c r="Q52" s="1"/>
      <c r="R52" s="1"/>
      <c r="S52" s="1"/>
      <c r="T52" s="1"/>
      <c r="U52" s="1"/>
      <c r="V52" s="1"/>
      <c r="W52" s="1"/>
      <c r="X52" s="1"/>
      <c r="Y52" s="1"/>
      <c r="Z52" s="1"/>
      <c r="AA52" s="1"/>
      <c r="AB52" s="1"/>
    </row>
    <row r="53" spans="1:28" ht="26.25" customHeight="1" x14ac:dyDescent="0.25">
      <c r="A53" s="588" t="s">
        <v>103</v>
      </c>
      <c r="B53" s="589" t="s">
        <v>115</v>
      </c>
      <c r="C53" s="5"/>
      <c r="D53" s="55" t="s">
        <v>105</v>
      </c>
      <c r="E53" s="5"/>
      <c r="F53" s="56" t="s">
        <v>98</v>
      </c>
      <c r="G53" s="5"/>
      <c r="H53" s="56" t="s">
        <v>106</v>
      </c>
      <c r="I53" s="5"/>
      <c r="J53" s="56" t="s">
        <v>99</v>
      </c>
      <c r="K53" s="57">
        <v>2024</v>
      </c>
      <c r="L53" s="57">
        <v>2025</v>
      </c>
      <c r="M53" s="57">
        <v>2026</v>
      </c>
      <c r="N53" s="57">
        <v>2027</v>
      </c>
      <c r="O53" s="57" t="s">
        <v>93</v>
      </c>
      <c r="P53" s="285"/>
      <c r="Q53" s="1"/>
      <c r="R53" s="1"/>
      <c r="S53" s="1"/>
      <c r="T53" s="1"/>
      <c r="U53" s="1"/>
      <c r="V53" s="1"/>
      <c r="W53" s="1"/>
      <c r="X53" s="1"/>
      <c r="Y53" s="1"/>
      <c r="Z53" s="1"/>
      <c r="AA53" s="1"/>
      <c r="AB53" s="1"/>
    </row>
    <row r="54" spans="1:28" ht="15" customHeight="1" x14ac:dyDescent="0.25">
      <c r="A54" s="588"/>
      <c r="B54" s="590"/>
      <c r="C54" s="5"/>
      <c r="D54" s="574">
        <v>100</v>
      </c>
      <c r="E54" s="5"/>
      <c r="F54" s="574" t="s">
        <v>33</v>
      </c>
      <c r="G54" s="5"/>
      <c r="H54" s="574">
        <v>15</v>
      </c>
      <c r="I54" s="5"/>
      <c r="J54" s="10" t="s">
        <v>100</v>
      </c>
      <c r="K54" s="24">
        <v>0.1</v>
      </c>
      <c r="L54" s="24">
        <v>0.5</v>
      </c>
      <c r="M54" s="24"/>
      <c r="N54" s="24"/>
      <c r="O54" s="15">
        <v>100</v>
      </c>
      <c r="P54" s="282"/>
      <c r="Q54" s="1"/>
      <c r="R54" s="1"/>
      <c r="S54" s="1"/>
      <c r="T54" s="1"/>
      <c r="U54" s="1"/>
      <c r="V54" s="1"/>
      <c r="W54" s="1"/>
      <c r="X54" s="1"/>
      <c r="Y54" s="1"/>
      <c r="Z54" s="1"/>
      <c r="AA54" s="1"/>
      <c r="AB54" s="1"/>
    </row>
    <row r="55" spans="1:28" ht="15" customHeight="1" x14ac:dyDescent="0.25">
      <c r="A55" s="588"/>
      <c r="B55" s="591"/>
      <c r="C55" s="5"/>
      <c r="D55" s="592"/>
      <c r="E55" s="5"/>
      <c r="F55" s="592"/>
      <c r="G55" s="5"/>
      <c r="H55" s="572"/>
      <c r="I55" s="5"/>
      <c r="J55" s="10" t="s">
        <v>101</v>
      </c>
      <c r="K55" s="16">
        <v>627228000</v>
      </c>
      <c r="L55" s="16">
        <v>1260000000</v>
      </c>
      <c r="M55" s="16">
        <v>1516000000</v>
      </c>
      <c r="N55" s="16">
        <v>516794000</v>
      </c>
      <c r="O55" s="15">
        <f>+SUM(K55:N55)</f>
        <v>3920022000</v>
      </c>
      <c r="P55" s="288"/>
      <c r="Q55" s="1"/>
      <c r="R55" s="1"/>
      <c r="S55" s="1"/>
      <c r="T55" s="1"/>
      <c r="U55" s="1"/>
      <c r="V55" s="1"/>
      <c r="W55" s="1"/>
      <c r="X55" s="1"/>
      <c r="Y55" s="1"/>
      <c r="Z55" s="1"/>
      <c r="AA55" s="1"/>
      <c r="AB55" s="1"/>
    </row>
    <row r="56" spans="1:28" ht="15" customHeight="1" x14ac:dyDescent="0.25">
      <c r="A56" s="17"/>
      <c r="B56" s="18"/>
      <c r="C56" s="5"/>
      <c r="D56" s="1"/>
      <c r="E56" s="5"/>
      <c r="F56" s="5"/>
      <c r="G56" s="5"/>
      <c r="H56" s="5"/>
      <c r="I56" s="5"/>
      <c r="J56" s="5"/>
      <c r="K56" s="5"/>
      <c r="L56" s="5"/>
      <c r="M56" s="5"/>
      <c r="N56" s="5"/>
      <c r="O56" s="5"/>
      <c r="P56" s="282"/>
      <c r="Q56" s="1"/>
      <c r="R56" s="1"/>
      <c r="S56" s="1"/>
      <c r="T56" s="1"/>
      <c r="U56" s="1"/>
      <c r="V56" s="1"/>
      <c r="W56" s="1"/>
      <c r="X56" s="1"/>
      <c r="Y56" s="1"/>
      <c r="Z56" s="1"/>
      <c r="AA56" s="1"/>
      <c r="AB56" s="1"/>
    </row>
    <row r="57" spans="1:28" ht="26.25" customHeight="1" x14ac:dyDescent="0.25">
      <c r="A57" s="568" t="s">
        <v>103</v>
      </c>
      <c r="B57" s="570" t="s">
        <v>116</v>
      </c>
      <c r="C57" s="5"/>
      <c r="D57" s="59" t="s">
        <v>105</v>
      </c>
      <c r="E57" s="5"/>
      <c r="F57" s="60" t="s">
        <v>98</v>
      </c>
      <c r="G57" s="5"/>
      <c r="H57" s="60" t="s">
        <v>106</v>
      </c>
      <c r="I57" s="5"/>
      <c r="J57" s="60" t="s">
        <v>99</v>
      </c>
      <c r="K57" s="61">
        <v>2024</v>
      </c>
      <c r="L57" s="61">
        <v>2025</v>
      </c>
      <c r="M57" s="61">
        <v>2026</v>
      </c>
      <c r="N57" s="61">
        <v>2027</v>
      </c>
      <c r="O57" s="61" t="s">
        <v>93</v>
      </c>
      <c r="P57" s="285"/>
      <c r="Q57" s="1"/>
      <c r="R57" s="1"/>
      <c r="S57" s="1"/>
      <c r="T57" s="1"/>
      <c r="U57" s="1"/>
      <c r="V57" s="1"/>
      <c r="W57" s="1"/>
      <c r="X57" s="1"/>
      <c r="Y57" s="1"/>
      <c r="Z57" s="1"/>
      <c r="AA57" s="1"/>
      <c r="AB57" s="1"/>
    </row>
    <row r="58" spans="1:28" ht="15" customHeight="1" x14ac:dyDescent="0.25">
      <c r="A58" s="569"/>
      <c r="B58" s="571"/>
      <c r="C58" s="5"/>
      <c r="D58" s="574">
        <v>100</v>
      </c>
      <c r="E58" s="5"/>
      <c r="F58" s="574" t="s">
        <v>23</v>
      </c>
      <c r="G58" s="5"/>
      <c r="H58" s="574">
        <v>13</v>
      </c>
      <c r="I58" s="5"/>
      <c r="J58" s="10" t="s">
        <v>100</v>
      </c>
      <c r="K58" s="24">
        <v>0.05</v>
      </c>
      <c r="L58" s="24"/>
      <c r="M58" s="24"/>
      <c r="N58" s="24"/>
      <c r="O58" s="15">
        <v>100</v>
      </c>
      <c r="P58" s="282"/>
      <c r="Q58" s="14"/>
      <c r="R58" s="1"/>
      <c r="S58" s="1"/>
      <c r="T58" s="1"/>
      <c r="U58" s="1"/>
      <c r="V58" s="1"/>
      <c r="W58" s="1"/>
      <c r="X58" s="1"/>
      <c r="Y58" s="1"/>
      <c r="Z58" s="1"/>
      <c r="AA58" s="1"/>
      <c r="AB58" s="1"/>
    </row>
    <row r="59" spans="1:28" ht="15" customHeight="1" x14ac:dyDescent="0.25">
      <c r="A59" s="569"/>
      <c r="B59" s="572"/>
      <c r="C59" s="5"/>
      <c r="D59" s="572"/>
      <c r="E59" s="5"/>
      <c r="F59" s="572"/>
      <c r="G59" s="5"/>
      <c r="H59" s="572"/>
      <c r="I59" s="5"/>
      <c r="J59" s="10" t="s">
        <v>101</v>
      </c>
      <c r="K59" s="16">
        <v>140500000</v>
      </c>
      <c r="L59" s="16">
        <v>320000000</v>
      </c>
      <c r="M59" s="16">
        <v>330000000</v>
      </c>
      <c r="N59" s="16">
        <v>114406000</v>
      </c>
      <c r="O59" s="15">
        <f>+SUM(K59:N59)</f>
        <v>904906000</v>
      </c>
      <c r="P59" s="288"/>
      <c r="Q59" s="1"/>
      <c r="R59" s="1"/>
      <c r="S59" s="1"/>
      <c r="T59" s="1"/>
      <c r="U59" s="1"/>
      <c r="V59" s="1"/>
      <c r="W59" s="1"/>
      <c r="X59" s="1"/>
      <c r="Y59" s="1"/>
      <c r="Z59" s="1"/>
      <c r="AA59" s="1"/>
      <c r="AB59" s="1"/>
    </row>
    <row r="60" spans="1:28" ht="15" customHeight="1" x14ac:dyDescent="0.25">
      <c r="A60" s="17"/>
      <c r="B60" s="18"/>
      <c r="C60" s="5"/>
      <c r="D60" s="1"/>
      <c r="E60" s="5"/>
      <c r="F60" s="5"/>
      <c r="G60" s="5"/>
      <c r="H60" s="5"/>
      <c r="I60" s="5"/>
      <c r="J60" s="5"/>
      <c r="K60" s="5"/>
      <c r="L60" s="5"/>
      <c r="M60" s="5"/>
      <c r="N60" s="5"/>
      <c r="O60" s="5"/>
      <c r="P60" s="282"/>
      <c r="Q60" s="1"/>
      <c r="R60" s="1"/>
      <c r="S60" s="1"/>
      <c r="T60" s="1"/>
      <c r="U60" s="1"/>
      <c r="V60" s="1"/>
      <c r="W60" s="1"/>
      <c r="X60" s="1"/>
      <c r="Y60" s="1"/>
      <c r="Z60" s="1"/>
      <c r="AA60" s="1"/>
      <c r="AB60" s="1"/>
    </row>
    <row r="61" spans="1:28" ht="1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 customHeight="1" x14ac:dyDescent="0.25">
      <c r="A62" s="576" t="s">
        <v>117</v>
      </c>
      <c r="B62" s="569"/>
      <c r="C62" s="569"/>
      <c r="D62" s="569"/>
      <c r="E62" s="569"/>
      <c r="F62" s="569"/>
      <c r="G62" s="569"/>
      <c r="H62" s="569"/>
      <c r="I62" s="569"/>
      <c r="J62" s="569"/>
      <c r="K62" s="569"/>
      <c r="L62" s="569"/>
      <c r="M62" s="569"/>
      <c r="N62" s="569"/>
      <c r="O62" s="569"/>
      <c r="P62" s="1"/>
      <c r="Q62" s="1"/>
      <c r="R62" s="1"/>
      <c r="S62" s="1"/>
      <c r="T62" s="1"/>
      <c r="U62" s="1"/>
      <c r="V62" s="1"/>
      <c r="W62" s="1"/>
      <c r="X62" s="1"/>
      <c r="Y62" s="1"/>
      <c r="Z62" s="1"/>
      <c r="AA62" s="1"/>
      <c r="AB62" s="1"/>
    </row>
    <row r="63" spans="1:28" ht="15" customHeight="1" x14ac:dyDescent="0.25">
      <c r="A63" s="6"/>
      <c r="B63" s="6"/>
      <c r="C63" s="6"/>
      <c r="D63" s="6"/>
      <c r="E63" s="6"/>
      <c r="F63" s="6"/>
      <c r="G63" s="6"/>
      <c r="H63" s="6"/>
      <c r="I63" s="6"/>
      <c r="J63" s="6"/>
      <c r="K63" s="6"/>
      <c r="L63" s="6"/>
      <c r="M63" s="6"/>
      <c r="N63" s="6"/>
      <c r="O63" s="6"/>
      <c r="P63" s="1"/>
      <c r="Q63" s="1"/>
      <c r="R63" s="1"/>
      <c r="S63" s="1"/>
      <c r="T63" s="1"/>
      <c r="U63" s="1"/>
      <c r="V63" s="1"/>
      <c r="W63" s="1"/>
      <c r="X63" s="1"/>
      <c r="Y63" s="1"/>
      <c r="Z63" s="1"/>
      <c r="AA63" s="1"/>
      <c r="AB63" s="1"/>
    </row>
    <row r="64" spans="1:28" ht="25.5" x14ac:dyDescent="0.25">
      <c r="A64" s="568" t="s">
        <v>95</v>
      </c>
      <c r="B64" s="575" t="s">
        <v>118</v>
      </c>
      <c r="C64" s="5"/>
      <c r="D64" s="7" t="s">
        <v>97</v>
      </c>
      <c r="E64" s="5"/>
      <c r="F64" s="8" t="s">
        <v>98</v>
      </c>
      <c r="G64" s="5"/>
      <c r="H64" s="8" t="s">
        <v>106</v>
      </c>
      <c r="I64" s="5"/>
      <c r="J64" s="8" t="s">
        <v>99</v>
      </c>
      <c r="K64" s="9">
        <v>2024</v>
      </c>
      <c r="L64" s="9">
        <v>2025</v>
      </c>
      <c r="M64" s="9">
        <v>2026</v>
      </c>
      <c r="N64" s="9">
        <v>2027</v>
      </c>
      <c r="O64" s="9" t="s">
        <v>93</v>
      </c>
      <c r="P64" s="1"/>
      <c r="Q64" s="1"/>
      <c r="R64" s="1"/>
      <c r="S64" s="1"/>
      <c r="T64" s="1"/>
      <c r="U64" s="1"/>
      <c r="V64" s="1"/>
      <c r="W64" s="1"/>
      <c r="X64" s="1"/>
      <c r="Y64" s="1"/>
      <c r="Z64" s="1"/>
      <c r="AA64" s="1"/>
      <c r="AB64" s="1"/>
    </row>
    <row r="65" spans="1:28" ht="15" customHeight="1" x14ac:dyDescent="0.25">
      <c r="A65" s="569"/>
      <c r="B65" s="571"/>
      <c r="C65" s="5"/>
      <c r="D65" s="574">
        <v>60</v>
      </c>
      <c r="E65" s="5"/>
      <c r="F65" s="574" t="s">
        <v>33</v>
      </c>
      <c r="G65" s="5"/>
      <c r="H65" s="574">
        <v>12</v>
      </c>
      <c r="I65" s="5"/>
      <c r="J65" s="10" t="s">
        <v>100</v>
      </c>
      <c r="K65" s="11">
        <v>15</v>
      </c>
      <c r="L65" s="12">
        <v>30</v>
      </c>
      <c r="M65" s="12">
        <v>45</v>
      </c>
      <c r="N65" s="12">
        <v>60</v>
      </c>
      <c r="O65" s="15">
        <v>60</v>
      </c>
      <c r="P65" s="1"/>
      <c r="Q65" s="1"/>
      <c r="R65" s="1"/>
      <c r="S65" s="1"/>
      <c r="T65" s="1"/>
      <c r="U65" s="1"/>
      <c r="V65" s="1"/>
      <c r="W65" s="1"/>
      <c r="X65" s="1"/>
      <c r="Y65" s="1"/>
      <c r="Z65" s="1"/>
      <c r="AA65" s="1"/>
      <c r="AB65" s="1"/>
    </row>
    <row r="66" spans="1:28" ht="15" customHeight="1" x14ac:dyDescent="0.25">
      <c r="A66" s="569"/>
      <c r="B66" s="572"/>
      <c r="C66" s="5"/>
      <c r="D66" s="572"/>
      <c r="E66" s="5"/>
      <c r="F66" s="572"/>
      <c r="G66" s="5"/>
      <c r="H66" s="572"/>
      <c r="I66" s="5"/>
      <c r="J66" s="10" t="s">
        <v>101</v>
      </c>
      <c r="K66" s="4">
        <v>233500000</v>
      </c>
      <c r="L66" s="4">
        <v>590000000</v>
      </c>
      <c r="M66" s="4">
        <v>620000000</v>
      </c>
      <c r="N66" s="4">
        <v>600000000</v>
      </c>
      <c r="O66" s="4">
        <f>SUM(K66:N66)</f>
        <v>2043500000</v>
      </c>
      <c r="P66" s="1"/>
      <c r="Q66" s="1"/>
      <c r="R66" s="1"/>
      <c r="S66" s="1"/>
      <c r="T66" s="1"/>
      <c r="U66" s="1"/>
      <c r="V66" s="1"/>
      <c r="W66" s="1"/>
      <c r="X66" s="1"/>
      <c r="Y66" s="1"/>
      <c r="Z66" s="1"/>
      <c r="AA66" s="1"/>
      <c r="AB66" s="1"/>
    </row>
    <row r="67" spans="1:28" ht="15" customHeight="1" x14ac:dyDescent="0.25">
      <c r="A67" s="5"/>
      <c r="B67" s="5"/>
      <c r="C67" s="5"/>
      <c r="D67" s="1"/>
      <c r="E67" s="5"/>
      <c r="F67" s="5"/>
      <c r="G67" s="5"/>
      <c r="H67" s="5"/>
      <c r="I67" s="5"/>
      <c r="J67" s="1"/>
      <c r="K67" s="14"/>
      <c r="L67" s="14"/>
      <c r="M67" s="14"/>
      <c r="N67" s="14"/>
      <c r="O67" s="14"/>
      <c r="P67" s="1"/>
      <c r="Q67" s="1"/>
      <c r="R67" s="1"/>
      <c r="S67" s="1"/>
      <c r="T67" s="1"/>
      <c r="U67" s="1"/>
      <c r="V67" s="1"/>
      <c r="W67" s="1"/>
      <c r="X67" s="1"/>
      <c r="Y67" s="1"/>
      <c r="Z67" s="1"/>
      <c r="AA67" s="1"/>
      <c r="AB67" s="1"/>
    </row>
    <row r="68" spans="1:28" ht="15" customHeight="1" x14ac:dyDescent="0.25">
      <c r="A68" s="587" t="s">
        <v>102</v>
      </c>
      <c r="B68" s="569"/>
      <c r="C68" s="569"/>
      <c r="D68" s="569"/>
      <c r="E68" s="569"/>
      <c r="F68" s="569"/>
      <c r="G68" s="569"/>
      <c r="H68" s="569"/>
      <c r="I68" s="569"/>
      <c r="J68" s="569"/>
      <c r="K68" s="569"/>
      <c r="L68" s="569"/>
      <c r="M68" s="569"/>
      <c r="N68" s="569"/>
      <c r="O68" s="569"/>
      <c r="P68" s="1"/>
      <c r="Q68" s="1"/>
      <c r="R68" s="1"/>
      <c r="S68" s="1"/>
      <c r="T68" s="1"/>
      <c r="U68" s="1"/>
      <c r="V68" s="1"/>
      <c r="W68" s="1"/>
      <c r="X68" s="1"/>
      <c r="Y68" s="1"/>
      <c r="Z68" s="1"/>
      <c r="AA68" s="1"/>
      <c r="AB68" s="1"/>
    </row>
    <row r="69" spans="1:28" ht="25.5" customHeight="1" x14ac:dyDescent="0.25">
      <c r="A69" s="568" t="s">
        <v>103</v>
      </c>
      <c r="B69" s="577" t="s">
        <v>119</v>
      </c>
      <c r="C69" s="5"/>
      <c r="D69" s="55" t="s">
        <v>105</v>
      </c>
      <c r="E69" s="5"/>
      <c r="F69" s="56" t="s">
        <v>98</v>
      </c>
      <c r="G69" s="5"/>
      <c r="H69" s="56" t="s">
        <v>106</v>
      </c>
      <c r="I69" s="5"/>
      <c r="J69" s="56" t="s">
        <v>99</v>
      </c>
      <c r="K69" s="56">
        <v>2024</v>
      </c>
      <c r="L69" s="56">
        <v>2025</v>
      </c>
      <c r="M69" s="56">
        <v>2026</v>
      </c>
      <c r="N69" s="56">
        <v>2027</v>
      </c>
      <c r="O69" s="56" t="s">
        <v>93</v>
      </c>
      <c r="P69" s="1"/>
      <c r="Q69" s="1"/>
      <c r="R69" s="1"/>
      <c r="S69" s="1"/>
      <c r="T69" s="1"/>
      <c r="U69" s="1"/>
      <c r="V69" s="1"/>
      <c r="W69" s="1"/>
      <c r="X69" s="1"/>
      <c r="Y69" s="1"/>
      <c r="Z69" s="1"/>
      <c r="AA69" s="1"/>
      <c r="AB69" s="1"/>
    </row>
    <row r="70" spans="1:28" ht="15" customHeight="1" x14ac:dyDescent="0.25">
      <c r="A70" s="569"/>
      <c r="B70" s="571"/>
      <c r="C70" s="5"/>
      <c r="D70" s="574">
        <v>60</v>
      </c>
      <c r="E70" s="5"/>
      <c r="F70" s="574" t="s">
        <v>33</v>
      </c>
      <c r="G70" s="5"/>
      <c r="H70" s="574">
        <v>12</v>
      </c>
      <c r="I70" s="5"/>
      <c r="J70" s="10" t="s">
        <v>100</v>
      </c>
      <c r="K70" s="11">
        <v>15</v>
      </c>
      <c r="L70" s="12">
        <v>30</v>
      </c>
      <c r="M70" s="12">
        <v>45</v>
      </c>
      <c r="N70" s="12">
        <v>60</v>
      </c>
      <c r="O70" s="15">
        <v>60</v>
      </c>
      <c r="P70" s="1"/>
      <c r="Q70" s="1"/>
      <c r="R70" s="1"/>
      <c r="S70" s="1"/>
      <c r="T70" s="1"/>
      <c r="U70" s="1"/>
      <c r="V70" s="1"/>
      <c r="W70" s="1"/>
      <c r="X70" s="1"/>
      <c r="Y70" s="1"/>
      <c r="Z70" s="1"/>
      <c r="AA70" s="1"/>
      <c r="AB70" s="1"/>
    </row>
    <row r="71" spans="1:28" ht="15" customHeight="1" x14ac:dyDescent="0.25">
      <c r="A71" s="569"/>
      <c r="B71" s="572"/>
      <c r="C71" s="5"/>
      <c r="D71" s="572"/>
      <c r="E71" s="5"/>
      <c r="F71" s="572"/>
      <c r="G71" s="5"/>
      <c r="H71" s="572"/>
      <c r="I71" s="5"/>
      <c r="J71" s="10" t="s">
        <v>101</v>
      </c>
      <c r="K71" s="4">
        <v>233500000</v>
      </c>
      <c r="L71" s="4">
        <v>590000000</v>
      </c>
      <c r="M71" s="4">
        <v>620000000</v>
      </c>
      <c r="N71" s="4">
        <v>600000000</v>
      </c>
      <c r="O71" s="4">
        <f>SUM(K71:N71)</f>
        <v>2043500000</v>
      </c>
      <c r="P71" s="1"/>
      <c r="Q71" s="1"/>
      <c r="R71" s="1"/>
      <c r="S71" s="1"/>
      <c r="T71" s="1"/>
      <c r="U71" s="1"/>
      <c r="V71" s="1"/>
      <c r="W71" s="1"/>
      <c r="X71" s="1"/>
      <c r="Y71" s="1"/>
      <c r="Z71" s="1"/>
      <c r="AA71" s="1"/>
      <c r="AB71" s="1"/>
    </row>
    <row r="72" spans="1:28" ht="15" customHeight="1" x14ac:dyDescent="0.25">
      <c r="A72" s="17"/>
      <c r="B72" s="18"/>
      <c r="C72" s="5"/>
      <c r="D72" s="1"/>
      <c r="E72" s="5"/>
      <c r="F72" s="5"/>
      <c r="G72" s="5"/>
      <c r="H72" s="5"/>
      <c r="I72" s="5"/>
      <c r="J72" s="5"/>
      <c r="K72" s="5"/>
      <c r="L72" s="5"/>
      <c r="M72" s="5"/>
      <c r="N72" s="5"/>
      <c r="O72" s="5"/>
      <c r="P72" s="1"/>
      <c r="Q72" s="1"/>
      <c r="R72" s="1"/>
      <c r="S72" s="1"/>
      <c r="T72" s="1"/>
      <c r="U72" s="1"/>
      <c r="V72" s="1"/>
      <c r="W72" s="1"/>
      <c r="X72" s="1"/>
      <c r="Y72" s="1"/>
      <c r="Z72" s="1"/>
      <c r="AA72" s="1"/>
      <c r="AB72" s="1"/>
    </row>
    <row r="73" spans="1:28" ht="1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sheetData>
  <mergeCells count="73">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 ref="A11:O11"/>
    <mergeCell ref="A13:A15"/>
    <mergeCell ref="B13:B15"/>
    <mergeCell ref="D14:D15"/>
    <mergeCell ref="F14:F15"/>
    <mergeCell ref="H14:H15"/>
    <mergeCell ref="A17:O17"/>
    <mergeCell ref="A18:A20"/>
    <mergeCell ref="B18:B20"/>
    <mergeCell ref="D23:D24"/>
    <mergeCell ref="D19:D20"/>
    <mergeCell ref="F19:F20"/>
    <mergeCell ref="H19:H20"/>
    <mergeCell ref="H23:H24"/>
    <mergeCell ref="A3:O3"/>
    <mergeCell ref="A4:O4"/>
    <mergeCell ref="A5:O5"/>
    <mergeCell ref="B7:D8"/>
    <mergeCell ref="F7:G7"/>
    <mergeCell ref="F8:G8"/>
    <mergeCell ref="A26:A28"/>
    <mergeCell ref="D27:D28"/>
    <mergeCell ref="D31:D32"/>
    <mergeCell ref="B26:B28"/>
    <mergeCell ref="F27:F28"/>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s>
  <dataValidations count="1">
    <dataValidation type="list" allowBlank="1" showInputMessage="1" showErrorMessage="1" prompt=" - " sqref="F14 F19 F23 F25:F27 F31 F37 F41:F42 F49 F54 F58 F60 F65 F70" xr:uid="{00000000-0002-0000-01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124</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30" t="s">
        <v>125</v>
      </c>
      <c r="D12" s="631"/>
      <c r="E12" s="628" t="s">
        <v>126</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127</v>
      </c>
      <c r="D14" s="612"/>
      <c r="E14" s="300"/>
      <c r="F14" s="627"/>
      <c r="G14" s="612"/>
      <c r="H14" s="612"/>
      <c r="I14" s="612"/>
      <c r="J14" s="612"/>
      <c r="K14" s="612"/>
      <c r="L14" s="612"/>
      <c r="M14" s="612"/>
      <c r="N14" s="612"/>
      <c r="O14" s="612"/>
      <c r="P14" s="612"/>
      <c r="Q14" s="612"/>
      <c r="R14" s="612"/>
      <c r="S14" s="612"/>
      <c r="T14" s="612"/>
      <c r="U14" s="612"/>
      <c r="V14" s="612"/>
      <c r="W14" s="612"/>
      <c r="X14" s="612"/>
      <c r="Y14" s="612"/>
      <c r="Z14" s="612"/>
      <c r="AA14" s="612"/>
      <c r="AB14" s="623"/>
      <c r="AC14" s="289"/>
      <c r="AD14" s="289"/>
    </row>
    <row r="15" spans="1:30" ht="29.25" customHeight="1" x14ac:dyDescent="0.25">
      <c r="A15" s="289"/>
      <c r="B15" s="31"/>
      <c r="C15" s="594"/>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85"/>
      <c r="AB15" s="301"/>
      <c r="AC15" s="289"/>
      <c r="AD15" s="289"/>
    </row>
    <row r="16" spans="1:30" ht="15" customHeight="1" x14ac:dyDescent="0.25">
      <c r="A16" s="289"/>
      <c r="B16" s="31"/>
      <c r="C16" s="302"/>
      <c r="D16" s="302"/>
      <c r="E16" s="302"/>
      <c r="F16" s="302"/>
      <c r="G16" s="302"/>
      <c r="H16" s="302"/>
      <c r="I16" s="302"/>
      <c r="J16" s="302"/>
      <c r="K16" s="302"/>
      <c r="L16" s="302"/>
      <c r="M16" s="302"/>
      <c r="N16" s="302"/>
      <c r="O16" s="302"/>
      <c r="P16" s="302"/>
      <c r="Q16" s="302"/>
      <c r="R16" s="302"/>
      <c r="S16" s="302"/>
      <c r="T16" s="302"/>
      <c r="U16" s="302"/>
      <c r="V16" s="302"/>
      <c r="W16" s="302"/>
      <c r="X16" s="302"/>
      <c r="Y16" s="302"/>
      <c r="Z16" s="302"/>
      <c r="AA16" s="302"/>
      <c r="AB16" s="301"/>
      <c r="AC16" s="289"/>
      <c r="AD16" s="289"/>
    </row>
    <row r="17" spans="1:30" ht="15" customHeight="1" x14ac:dyDescent="0.25">
      <c r="A17" s="289"/>
      <c r="B17" s="31"/>
      <c r="C17" s="303" t="s">
        <v>128</v>
      </c>
      <c r="D17" s="303"/>
      <c r="E17" s="289"/>
      <c r="F17" s="289"/>
      <c r="G17" s="289"/>
      <c r="H17" s="289"/>
      <c r="I17" s="289"/>
      <c r="J17" s="302"/>
      <c r="K17" s="302"/>
      <c r="L17" s="302"/>
      <c r="M17" s="302"/>
      <c r="N17" s="302"/>
      <c r="O17" s="302"/>
      <c r="P17" s="302"/>
      <c r="Q17" s="302"/>
      <c r="R17" s="302" t="s">
        <v>129</v>
      </c>
      <c r="S17" s="302"/>
      <c r="T17" s="302"/>
      <c r="U17" s="302"/>
      <c r="V17" s="302"/>
      <c r="W17" s="302"/>
      <c r="X17" s="302"/>
      <c r="Y17" s="302"/>
      <c r="Z17" s="302"/>
      <c r="AA17" s="302"/>
      <c r="AB17" s="301"/>
      <c r="AC17" s="289"/>
      <c r="AD17" s="289"/>
    </row>
    <row r="18" spans="1:30" ht="15" customHeight="1" x14ac:dyDescent="0.25">
      <c r="A18" s="289"/>
      <c r="B18" s="31"/>
      <c r="C18" s="621"/>
      <c r="D18" s="605"/>
      <c r="E18" s="605"/>
      <c r="F18" s="605"/>
      <c r="G18" s="605"/>
      <c r="H18" s="605"/>
      <c r="I18" s="605"/>
      <c r="J18" s="605"/>
      <c r="K18" s="605"/>
      <c r="L18" s="605"/>
      <c r="M18" s="605"/>
      <c r="N18" s="605"/>
      <c r="O18" s="605"/>
      <c r="P18" s="606"/>
      <c r="Q18" s="289"/>
      <c r="R18" s="615"/>
      <c r="S18" s="595"/>
      <c r="T18" s="595"/>
      <c r="U18" s="595"/>
      <c r="V18" s="595"/>
      <c r="W18" s="595"/>
      <c r="X18" s="595"/>
      <c r="Y18" s="595"/>
      <c r="Z18" s="595"/>
      <c r="AA18" s="585"/>
      <c r="AB18" s="297"/>
      <c r="AC18" s="289"/>
      <c r="AD18" s="289"/>
    </row>
    <row r="19" spans="1:30" ht="15" customHeight="1" x14ac:dyDescent="0.25">
      <c r="A19" s="289"/>
      <c r="B19" s="31"/>
      <c r="C19" s="622"/>
      <c r="D19" s="569"/>
      <c r="E19" s="569"/>
      <c r="F19" s="569"/>
      <c r="G19" s="569"/>
      <c r="H19" s="569"/>
      <c r="I19" s="569"/>
      <c r="J19" s="569"/>
      <c r="K19" s="569"/>
      <c r="L19" s="569"/>
      <c r="M19" s="569"/>
      <c r="N19" s="569"/>
      <c r="O19" s="569"/>
      <c r="P19" s="623"/>
      <c r="Q19" s="289"/>
      <c r="R19" s="289"/>
      <c r="S19" s="289"/>
      <c r="T19" s="289"/>
      <c r="U19" s="289"/>
      <c r="V19" s="289"/>
      <c r="W19" s="289"/>
      <c r="X19" s="289"/>
      <c r="Y19" s="289"/>
      <c r="Z19" s="289"/>
      <c r="AA19" s="289"/>
      <c r="AB19" s="297"/>
      <c r="AC19" s="289"/>
      <c r="AD19" s="289"/>
    </row>
    <row r="20" spans="1:30" ht="15" customHeight="1" x14ac:dyDescent="0.25">
      <c r="A20" s="289"/>
      <c r="B20" s="31"/>
      <c r="C20" s="622"/>
      <c r="D20" s="569"/>
      <c r="E20" s="569"/>
      <c r="F20" s="569"/>
      <c r="G20" s="569"/>
      <c r="H20" s="569"/>
      <c r="I20" s="569"/>
      <c r="J20" s="569"/>
      <c r="K20" s="569"/>
      <c r="L20" s="569"/>
      <c r="M20" s="569"/>
      <c r="N20" s="569"/>
      <c r="O20" s="569"/>
      <c r="P20" s="623"/>
      <c r="Q20" s="299"/>
      <c r="R20" s="302" t="s">
        <v>130</v>
      </c>
      <c r="S20" s="302"/>
      <c r="T20" s="302"/>
      <c r="U20" s="302"/>
      <c r="V20" s="302"/>
      <c r="W20" s="299"/>
      <c r="X20" s="299"/>
      <c r="Y20" s="299"/>
      <c r="Z20" s="289"/>
      <c r="AA20" s="299"/>
      <c r="AB20" s="297"/>
      <c r="AC20" s="289"/>
      <c r="AD20" s="289"/>
    </row>
    <row r="21" spans="1:30" ht="15" customHeight="1" x14ac:dyDescent="0.25">
      <c r="A21" s="289"/>
      <c r="B21" s="31"/>
      <c r="C21" s="622"/>
      <c r="D21" s="569"/>
      <c r="E21" s="569"/>
      <c r="F21" s="569"/>
      <c r="G21" s="569"/>
      <c r="H21" s="569"/>
      <c r="I21" s="569"/>
      <c r="J21" s="569"/>
      <c r="K21" s="569"/>
      <c r="L21" s="569"/>
      <c r="M21" s="569"/>
      <c r="N21" s="569"/>
      <c r="O21" s="569"/>
      <c r="P21" s="623"/>
      <c r="Q21" s="289"/>
      <c r="R21" s="37"/>
      <c r="S21" s="289" t="s">
        <v>15</v>
      </c>
      <c r="T21" s="289"/>
      <c r="U21" s="37"/>
      <c r="V21" s="289" t="s">
        <v>27</v>
      </c>
      <c r="W21" s="289"/>
      <c r="X21" s="37"/>
      <c r="Y21" s="304" t="s">
        <v>46</v>
      </c>
      <c r="Z21" s="289"/>
      <c r="AA21" s="289"/>
      <c r="AB21" s="297"/>
      <c r="AC21" s="289"/>
      <c r="AD21" s="289"/>
    </row>
    <row r="22" spans="1:30" ht="15" customHeight="1" x14ac:dyDescent="0.25">
      <c r="A22" s="289"/>
      <c r="B22" s="31"/>
      <c r="C22" s="622"/>
      <c r="D22" s="569"/>
      <c r="E22" s="569"/>
      <c r="F22" s="569"/>
      <c r="G22" s="569"/>
      <c r="H22" s="569"/>
      <c r="I22" s="569"/>
      <c r="J22" s="569"/>
      <c r="K22" s="569"/>
      <c r="L22" s="569"/>
      <c r="M22" s="569"/>
      <c r="N22" s="569"/>
      <c r="O22" s="569"/>
      <c r="P22" s="623"/>
      <c r="Q22" s="289"/>
      <c r="R22" s="289"/>
      <c r="S22" s="289"/>
      <c r="T22" s="289"/>
      <c r="U22" s="289"/>
      <c r="V22" s="289"/>
      <c r="W22" s="289"/>
      <c r="X22" s="289"/>
      <c r="Y22" s="289"/>
      <c r="Z22" s="289"/>
      <c r="AA22" s="289"/>
      <c r="AB22" s="297"/>
      <c r="AC22" s="289"/>
      <c r="AD22" s="289"/>
    </row>
    <row r="23" spans="1:30" ht="15" customHeight="1" x14ac:dyDescent="0.25">
      <c r="A23" s="289"/>
      <c r="B23" s="31"/>
      <c r="C23" s="607"/>
      <c r="D23" s="608"/>
      <c r="E23" s="608"/>
      <c r="F23" s="608"/>
      <c r="G23" s="608"/>
      <c r="H23" s="608"/>
      <c r="I23" s="608"/>
      <c r="J23" s="608"/>
      <c r="K23" s="608"/>
      <c r="L23" s="608"/>
      <c r="M23" s="608"/>
      <c r="N23" s="608"/>
      <c r="O23" s="608"/>
      <c r="P23" s="609"/>
      <c r="Q23" s="289"/>
      <c r="R23" s="302" t="s">
        <v>131</v>
      </c>
      <c r="S23" s="289"/>
      <c r="T23" s="289"/>
      <c r="U23" s="289"/>
      <c r="V23" s="289"/>
      <c r="W23" s="632" t="s">
        <v>23</v>
      </c>
      <c r="X23" s="595"/>
      <c r="Y23" s="595"/>
      <c r="Z23" s="595"/>
      <c r="AA23" s="585"/>
      <c r="AB23" s="297"/>
      <c r="AC23" s="289"/>
      <c r="AD23" s="289"/>
    </row>
    <row r="24" spans="1:30" ht="15" customHeight="1" x14ac:dyDescent="0.25">
      <c r="A24" s="289"/>
      <c r="B24" s="31"/>
      <c r="C24" s="299"/>
      <c r="D24" s="299"/>
      <c r="E24" s="299"/>
      <c r="F24" s="299"/>
      <c r="G24" s="299"/>
      <c r="H24" s="289"/>
      <c r="I24" s="289"/>
      <c r="J24" s="289"/>
      <c r="K24" s="289"/>
      <c r="L24" s="289"/>
      <c r="M24" s="289"/>
      <c r="N24" s="289"/>
      <c r="O24" s="289"/>
      <c r="P24" s="289"/>
      <c r="Q24" s="289"/>
      <c r="R24" s="302"/>
      <c r="S24" s="289"/>
      <c r="T24" s="289"/>
      <c r="U24" s="289"/>
      <c r="V24" s="289"/>
      <c r="W24" s="289"/>
      <c r="X24" s="289"/>
      <c r="Y24" s="289"/>
      <c r="Z24" s="289"/>
      <c r="AA24" s="289"/>
      <c r="AB24" s="297"/>
      <c r="AC24" s="289"/>
      <c r="AD24" s="289"/>
    </row>
    <row r="25" spans="1:30" ht="15" customHeight="1" x14ac:dyDescent="0.25">
      <c r="A25" s="289"/>
      <c r="B25" s="31"/>
      <c r="C25" s="302" t="s">
        <v>132</v>
      </c>
      <c r="D25" s="299"/>
      <c r="E25" s="299"/>
      <c r="F25" s="299"/>
      <c r="G25" s="299"/>
      <c r="H25" s="299"/>
      <c r="I25" s="289"/>
      <c r="J25" s="289"/>
      <c r="K25" s="289"/>
      <c r="L25" s="289"/>
      <c r="M25" s="289"/>
      <c r="N25" s="289"/>
      <c r="O25" s="289"/>
      <c r="P25" s="289"/>
      <c r="Q25" s="289"/>
      <c r="R25" s="289"/>
      <c r="S25" s="289"/>
      <c r="T25" s="289"/>
      <c r="U25" s="289"/>
      <c r="V25" s="289"/>
      <c r="W25" s="289"/>
      <c r="X25" s="289"/>
      <c r="Y25" s="289"/>
      <c r="Z25" s="289"/>
      <c r="AA25" s="289"/>
      <c r="AB25" s="297"/>
      <c r="AC25" s="289"/>
      <c r="AD25" s="289"/>
    </row>
    <row r="26" spans="1:30" ht="29.25" customHeight="1" x14ac:dyDescent="0.25">
      <c r="A26" s="289"/>
      <c r="B26" s="31"/>
      <c r="C26" s="632" t="s">
        <v>133</v>
      </c>
      <c r="D26" s="595"/>
      <c r="E26" s="595"/>
      <c r="F26" s="595"/>
      <c r="G26" s="595"/>
      <c r="H26" s="595"/>
      <c r="I26" s="595"/>
      <c r="J26" s="595"/>
      <c r="K26" s="595"/>
      <c r="L26" s="595"/>
      <c r="M26" s="595"/>
      <c r="N26" s="595"/>
      <c r="O26" s="595"/>
      <c r="P26" s="595"/>
      <c r="Q26" s="595"/>
      <c r="R26" s="595"/>
      <c r="S26" s="595"/>
      <c r="T26" s="595"/>
      <c r="U26" s="595"/>
      <c r="V26" s="595"/>
      <c r="W26" s="595"/>
      <c r="X26" s="595"/>
      <c r="Y26" s="595"/>
      <c r="Z26" s="595"/>
      <c r="AA26" s="585"/>
      <c r="AB26" s="297"/>
      <c r="AC26" s="289"/>
      <c r="AD26" s="289"/>
    </row>
    <row r="27" spans="1:30" ht="15" customHeight="1" x14ac:dyDescent="0.25">
      <c r="A27" s="289"/>
      <c r="B27" s="31"/>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305"/>
      <c r="AC27" s="289"/>
      <c r="AD27" s="289"/>
    </row>
    <row r="28" spans="1:30" ht="15" customHeight="1" x14ac:dyDescent="0.25">
      <c r="A28" s="289"/>
      <c r="B28" s="31"/>
      <c r="C28" s="293" t="s">
        <v>134</v>
      </c>
      <c r="D28" s="299"/>
      <c r="E28" s="299"/>
      <c r="F28" s="299"/>
      <c r="G28" s="299"/>
      <c r="H28" s="299"/>
      <c r="I28" s="299"/>
      <c r="J28" s="299"/>
      <c r="K28" s="299"/>
      <c r="L28" s="299"/>
      <c r="M28" s="293" t="s">
        <v>134</v>
      </c>
      <c r="N28" s="299"/>
      <c r="O28" s="299"/>
      <c r="P28" s="299"/>
      <c r="Q28" s="299"/>
      <c r="R28" s="299"/>
      <c r="S28" s="299"/>
      <c r="T28" s="299"/>
      <c r="U28" s="299"/>
      <c r="V28" s="299"/>
      <c r="W28" s="299"/>
      <c r="X28" s="299"/>
      <c r="Y28" s="299"/>
      <c r="Z28" s="299"/>
      <c r="AA28" s="299"/>
      <c r="AB28" s="305"/>
      <c r="AC28" s="289"/>
      <c r="AD28" s="289"/>
    </row>
    <row r="29" spans="1:30" ht="29.25" customHeight="1" x14ac:dyDescent="0.25">
      <c r="A29" s="289"/>
      <c r="B29" s="31"/>
      <c r="C29" s="632" t="s">
        <v>135</v>
      </c>
      <c r="D29" s="595"/>
      <c r="E29" s="595"/>
      <c r="F29" s="595"/>
      <c r="G29" s="595"/>
      <c r="H29" s="595"/>
      <c r="I29" s="595"/>
      <c r="J29" s="595"/>
      <c r="K29" s="585"/>
      <c r="L29" s="299"/>
      <c r="M29" s="632" t="s">
        <v>136</v>
      </c>
      <c r="N29" s="595"/>
      <c r="O29" s="595"/>
      <c r="P29" s="595"/>
      <c r="Q29" s="595"/>
      <c r="R29" s="595"/>
      <c r="S29" s="595"/>
      <c r="T29" s="595"/>
      <c r="U29" s="595"/>
      <c r="V29" s="595"/>
      <c r="W29" s="595"/>
      <c r="X29" s="595"/>
      <c r="Y29" s="595"/>
      <c r="Z29" s="595"/>
      <c r="AA29" s="585"/>
      <c r="AB29" s="305"/>
      <c r="AC29" s="289"/>
      <c r="AD29" s="289"/>
    </row>
    <row r="30" spans="1:30" ht="15" customHeight="1" x14ac:dyDescent="0.25">
      <c r="A30" s="289"/>
      <c r="B30" s="31"/>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97"/>
      <c r="AC30" s="289"/>
      <c r="AD30" s="289"/>
    </row>
    <row r="31" spans="1:30" ht="15" customHeight="1" x14ac:dyDescent="0.25">
      <c r="A31" s="289"/>
      <c r="B31" s="31"/>
      <c r="C31" s="306" t="s">
        <v>137</v>
      </c>
      <c r="D31" s="306"/>
      <c r="E31" s="306"/>
      <c r="F31" s="306"/>
      <c r="G31" s="307"/>
      <c r="H31" s="308"/>
      <c r="I31" s="308"/>
      <c r="J31" s="308"/>
      <c r="K31" s="308"/>
      <c r="L31" s="308"/>
      <c r="M31" s="308"/>
      <c r="N31" s="308"/>
      <c r="O31" s="308"/>
      <c r="P31" s="308"/>
      <c r="Q31" s="308"/>
      <c r="R31" s="308"/>
      <c r="S31" s="308"/>
      <c r="T31" s="308"/>
      <c r="U31" s="308"/>
      <c r="V31" s="308"/>
      <c r="W31" s="308"/>
      <c r="X31" s="308"/>
      <c r="Y31" s="308"/>
      <c r="Z31" s="308"/>
      <c r="AA31" s="308"/>
      <c r="AB31" s="297"/>
      <c r="AC31" s="289"/>
      <c r="AD31" s="289"/>
    </row>
    <row r="32" spans="1:30" ht="90" customHeight="1" x14ac:dyDescent="0.25">
      <c r="A32" s="289"/>
      <c r="B32" s="31"/>
      <c r="C32" s="633" t="s">
        <v>138</v>
      </c>
      <c r="D32" s="595"/>
      <c r="E32" s="595"/>
      <c r="F32" s="595"/>
      <c r="G32" s="595"/>
      <c r="H32" s="595"/>
      <c r="I32" s="595"/>
      <c r="J32" s="595"/>
      <c r="K32" s="595"/>
      <c r="L32" s="595"/>
      <c r="M32" s="595"/>
      <c r="N32" s="595"/>
      <c r="O32" s="595"/>
      <c r="P32" s="595"/>
      <c r="Q32" s="595"/>
      <c r="R32" s="595"/>
      <c r="S32" s="595"/>
      <c r="T32" s="595"/>
      <c r="U32" s="595"/>
      <c r="V32" s="595"/>
      <c r="W32" s="595"/>
      <c r="X32" s="595"/>
      <c r="Y32" s="595"/>
      <c r="Z32" s="595"/>
      <c r="AA32" s="585"/>
      <c r="AB32" s="297"/>
      <c r="AC32" s="289"/>
      <c r="AD32" s="289"/>
    </row>
    <row r="33" spans="1:30" ht="15" customHeight="1" x14ac:dyDescent="0.25">
      <c r="A33" s="289"/>
      <c r="B33" s="31"/>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97"/>
      <c r="AC33" s="289"/>
      <c r="AD33" s="289"/>
    </row>
    <row r="34" spans="1:30" ht="15.75" customHeight="1" x14ac:dyDescent="0.25">
      <c r="A34" s="289"/>
      <c r="B34" s="31"/>
      <c r="C34" s="616" t="s">
        <v>139</v>
      </c>
      <c r="D34" s="612"/>
      <c r="E34" s="302"/>
      <c r="F34" s="594" t="s">
        <v>22</v>
      </c>
      <c r="G34" s="585"/>
      <c r="H34" s="302"/>
      <c r="I34" s="289"/>
      <c r="J34" s="309" t="s">
        <v>140</v>
      </c>
      <c r="K34" s="594">
        <v>1</v>
      </c>
      <c r="L34" s="595"/>
      <c r="M34" s="595"/>
      <c r="N34" s="585"/>
      <c r="O34" s="302"/>
      <c r="P34" s="302"/>
      <c r="Q34" s="293" t="s">
        <v>141</v>
      </c>
      <c r="R34" s="289"/>
      <c r="S34" s="302"/>
      <c r="T34" s="302"/>
      <c r="U34" s="302"/>
      <c r="V34" s="302"/>
      <c r="W34" s="594" t="s">
        <v>20</v>
      </c>
      <c r="X34" s="595"/>
      <c r="Y34" s="595"/>
      <c r="Z34" s="595"/>
      <c r="AA34" s="585"/>
      <c r="AB34" s="301"/>
      <c r="AC34" s="289"/>
      <c r="AD34" s="289"/>
    </row>
    <row r="35" spans="1:30" ht="15.75" customHeight="1" x14ac:dyDescent="0.25">
      <c r="A35" s="289"/>
      <c r="B35" s="31"/>
      <c r="C35" s="289"/>
      <c r="D35" s="289"/>
      <c r="E35" s="289"/>
      <c r="F35" s="304"/>
      <c r="G35" s="304"/>
      <c r="H35" s="304"/>
      <c r="I35" s="304"/>
      <c r="J35" s="304"/>
      <c r="K35" s="304"/>
      <c r="L35" s="304"/>
      <c r="M35" s="289"/>
      <c r="N35" s="289"/>
      <c r="O35" s="289"/>
      <c r="P35" s="289"/>
      <c r="Q35" s="289"/>
      <c r="R35" s="289"/>
      <c r="S35" s="289"/>
      <c r="T35" s="289"/>
      <c r="U35" s="289"/>
      <c r="V35" s="289"/>
      <c r="W35" s="289"/>
      <c r="X35" s="289"/>
      <c r="Y35" s="289"/>
      <c r="Z35" s="289"/>
      <c r="AA35" s="289"/>
      <c r="AB35" s="297"/>
      <c r="AC35" s="289"/>
      <c r="AD35" s="289"/>
    </row>
    <row r="36" spans="1:30" ht="32.25" customHeight="1" x14ac:dyDescent="0.25">
      <c r="A36" s="289"/>
      <c r="B36" s="31"/>
      <c r="C36" s="289"/>
      <c r="D36" s="309" t="s">
        <v>142</v>
      </c>
      <c r="E36" s="302"/>
      <c r="F36" s="633" t="s">
        <v>143</v>
      </c>
      <c r="G36" s="595"/>
      <c r="H36" s="595"/>
      <c r="I36" s="595"/>
      <c r="J36" s="595"/>
      <c r="K36" s="595"/>
      <c r="L36" s="595"/>
      <c r="M36" s="585"/>
      <c r="N36" s="289"/>
      <c r="O36" s="309" t="s">
        <v>144</v>
      </c>
      <c r="P36" s="632">
        <v>1</v>
      </c>
      <c r="Q36" s="595"/>
      <c r="R36" s="595"/>
      <c r="S36" s="595"/>
      <c r="T36" s="595"/>
      <c r="U36" s="595"/>
      <c r="V36" s="595"/>
      <c r="W36" s="595"/>
      <c r="X36" s="595"/>
      <c r="Y36" s="595"/>
      <c r="Z36" s="595"/>
      <c r="AA36" s="585"/>
      <c r="AB36" s="297"/>
      <c r="AC36" s="289"/>
      <c r="AD36" s="289"/>
    </row>
    <row r="37" spans="1:30" ht="15.75" customHeight="1" x14ac:dyDescent="0.25">
      <c r="A37" s="289"/>
      <c r="B37" s="31"/>
      <c r="C37" s="302"/>
      <c r="D37" s="302"/>
      <c r="E37" s="302"/>
      <c r="F37" s="304"/>
      <c r="G37" s="304"/>
      <c r="H37" s="304"/>
      <c r="I37" s="304"/>
      <c r="J37" s="304"/>
      <c r="K37" s="304"/>
      <c r="L37" s="304"/>
      <c r="M37" s="302"/>
      <c r="N37" s="302"/>
      <c r="O37" s="302"/>
      <c r="P37" s="302"/>
      <c r="Q37" s="302"/>
      <c r="R37" s="302"/>
      <c r="S37" s="302"/>
      <c r="T37" s="302"/>
      <c r="U37" s="302"/>
      <c r="V37" s="302"/>
      <c r="W37" s="302"/>
      <c r="X37" s="302"/>
      <c r="Y37" s="302"/>
      <c r="Z37" s="302"/>
      <c r="AA37" s="302"/>
      <c r="AB37" s="301"/>
      <c r="AC37" s="289"/>
      <c r="AD37" s="289"/>
    </row>
    <row r="38" spans="1:30" ht="15.75" customHeight="1" x14ac:dyDescent="0.25">
      <c r="A38" s="289"/>
      <c r="B38" s="31"/>
      <c r="C38" s="289"/>
      <c r="D38" s="309" t="s">
        <v>145</v>
      </c>
      <c r="E38" s="289"/>
      <c r="F38" s="615" t="s">
        <v>146</v>
      </c>
      <c r="G38" s="585"/>
      <c r="H38" s="289"/>
      <c r="I38" s="289"/>
      <c r="J38" s="302" t="s">
        <v>147</v>
      </c>
      <c r="K38" s="289"/>
      <c r="L38" s="615" t="s">
        <v>148</v>
      </c>
      <c r="M38" s="595"/>
      <c r="N38" s="585"/>
      <c r="O38" s="302"/>
      <c r="P38" s="302"/>
      <c r="Q38" s="289"/>
      <c r="R38" s="302" t="s">
        <v>149</v>
      </c>
      <c r="S38" s="302"/>
      <c r="T38" s="302"/>
      <c r="U38" s="302"/>
      <c r="V38" s="302"/>
      <c r="W38" s="634"/>
      <c r="X38" s="595"/>
      <c r="Y38" s="595"/>
      <c r="Z38" s="595"/>
      <c r="AA38" s="585"/>
      <c r="AB38" s="301"/>
      <c r="AC38" s="289"/>
      <c r="AD38" s="289"/>
    </row>
    <row r="39" spans="1:30" ht="15.75" customHeight="1" x14ac:dyDescent="0.25">
      <c r="A39" s="289"/>
      <c r="B39" s="31"/>
      <c r="C39" s="289"/>
      <c r="D39" s="289"/>
      <c r="E39" s="289"/>
      <c r="F39" s="29"/>
      <c r="G39" s="289"/>
      <c r="H39" s="289"/>
      <c r="I39" s="293"/>
      <c r="J39" s="293"/>
      <c r="K39" s="293"/>
      <c r="L39" s="293"/>
      <c r="M39" s="293"/>
      <c r="N39" s="293"/>
      <c r="O39" s="293"/>
      <c r="P39" s="293"/>
      <c r="Q39" s="293"/>
      <c r="R39" s="293"/>
      <c r="S39" s="293"/>
      <c r="T39" s="293"/>
      <c r="U39" s="293"/>
      <c r="V39" s="293"/>
      <c r="W39" s="293"/>
      <c r="X39" s="293"/>
      <c r="Y39" s="293"/>
      <c r="Z39" s="293"/>
      <c r="AA39" s="293"/>
      <c r="AB39" s="294"/>
      <c r="AC39" s="289"/>
      <c r="AD39" s="289"/>
    </row>
    <row r="40" spans="1:30" ht="15.75" customHeight="1" x14ac:dyDescent="0.25">
      <c r="A40" s="289"/>
      <c r="B40" s="31"/>
      <c r="C40" s="310" t="s">
        <v>150</v>
      </c>
      <c r="D40" s="635">
        <v>2024</v>
      </c>
      <c r="E40" s="636"/>
      <c r="F40" s="637"/>
      <c r="G40" s="35"/>
      <c r="H40" s="293"/>
      <c r="I40" s="293"/>
      <c r="J40" s="293"/>
      <c r="K40" s="293"/>
      <c r="L40" s="293"/>
      <c r="M40" s="293"/>
      <c r="N40" s="293"/>
      <c r="O40" s="293"/>
      <c r="P40" s="293"/>
      <c r="Q40" s="627"/>
      <c r="R40" s="612"/>
      <c r="S40" s="612"/>
      <c r="T40" s="612"/>
      <c r="U40" s="612"/>
      <c r="V40" s="293"/>
      <c r="W40" s="293"/>
      <c r="X40" s="626"/>
      <c r="Y40" s="612"/>
      <c r="Z40" s="612"/>
      <c r="AA40" s="612"/>
      <c r="AB40" s="301"/>
      <c r="AC40" s="289"/>
      <c r="AD40" s="289"/>
    </row>
    <row r="41" spans="1:30" ht="5.25" customHeight="1" x14ac:dyDescent="0.25">
      <c r="A41" s="289"/>
      <c r="B41" s="31"/>
      <c r="C41" s="302"/>
      <c r="D41" s="38"/>
      <c r="E41" s="38"/>
      <c r="F41" s="38"/>
      <c r="G41" s="289"/>
      <c r="H41" s="293"/>
      <c r="I41" s="293"/>
      <c r="J41" s="293"/>
      <c r="K41" s="293"/>
      <c r="L41" s="293"/>
      <c r="M41" s="293"/>
      <c r="N41" s="293"/>
      <c r="O41" s="293"/>
      <c r="P41" s="293"/>
      <c r="Q41" s="299"/>
      <c r="R41" s="299"/>
      <c r="S41" s="299"/>
      <c r="T41" s="299"/>
      <c r="U41" s="299"/>
      <c r="V41" s="293"/>
      <c r="W41" s="293"/>
      <c r="X41" s="295"/>
      <c r="Y41" s="295"/>
      <c r="Z41" s="295"/>
      <c r="AA41" s="295"/>
      <c r="AB41" s="301"/>
      <c r="AC41" s="289"/>
      <c r="AD41" s="289"/>
    </row>
    <row r="42" spans="1:30" ht="15.75" customHeight="1" x14ac:dyDescent="0.25">
      <c r="A42" s="289"/>
      <c r="B42" s="31"/>
      <c r="C42" s="302" t="s">
        <v>140</v>
      </c>
      <c r="D42" s="632">
        <v>1</v>
      </c>
      <c r="E42" s="595"/>
      <c r="F42" s="585"/>
      <c r="G42" s="289"/>
      <c r="H42" s="293"/>
      <c r="I42" s="293"/>
      <c r="J42" s="293"/>
      <c r="K42" s="293"/>
      <c r="L42" s="293"/>
      <c r="M42" s="293"/>
      <c r="N42" s="293"/>
      <c r="O42" s="293"/>
      <c r="P42" s="293"/>
      <c r="Q42" s="627"/>
      <c r="R42" s="612"/>
      <c r="S42" s="612"/>
      <c r="T42" s="612"/>
      <c r="U42" s="612"/>
      <c r="V42" s="293"/>
      <c r="W42" s="293"/>
      <c r="X42" s="626"/>
      <c r="Y42" s="612"/>
      <c r="Z42" s="612"/>
      <c r="AA42" s="612"/>
      <c r="AB42" s="294"/>
      <c r="AC42" s="289"/>
      <c r="AD42" s="289"/>
    </row>
    <row r="43" spans="1:30" ht="15.75" customHeight="1" x14ac:dyDescent="0.25">
      <c r="A43" s="289"/>
      <c r="B43" s="31"/>
      <c r="C43" s="289"/>
      <c r="D43" s="289"/>
      <c r="E43" s="289"/>
      <c r="F43" s="289"/>
      <c r="G43" s="289"/>
      <c r="H43" s="289"/>
      <c r="I43" s="293"/>
      <c r="J43" s="293"/>
      <c r="K43" s="302"/>
      <c r="L43" s="302"/>
      <c r="M43" s="302"/>
      <c r="N43" s="302"/>
      <c r="O43" s="302"/>
      <c r="P43" s="302"/>
      <c r="Q43" s="302"/>
      <c r="R43" s="302"/>
      <c r="S43" s="302"/>
      <c r="T43" s="302"/>
      <c r="U43" s="302"/>
      <c r="V43" s="302"/>
      <c r="W43" s="302"/>
      <c r="X43" s="302"/>
      <c r="Y43" s="302"/>
      <c r="Z43" s="302"/>
      <c r="AA43" s="302"/>
      <c r="AB43" s="294"/>
      <c r="AC43" s="289"/>
      <c r="AD43" s="289"/>
    </row>
    <row r="44" spans="1:30" ht="15.75" customHeight="1" x14ac:dyDescent="0.25">
      <c r="A44" s="289"/>
      <c r="B44" s="31"/>
      <c r="C44" s="302"/>
      <c r="D44" s="594" t="s">
        <v>151</v>
      </c>
      <c r="E44" s="595"/>
      <c r="F44" s="595"/>
      <c r="G44" s="595"/>
      <c r="H44" s="595"/>
      <c r="I44" s="595"/>
      <c r="J44" s="595"/>
      <c r="K44" s="595"/>
      <c r="L44" s="595"/>
      <c r="M44" s="595"/>
      <c r="N44" s="595"/>
      <c r="O44" s="595"/>
      <c r="P44" s="595"/>
      <c r="Q44" s="595"/>
      <c r="R44" s="595"/>
      <c r="S44" s="595"/>
      <c r="T44" s="595"/>
      <c r="U44" s="595"/>
      <c r="V44" s="595"/>
      <c r="W44" s="595"/>
      <c r="X44" s="595"/>
      <c r="Y44" s="585"/>
      <c r="Z44" s="303"/>
      <c r="AA44" s="303"/>
      <c r="AB44" s="311"/>
      <c r="AC44" s="289"/>
      <c r="AD44" s="289"/>
    </row>
    <row r="45" spans="1:30" ht="15.75" customHeight="1" x14ac:dyDescent="0.25">
      <c r="A45" s="289"/>
      <c r="B45" s="31"/>
      <c r="C45" s="289"/>
      <c r="D45" s="600" t="s">
        <v>152</v>
      </c>
      <c r="E45" s="595"/>
      <c r="F45" s="595"/>
      <c r="G45" s="595"/>
      <c r="H45" s="585"/>
      <c r="I45" s="596" t="s">
        <v>153</v>
      </c>
      <c r="J45" s="595"/>
      <c r="K45" s="595"/>
      <c r="L45" s="595"/>
      <c r="M45" s="595"/>
      <c r="N45" s="595"/>
      <c r="O45" s="595"/>
      <c r="P45" s="585"/>
      <c r="Q45" s="597" t="s">
        <v>154</v>
      </c>
      <c r="R45" s="595"/>
      <c r="S45" s="595"/>
      <c r="T45" s="595"/>
      <c r="U45" s="595"/>
      <c r="V45" s="595"/>
      <c r="W45" s="595"/>
      <c r="X45" s="595"/>
      <c r="Y45" s="585"/>
      <c r="Z45" s="303"/>
      <c r="AA45" s="303"/>
      <c r="AB45" s="311"/>
      <c r="AC45" s="289"/>
      <c r="AD45" s="289"/>
    </row>
    <row r="46" spans="1:30" ht="15.75" customHeight="1" x14ac:dyDescent="0.25">
      <c r="A46" s="312"/>
      <c r="B46" s="39"/>
      <c r="C46" s="40"/>
      <c r="D46" s="601" t="s">
        <v>155</v>
      </c>
      <c r="E46" s="595"/>
      <c r="F46" s="595"/>
      <c r="G46" s="595"/>
      <c r="H46" s="585"/>
      <c r="I46" s="598" t="s">
        <v>156</v>
      </c>
      <c r="J46" s="595"/>
      <c r="K46" s="595"/>
      <c r="L46" s="595"/>
      <c r="M46" s="595"/>
      <c r="N46" s="595"/>
      <c r="O46" s="595"/>
      <c r="P46" s="585"/>
      <c r="Q46" s="599" t="s">
        <v>157</v>
      </c>
      <c r="R46" s="595"/>
      <c r="S46" s="595"/>
      <c r="T46" s="595"/>
      <c r="U46" s="595"/>
      <c r="V46" s="595"/>
      <c r="W46" s="595"/>
      <c r="X46" s="595"/>
      <c r="Y46" s="585"/>
      <c r="Z46" s="312"/>
      <c r="AA46" s="312"/>
      <c r="AB46" s="313"/>
      <c r="AC46" s="312"/>
      <c r="AD46" s="312"/>
    </row>
    <row r="47" spans="1:30" ht="15.75" customHeight="1" x14ac:dyDescent="0.25">
      <c r="A47" s="289"/>
      <c r="B47" s="31"/>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c r="AB47" s="298"/>
      <c r="AC47" s="289"/>
      <c r="AD47" s="289"/>
    </row>
    <row r="48" spans="1:30" ht="15.75" customHeight="1" x14ac:dyDescent="0.25">
      <c r="A48" s="316"/>
      <c r="B48" s="41"/>
      <c r="C48" s="602" t="s">
        <v>158</v>
      </c>
      <c r="D48" s="595"/>
      <c r="E48" s="595"/>
      <c r="F48" s="585"/>
      <c r="G48" s="603" t="s">
        <v>159</v>
      </c>
      <c r="H48" s="604" t="s">
        <v>160</v>
      </c>
      <c r="I48" s="605"/>
      <c r="J48" s="605"/>
      <c r="K48" s="605"/>
      <c r="L48" s="605"/>
      <c r="M48" s="605"/>
      <c r="N48" s="605"/>
      <c r="O48" s="605"/>
      <c r="P48" s="605"/>
      <c r="Q48" s="605"/>
      <c r="R48" s="605"/>
      <c r="S48" s="605"/>
      <c r="T48" s="605"/>
      <c r="U48" s="605"/>
      <c r="V48" s="605"/>
      <c r="W48" s="605"/>
      <c r="X48" s="605"/>
      <c r="Y48" s="605"/>
      <c r="Z48" s="605"/>
      <c r="AA48" s="606"/>
      <c r="AB48" s="311"/>
      <c r="AC48" s="316"/>
      <c r="AD48" s="316"/>
    </row>
    <row r="49" spans="1:30" ht="15.75" customHeight="1" x14ac:dyDescent="0.25">
      <c r="A49" s="316"/>
      <c r="B49" s="41"/>
      <c r="C49" s="42" t="s">
        <v>161</v>
      </c>
      <c r="D49" s="43">
        <v>1.2</v>
      </c>
      <c r="E49" s="602" t="s">
        <v>162</v>
      </c>
      <c r="F49" s="585"/>
      <c r="G49" s="572"/>
      <c r="H49" s="607"/>
      <c r="I49" s="608"/>
      <c r="J49" s="608"/>
      <c r="K49" s="608"/>
      <c r="L49" s="608"/>
      <c r="M49" s="608"/>
      <c r="N49" s="608"/>
      <c r="O49" s="608"/>
      <c r="P49" s="608"/>
      <c r="Q49" s="608"/>
      <c r="R49" s="608"/>
      <c r="S49" s="608"/>
      <c r="T49" s="608"/>
      <c r="U49" s="608"/>
      <c r="V49" s="608"/>
      <c r="W49" s="608"/>
      <c r="X49" s="608"/>
      <c r="Y49" s="608"/>
      <c r="Z49" s="608"/>
      <c r="AA49" s="609"/>
      <c r="AB49" s="311"/>
      <c r="AC49" s="316"/>
      <c r="AD49" s="316"/>
    </row>
    <row r="50" spans="1:30" ht="15.75" customHeight="1" x14ac:dyDescent="0.25">
      <c r="A50" s="316"/>
      <c r="B50" s="41"/>
      <c r="C50" s="44">
        <v>2024</v>
      </c>
      <c r="D50" s="45">
        <v>45474</v>
      </c>
      <c r="E50" s="610">
        <v>45656</v>
      </c>
      <c r="F50" s="585"/>
      <c r="G50" s="46">
        <v>1</v>
      </c>
      <c r="H50" s="614" t="s">
        <v>124</v>
      </c>
      <c r="I50" s="595"/>
      <c r="J50" s="595"/>
      <c r="K50" s="595"/>
      <c r="L50" s="595"/>
      <c r="M50" s="595"/>
      <c r="N50" s="595"/>
      <c r="O50" s="595"/>
      <c r="P50" s="595"/>
      <c r="Q50" s="595"/>
      <c r="R50" s="595"/>
      <c r="S50" s="595"/>
      <c r="T50" s="595"/>
      <c r="U50" s="595"/>
      <c r="V50" s="595"/>
      <c r="W50" s="595"/>
      <c r="X50" s="595"/>
      <c r="Y50" s="595"/>
      <c r="Z50" s="595"/>
      <c r="AA50" s="585"/>
      <c r="AB50" s="311"/>
      <c r="AC50" s="316"/>
      <c r="AD50" s="316"/>
    </row>
    <row r="51" spans="1:30" ht="15.75" customHeight="1" x14ac:dyDescent="0.25">
      <c r="A51" s="316"/>
      <c r="B51" s="41"/>
      <c r="C51" s="44">
        <v>2025</v>
      </c>
      <c r="D51" s="45">
        <v>45658</v>
      </c>
      <c r="E51" s="610">
        <v>46021</v>
      </c>
      <c r="F51" s="585"/>
      <c r="G51" s="46">
        <v>1</v>
      </c>
      <c r="H51" s="614" t="s">
        <v>124</v>
      </c>
      <c r="I51" s="595"/>
      <c r="J51" s="595"/>
      <c r="K51" s="595"/>
      <c r="L51" s="595"/>
      <c r="M51" s="595"/>
      <c r="N51" s="595"/>
      <c r="O51" s="595"/>
      <c r="P51" s="595"/>
      <c r="Q51" s="595"/>
      <c r="R51" s="595"/>
      <c r="S51" s="595"/>
      <c r="T51" s="595"/>
      <c r="U51" s="595"/>
      <c r="V51" s="595"/>
      <c r="W51" s="595"/>
      <c r="X51" s="595"/>
      <c r="Y51" s="595"/>
      <c r="Z51" s="595"/>
      <c r="AA51" s="585"/>
      <c r="AB51" s="311"/>
      <c r="AC51" s="316"/>
      <c r="AD51" s="316"/>
    </row>
    <row r="52" spans="1:30" ht="15.75" customHeight="1" x14ac:dyDescent="0.25">
      <c r="A52" s="316"/>
      <c r="B52" s="41"/>
      <c r="C52" s="44">
        <v>2026</v>
      </c>
      <c r="D52" s="45">
        <v>46023</v>
      </c>
      <c r="E52" s="610">
        <v>46386</v>
      </c>
      <c r="F52" s="585"/>
      <c r="G52" s="46">
        <v>1</v>
      </c>
      <c r="H52" s="614" t="s">
        <v>124</v>
      </c>
      <c r="I52" s="595"/>
      <c r="J52" s="595"/>
      <c r="K52" s="595"/>
      <c r="L52" s="595"/>
      <c r="M52" s="595"/>
      <c r="N52" s="595"/>
      <c r="O52" s="595"/>
      <c r="P52" s="595"/>
      <c r="Q52" s="595"/>
      <c r="R52" s="595"/>
      <c r="S52" s="595"/>
      <c r="T52" s="595"/>
      <c r="U52" s="595"/>
      <c r="V52" s="595"/>
      <c r="W52" s="595"/>
      <c r="X52" s="595"/>
      <c r="Y52" s="595"/>
      <c r="Z52" s="595"/>
      <c r="AA52" s="585"/>
      <c r="AB52" s="311"/>
      <c r="AC52" s="316"/>
      <c r="AD52" s="316"/>
    </row>
    <row r="53" spans="1:30" ht="15.75" customHeight="1" x14ac:dyDescent="0.25">
      <c r="A53" s="316"/>
      <c r="B53" s="41"/>
      <c r="C53" s="44">
        <v>2027</v>
      </c>
      <c r="D53" s="45">
        <v>46388</v>
      </c>
      <c r="E53" s="610">
        <v>46751</v>
      </c>
      <c r="F53" s="585"/>
      <c r="G53" s="46">
        <v>1</v>
      </c>
      <c r="H53" s="614" t="s">
        <v>124</v>
      </c>
      <c r="I53" s="595"/>
      <c r="J53" s="595"/>
      <c r="K53" s="595"/>
      <c r="L53" s="595"/>
      <c r="M53" s="595"/>
      <c r="N53" s="595"/>
      <c r="O53" s="595"/>
      <c r="P53" s="595"/>
      <c r="Q53" s="595"/>
      <c r="R53" s="595"/>
      <c r="S53" s="595"/>
      <c r="T53" s="595"/>
      <c r="U53" s="595"/>
      <c r="V53" s="595"/>
      <c r="W53" s="595"/>
      <c r="X53" s="595"/>
      <c r="Y53" s="595"/>
      <c r="Z53" s="595"/>
      <c r="AA53" s="585"/>
      <c r="AB53" s="311"/>
      <c r="AC53" s="316"/>
      <c r="AD53" s="316"/>
    </row>
    <row r="54" spans="1:30" ht="15.75" customHeight="1" x14ac:dyDescent="0.25">
      <c r="A54" s="316"/>
      <c r="B54" s="41"/>
      <c r="C54" s="44"/>
      <c r="D54" s="44"/>
      <c r="E54" s="602"/>
      <c r="F54" s="585"/>
      <c r="G54" s="43"/>
      <c r="H54" s="602"/>
      <c r="I54" s="595"/>
      <c r="J54" s="595"/>
      <c r="K54" s="595"/>
      <c r="L54" s="595"/>
      <c r="M54" s="595"/>
      <c r="N54" s="595"/>
      <c r="O54" s="595"/>
      <c r="P54" s="595"/>
      <c r="Q54" s="595"/>
      <c r="R54" s="595"/>
      <c r="S54" s="595"/>
      <c r="T54" s="595"/>
      <c r="U54" s="595"/>
      <c r="V54" s="595"/>
      <c r="W54" s="595"/>
      <c r="X54" s="595"/>
      <c r="Y54" s="595"/>
      <c r="Z54" s="595"/>
      <c r="AA54" s="585"/>
      <c r="AB54" s="311"/>
      <c r="AC54" s="316"/>
      <c r="AD54" s="316"/>
    </row>
    <row r="55" spans="1:30" ht="15.75" customHeight="1" x14ac:dyDescent="0.25">
      <c r="A55" s="289"/>
      <c r="B55" s="31"/>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c r="AA55" s="289"/>
      <c r="AB55" s="297"/>
      <c r="AC55" s="289"/>
      <c r="AD55" s="289"/>
    </row>
    <row r="56" spans="1:30" ht="15.75" customHeight="1" x14ac:dyDescent="0.25">
      <c r="A56" s="289"/>
      <c r="B56" s="31"/>
      <c r="C56" s="616" t="s">
        <v>163</v>
      </c>
      <c r="D56" s="612"/>
      <c r="E56" s="302"/>
      <c r="F56" s="293" t="s">
        <v>164</v>
      </c>
      <c r="G56" s="47"/>
      <c r="H56" s="304"/>
      <c r="I56" s="293" t="s">
        <v>165</v>
      </c>
      <c r="J56" s="289"/>
      <c r="K56" s="615"/>
      <c r="L56" s="585"/>
      <c r="M56" s="302"/>
      <c r="N56" s="289"/>
      <c r="O56" s="289"/>
      <c r="P56" s="289"/>
      <c r="Q56" s="289"/>
      <c r="R56" s="289"/>
      <c r="S56" s="289"/>
      <c r="T56" s="289"/>
      <c r="U56" s="289"/>
      <c r="V56" s="289"/>
      <c r="W56" s="289"/>
      <c r="X56" s="289"/>
      <c r="Y56" s="289"/>
      <c r="Z56" s="289"/>
      <c r="AA56" s="289"/>
      <c r="AB56" s="297"/>
      <c r="AC56" s="289"/>
      <c r="AD56" s="289"/>
    </row>
    <row r="57" spans="1:30" ht="15.75" customHeight="1" x14ac:dyDescent="0.25">
      <c r="A57" s="289"/>
      <c r="B57" s="317"/>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18"/>
      <c r="AC57" s="289"/>
      <c r="AD57" s="289"/>
    </row>
    <row r="58" spans="1:30" ht="15.75" customHeight="1" x14ac:dyDescent="0.25">
      <c r="A58" s="289"/>
      <c r="B58" s="613" t="s">
        <v>166</v>
      </c>
      <c r="C58" s="595"/>
      <c r="D58" s="595"/>
      <c r="E58" s="595"/>
      <c r="F58" s="595"/>
      <c r="G58" s="595"/>
      <c r="H58" s="595"/>
      <c r="I58" s="595"/>
      <c r="J58" s="595"/>
      <c r="K58" s="595"/>
      <c r="L58" s="595"/>
      <c r="M58" s="595"/>
      <c r="N58" s="595"/>
      <c r="O58" s="595"/>
      <c r="P58" s="595"/>
      <c r="Q58" s="595"/>
      <c r="R58" s="595"/>
      <c r="S58" s="595"/>
      <c r="T58" s="595"/>
      <c r="U58" s="595"/>
      <c r="V58" s="595"/>
      <c r="W58" s="595"/>
      <c r="X58" s="595"/>
      <c r="Y58" s="595"/>
      <c r="Z58" s="595"/>
      <c r="AA58" s="595"/>
      <c r="AB58" s="585"/>
      <c r="AC58" s="289"/>
      <c r="AD58" s="289"/>
    </row>
    <row r="59" spans="1:30" ht="15.75" customHeight="1" x14ac:dyDescent="0.25">
      <c r="A59" s="289"/>
      <c r="B59" s="48"/>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49"/>
      <c r="AC59" s="289"/>
      <c r="AD59" s="289"/>
    </row>
    <row r="60" spans="1:30" ht="29.25" customHeight="1" x14ac:dyDescent="0.25">
      <c r="A60" s="289"/>
      <c r="B60" s="602" t="s">
        <v>161</v>
      </c>
      <c r="C60" s="585"/>
      <c r="D60" s="43"/>
      <c r="E60" s="602" t="s">
        <v>167</v>
      </c>
      <c r="F60" s="585"/>
      <c r="G60" s="43"/>
      <c r="H60" s="594" t="s">
        <v>168</v>
      </c>
      <c r="I60" s="585"/>
      <c r="J60" s="602"/>
      <c r="K60" s="585"/>
      <c r="L60" s="611"/>
      <c r="M60" s="612"/>
      <c r="N60" s="43" t="s">
        <v>169</v>
      </c>
      <c r="O60" s="602"/>
      <c r="P60" s="595"/>
      <c r="Q60" s="585"/>
      <c r="R60" s="602" t="s">
        <v>170</v>
      </c>
      <c r="S60" s="595"/>
      <c r="T60" s="585"/>
      <c r="U60" s="602"/>
      <c r="V60" s="595"/>
      <c r="W60" s="585"/>
      <c r="X60" s="602" t="s">
        <v>171</v>
      </c>
      <c r="Y60" s="585"/>
      <c r="Z60" s="602"/>
      <c r="AA60" s="595"/>
      <c r="AB60" s="585"/>
      <c r="AC60" s="289"/>
      <c r="AD60" s="289"/>
    </row>
    <row r="61" spans="1:30" ht="15.75" customHeight="1" x14ac:dyDescent="0.25">
      <c r="A61" s="289"/>
      <c r="B61" s="48"/>
      <c r="C61" s="319"/>
      <c r="D61" s="319"/>
      <c r="E61" s="319"/>
      <c r="F61" s="312"/>
      <c r="G61" s="320"/>
      <c r="H61" s="321"/>
      <c r="I61" s="321"/>
      <c r="J61" s="312"/>
      <c r="K61" s="312"/>
      <c r="L61" s="312"/>
      <c r="M61" s="312"/>
      <c r="N61" s="321"/>
      <c r="O61" s="312"/>
      <c r="P61" s="312"/>
      <c r="Q61" s="312"/>
      <c r="R61" s="312"/>
      <c r="S61" s="321"/>
      <c r="T61" s="299"/>
      <c r="U61" s="299"/>
      <c r="V61" s="289"/>
      <c r="W61" s="321"/>
      <c r="X61" s="309"/>
      <c r="Y61" s="309"/>
      <c r="Z61" s="50"/>
      <c r="AA61" s="28"/>
      <c r="AB61" s="51"/>
      <c r="AC61" s="289"/>
      <c r="AD61" s="289"/>
    </row>
    <row r="62" spans="1:30" ht="15.75" customHeight="1" x14ac:dyDescent="0.25">
      <c r="A62" s="289"/>
      <c r="B62" s="613" t="s">
        <v>172</v>
      </c>
      <c r="C62" s="585"/>
      <c r="D62" s="617"/>
      <c r="E62" s="608"/>
      <c r="F62" s="608"/>
      <c r="G62" s="608"/>
      <c r="H62" s="608"/>
      <c r="I62" s="608"/>
      <c r="J62" s="608"/>
      <c r="K62" s="608"/>
      <c r="L62" s="608"/>
      <c r="M62" s="608"/>
      <c r="N62" s="608"/>
      <c r="O62" s="608"/>
      <c r="P62" s="608"/>
      <c r="Q62" s="608"/>
      <c r="R62" s="608"/>
      <c r="S62" s="608"/>
      <c r="T62" s="608"/>
      <c r="U62" s="608"/>
      <c r="V62" s="608"/>
      <c r="W62" s="608"/>
      <c r="X62" s="608"/>
      <c r="Y62" s="608"/>
      <c r="Z62" s="608"/>
      <c r="AA62" s="608"/>
      <c r="AB62" s="609"/>
      <c r="AC62" s="289"/>
      <c r="AD62" s="289"/>
    </row>
    <row r="63" spans="1:30" ht="15.75" customHeight="1" x14ac:dyDescent="0.25">
      <c r="A63" s="289"/>
      <c r="B63" s="48"/>
      <c r="C63" s="319"/>
      <c r="D63" s="319"/>
      <c r="E63" s="319"/>
      <c r="F63" s="312"/>
      <c r="G63" s="320"/>
      <c r="H63" s="321"/>
      <c r="I63" s="321"/>
      <c r="J63" s="312"/>
      <c r="K63" s="312"/>
      <c r="L63" s="312"/>
      <c r="M63" s="312"/>
      <c r="N63" s="321"/>
      <c r="O63" s="312"/>
      <c r="P63" s="312"/>
      <c r="Q63" s="312"/>
      <c r="R63" s="312"/>
      <c r="S63" s="321"/>
      <c r="T63" s="299"/>
      <c r="U63" s="299"/>
      <c r="V63" s="289"/>
      <c r="W63" s="321"/>
      <c r="X63" s="309"/>
      <c r="Y63" s="309"/>
      <c r="Z63" s="50"/>
      <c r="AA63" s="28"/>
      <c r="AB63" s="51"/>
      <c r="AC63" s="289"/>
      <c r="AD63" s="289"/>
    </row>
    <row r="64" spans="1:30" ht="15.75" customHeight="1" x14ac:dyDescent="0.25">
      <c r="A64" s="289"/>
      <c r="B64" s="613" t="s">
        <v>173</v>
      </c>
      <c r="C64" s="585"/>
      <c r="D64" s="618"/>
      <c r="E64" s="608"/>
      <c r="F64" s="608"/>
      <c r="G64" s="608"/>
      <c r="H64" s="608"/>
      <c r="I64" s="608"/>
      <c r="J64" s="608"/>
      <c r="K64" s="608"/>
      <c r="L64" s="608"/>
      <c r="M64" s="608"/>
      <c r="N64" s="608"/>
      <c r="O64" s="608"/>
      <c r="P64" s="608"/>
      <c r="Q64" s="608"/>
      <c r="R64" s="608"/>
      <c r="S64" s="608"/>
      <c r="T64" s="608"/>
      <c r="U64" s="608"/>
      <c r="V64" s="608"/>
      <c r="W64" s="608"/>
      <c r="X64" s="608"/>
      <c r="Y64" s="608"/>
      <c r="Z64" s="608"/>
      <c r="AA64" s="608"/>
      <c r="AB64" s="609"/>
      <c r="AC64" s="289"/>
      <c r="AD64" s="289"/>
    </row>
    <row r="65" spans="1:30" ht="15.75" customHeight="1" x14ac:dyDescent="0.25">
      <c r="A65" s="289"/>
      <c r="B65" s="48"/>
      <c r="C65" s="319"/>
      <c r="D65" s="319"/>
      <c r="E65" s="319"/>
      <c r="F65" s="312"/>
      <c r="G65" s="320"/>
      <c r="H65" s="321"/>
      <c r="I65" s="321"/>
      <c r="J65" s="312"/>
      <c r="K65" s="312"/>
      <c r="L65" s="312"/>
      <c r="M65" s="312"/>
      <c r="N65" s="321"/>
      <c r="O65" s="312"/>
      <c r="P65" s="312"/>
      <c r="Q65" s="312"/>
      <c r="R65" s="312"/>
      <c r="S65" s="321"/>
      <c r="T65" s="299"/>
      <c r="U65" s="299"/>
      <c r="V65" s="289"/>
      <c r="W65" s="321"/>
      <c r="X65" s="309"/>
      <c r="Y65" s="309"/>
      <c r="Z65" s="309"/>
      <c r="AA65" s="299"/>
      <c r="AB65" s="305"/>
      <c r="AC65" s="289"/>
      <c r="AD65" s="289"/>
    </row>
    <row r="66" spans="1:30" ht="15.75" customHeight="1" x14ac:dyDescent="0.25">
      <c r="A66" s="289"/>
      <c r="B66" s="613" t="s">
        <v>174</v>
      </c>
      <c r="C66" s="585"/>
      <c r="D66" s="618"/>
      <c r="E66" s="608"/>
      <c r="F66" s="608"/>
      <c r="G66" s="608"/>
      <c r="H66" s="608"/>
      <c r="I66" s="608"/>
      <c r="J66" s="608"/>
      <c r="K66" s="608"/>
      <c r="L66" s="608"/>
      <c r="M66" s="608"/>
      <c r="N66" s="608"/>
      <c r="O66" s="608"/>
      <c r="P66" s="608"/>
      <c r="Q66" s="608"/>
      <c r="R66" s="608"/>
      <c r="S66" s="608"/>
      <c r="T66" s="608"/>
      <c r="U66" s="608"/>
      <c r="V66" s="608"/>
      <c r="W66" s="608"/>
      <c r="X66" s="608"/>
      <c r="Y66" s="608"/>
      <c r="Z66" s="608"/>
      <c r="AA66" s="608"/>
      <c r="AB66" s="609"/>
      <c r="AC66" s="289"/>
      <c r="AD66" s="289"/>
    </row>
    <row r="67" spans="1:30" ht="15.75" customHeight="1" x14ac:dyDescent="0.25">
      <c r="A67" s="289"/>
      <c r="B67" s="48"/>
      <c r="C67" s="319"/>
      <c r="D67" s="319"/>
      <c r="E67" s="319"/>
      <c r="F67" s="312"/>
      <c r="G67" s="320"/>
      <c r="H67" s="321"/>
      <c r="I67" s="321"/>
      <c r="J67" s="312"/>
      <c r="K67" s="312"/>
      <c r="L67" s="312"/>
      <c r="M67" s="312"/>
      <c r="N67" s="321"/>
      <c r="O67" s="312"/>
      <c r="P67" s="312"/>
      <c r="Q67" s="312"/>
      <c r="R67" s="312"/>
      <c r="S67" s="321"/>
      <c r="T67" s="299"/>
      <c r="U67" s="299"/>
      <c r="V67" s="289"/>
      <c r="W67" s="321"/>
      <c r="X67" s="309"/>
      <c r="Y67" s="309"/>
      <c r="Z67" s="50"/>
      <c r="AA67" s="28"/>
      <c r="AB67" s="51"/>
      <c r="AC67" s="289"/>
      <c r="AD67" s="289"/>
    </row>
    <row r="68" spans="1:30" ht="15.75" customHeight="1" x14ac:dyDescent="0.25">
      <c r="A68" s="289"/>
      <c r="B68" s="613" t="s">
        <v>175</v>
      </c>
      <c r="C68" s="585"/>
      <c r="D68" s="618"/>
      <c r="E68" s="608"/>
      <c r="F68" s="608"/>
      <c r="G68" s="608"/>
      <c r="H68" s="608"/>
      <c r="I68" s="608"/>
      <c r="J68" s="608"/>
      <c r="K68" s="608"/>
      <c r="L68" s="608"/>
      <c r="M68" s="608"/>
      <c r="N68" s="608"/>
      <c r="O68" s="608"/>
      <c r="P68" s="608"/>
      <c r="Q68" s="608"/>
      <c r="R68" s="608"/>
      <c r="S68" s="608"/>
      <c r="T68" s="608"/>
      <c r="U68" s="608"/>
      <c r="V68" s="608"/>
      <c r="W68" s="608"/>
      <c r="X68" s="608"/>
      <c r="Y68" s="608"/>
      <c r="Z68" s="608"/>
      <c r="AA68" s="608"/>
      <c r="AB68" s="609"/>
      <c r="AC68" s="289"/>
      <c r="AD68" s="289"/>
    </row>
    <row r="69" spans="1:30" ht="15.75" customHeight="1" x14ac:dyDescent="0.25">
      <c r="A69" s="289"/>
      <c r="B69" s="48"/>
      <c r="C69" s="319"/>
      <c r="D69" s="319"/>
      <c r="E69" s="319"/>
      <c r="F69" s="312"/>
      <c r="G69" s="320"/>
      <c r="H69" s="321"/>
      <c r="I69" s="321"/>
      <c r="J69" s="312"/>
      <c r="K69" s="312"/>
      <c r="L69" s="312"/>
      <c r="M69" s="312"/>
      <c r="N69" s="321"/>
      <c r="O69" s="312"/>
      <c r="P69" s="312"/>
      <c r="Q69" s="312"/>
      <c r="R69" s="312"/>
      <c r="S69" s="321"/>
      <c r="T69" s="299"/>
      <c r="U69" s="299"/>
      <c r="V69" s="289"/>
      <c r="W69" s="321"/>
      <c r="X69" s="309"/>
      <c r="Y69" s="309"/>
      <c r="Z69" s="50"/>
      <c r="AA69" s="28"/>
      <c r="AB69" s="51"/>
      <c r="AC69" s="289"/>
      <c r="AD69" s="289"/>
    </row>
    <row r="70" spans="1:30" ht="15.75" customHeight="1" x14ac:dyDescent="0.25">
      <c r="A70" s="289"/>
      <c r="B70" s="613" t="s">
        <v>176</v>
      </c>
      <c r="C70" s="585"/>
      <c r="D70" s="618"/>
      <c r="E70" s="608"/>
      <c r="F70" s="608"/>
      <c r="G70" s="608"/>
      <c r="H70" s="608"/>
      <c r="I70" s="608"/>
      <c r="J70" s="608"/>
      <c r="K70" s="608"/>
      <c r="L70" s="608"/>
      <c r="M70" s="608"/>
      <c r="N70" s="608"/>
      <c r="O70" s="608"/>
      <c r="P70" s="608"/>
      <c r="Q70" s="608"/>
      <c r="R70" s="608"/>
      <c r="S70" s="608"/>
      <c r="T70" s="608"/>
      <c r="U70" s="608"/>
      <c r="V70" s="608"/>
      <c r="W70" s="608"/>
      <c r="X70" s="608"/>
      <c r="Y70" s="608"/>
      <c r="Z70" s="608"/>
      <c r="AA70" s="608"/>
      <c r="AB70" s="609"/>
      <c r="AC70" s="289"/>
      <c r="AD70" s="289"/>
    </row>
    <row r="71" spans="1:30" ht="15.75" customHeight="1" x14ac:dyDescent="0.25">
      <c r="A71" s="289"/>
      <c r="B71" s="48"/>
      <c r="C71" s="319"/>
      <c r="D71" s="319"/>
      <c r="E71" s="319"/>
      <c r="F71" s="312"/>
      <c r="G71" s="320"/>
      <c r="H71" s="321"/>
      <c r="I71" s="321"/>
      <c r="J71" s="312"/>
      <c r="K71" s="312"/>
      <c r="L71" s="312"/>
      <c r="M71" s="312"/>
      <c r="N71" s="321"/>
      <c r="O71" s="312"/>
      <c r="P71" s="312"/>
      <c r="Q71" s="312"/>
      <c r="R71" s="312"/>
      <c r="S71" s="321"/>
      <c r="T71" s="299"/>
      <c r="U71" s="299"/>
      <c r="V71" s="289"/>
      <c r="W71" s="321"/>
      <c r="X71" s="309"/>
      <c r="Y71" s="309"/>
      <c r="Z71" s="50"/>
      <c r="AA71" s="28"/>
      <c r="AB71" s="51"/>
      <c r="AC71" s="289"/>
      <c r="AD71" s="289"/>
    </row>
    <row r="72" spans="1:30" ht="15.75" customHeight="1" x14ac:dyDescent="0.25">
      <c r="A72" s="289"/>
      <c r="B72" s="613" t="s">
        <v>177</v>
      </c>
      <c r="C72" s="595"/>
      <c r="D72" s="595"/>
      <c r="E72" s="595"/>
      <c r="F72" s="595"/>
      <c r="G72" s="595"/>
      <c r="H72" s="595"/>
      <c r="I72" s="595"/>
      <c r="J72" s="595"/>
      <c r="K72" s="595"/>
      <c r="L72" s="595"/>
      <c r="M72" s="595"/>
      <c r="N72" s="595"/>
      <c r="O72" s="595"/>
      <c r="P72" s="595"/>
      <c r="Q72" s="595"/>
      <c r="R72" s="595"/>
      <c r="S72" s="595"/>
      <c r="T72" s="595"/>
      <c r="U72" s="595"/>
      <c r="V72" s="595"/>
      <c r="W72" s="595"/>
      <c r="X72" s="595"/>
      <c r="Y72" s="595"/>
      <c r="Z72" s="595"/>
      <c r="AA72" s="595"/>
      <c r="AB72" s="585"/>
      <c r="AC72" s="289"/>
      <c r="AD72" s="289"/>
    </row>
    <row r="73" spans="1:30" ht="15.75" customHeight="1" x14ac:dyDescent="0.25">
      <c r="A73" s="289"/>
      <c r="B73" s="594" t="s">
        <v>122</v>
      </c>
      <c r="C73" s="585"/>
      <c r="D73" s="52" t="s">
        <v>178</v>
      </c>
      <c r="E73" s="594" t="s">
        <v>179</v>
      </c>
      <c r="F73" s="585"/>
      <c r="G73" s="594" t="s">
        <v>177</v>
      </c>
      <c r="H73" s="595"/>
      <c r="I73" s="595"/>
      <c r="J73" s="595"/>
      <c r="K73" s="595"/>
      <c r="L73" s="595"/>
      <c r="M73" s="595"/>
      <c r="N73" s="595"/>
      <c r="O73" s="585"/>
      <c r="P73" s="594" t="s">
        <v>180</v>
      </c>
      <c r="Q73" s="595"/>
      <c r="R73" s="595"/>
      <c r="S73" s="595"/>
      <c r="T73" s="595"/>
      <c r="U73" s="595"/>
      <c r="V73" s="595"/>
      <c r="W73" s="595"/>
      <c r="X73" s="595"/>
      <c r="Y73" s="595"/>
      <c r="Z73" s="595"/>
      <c r="AA73" s="595"/>
      <c r="AB73" s="585"/>
      <c r="AC73" s="289"/>
      <c r="AD73" s="289"/>
    </row>
    <row r="74" spans="1:30" ht="15.75" customHeight="1" x14ac:dyDescent="0.25">
      <c r="A74" s="289"/>
      <c r="B74" s="594"/>
      <c r="C74" s="585"/>
      <c r="D74" s="37"/>
      <c r="E74" s="594"/>
      <c r="F74" s="585"/>
      <c r="G74" s="619"/>
      <c r="H74" s="595"/>
      <c r="I74" s="595"/>
      <c r="J74" s="595"/>
      <c r="K74" s="595"/>
      <c r="L74" s="595"/>
      <c r="M74" s="595"/>
      <c r="N74" s="595"/>
      <c r="O74" s="585"/>
      <c r="P74" s="619"/>
      <c r="Q74" s="595"/>
      <c r="R74" s="595"/>
      <c r="S74" s="595"/>
      <c r="T74" s="595"/>
      <c r="U74" s="595"/>
      <c r="V74" s="595"/>
      <c r="W74" s="595"/>
      <c r="X74" s="595"/>
      <c r="Y74" s="595"/>
      <c r="Z74" s="595"/>
      <c r="AA74" s="595"/>
      <c r="AB74" s="585"/>
      <c r="AC74" s="289"/>
      <c r="AD74" s="289"/>
    </row>
    <row r="75" spans="1:30" ht="15.75" customHeight="1" x14ac:dyDescent="0.25">
      <c r="A75" s="289"/>
      <c r="B75" s="594"/>
      <c r="C75" s="585"/>
      <c r="D75" s="37"/>
      <c r="E75" s="594"/>
      <c r="F75" s="585"/>
      <c r="G75" s="619"/>
      <c r="H75" s="595"/>
      <c r="I75" s="595"/>
      <c r="J75" s="595"/>
      <c r="K75" s="595"/>
      <c r="L75" s="595"/>
      <c r="M75" s="595"/>
      <c r="N75" s="595"/>
      <c r="O75" s="585"/>
      <c r="P75" s="619"/>
      <c r="Q75" s="595"/>
      <c r="R75" s="595"/>
      <c r="S75" s="595"/>
      <c r="T75" s="595"/>
      <c r="U75" s="595"/>
      <c r="V75" s="595"/>
      <c r="W75" s="595"/>
      <c r="X75" s="595"/>
      <c r="Y75" s="595"/>
      <c r="Z75" s="595"/>
      <c r="AA75" s="595"/>
      <c r="AB75" s="585"/>
      <c r="AC75" s="289"/>
      <c r="AD75" s="289"/>
    </row>
    <row r="76" spans="1:30" ht="26.25" customHeight="1" x14ac:dyDescent="0.25">
      <c r="A76" s="289"/>
      <c r="B76" s="620" t="s">
        <v>181</v>
      </c>
      <c r="C76" s="595"/>
      <c r="D76" s="595"/>
      <c r="E76" s="595"/>
      <c r="F76" s="595"/>
      <c r="G76" s="595"/>
      <c r="H76" s="595"/>
      <c r="I76" s="595"/>
      <c r="J76" s="595"/>
      <c r="K76" s="595"/>
      <c r="L76" s="595"/>
      <c r="M76" s="595"/>
      <c r="N76" s="595"/>
      <c r="O76" s="595"/>
      <c r="P76" s="595"/>
      <c r="Q76" s="595"/>
      <c r="R76" s="595"/>
      <c r="S76" s="595"/>
      <c r="T76" s="595"/>
      <c r="U76" s="595"/>
      <c r="V76" s="595"/>
      <c r="W76" s="595"/>
      <c r="X76" s="595"/>
      <c r="Y76" s="595"/>
      <c r="Z76" s="595"/>
      <c r="AA76" s="595"/>
      <c r="AB76" s="585"/>
      <c r="AC76" s="289"/>
      <c r="AD76" s="322"/>
    </row>
    <row r="77" spans="1:30" ht="12.75" customHeight="1" x14ac:dyDescent="0.25">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row>
    <row r="78" spans="1:30" ht="12.75" customHeight="1" x14ac:dyDescent="0.25">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row>
    <row r="79" spans="1:30" ht="12.75" customHeight="1" x14ac:dyDescent="0.25">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row>
    <row r="80" spans="1:30" ht="12.75" customHeight="1" x14ac:dyDescent="0.25">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row>
    <row r="81" spans="1:30" ht="12.75" customHeight="1" x14ac:dyDescent="0.25">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row>
    <row r="82" spans="1:30" ht="12.75" customHeight="1" x14ac:dyDescent="0.25">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row>
    <row r="83" spans="1:30" ht="12.75" customHeight="1" x14ac:dyDescent="0.25">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O126"/>
  <sheetViews>
    <sheetView showGridLines="0" tabSelected="1" topLeftCell="A95" zoomScale="77" zoomScaleNormal="77" zoomScaleSheetLayoutView="20" workbookViewId="0">
      <selection activeCell="F98" sqref="F98:G98"/>
    </sheetView>
  </sheetViews>
  <sheetFormatPr baseColWidth="10" defaultColWidth="10.85546875" defaultRowHeight="14.25" x14ac:dyDescent="0.25"/>
  <cols>
    <col min="1" max="1" width="49.85546875" style="68" customWidth="1"/>
    <col min="2" max="4" width="35.85546875" style="68" customWidth="1"/>
    <col min="5" max="5" width="75.85546875" style="68" customWidth="1"/>
    <col min="6" max="6" width="35.85546875" style="68" customWidth="1"/>
    <col min="7" max="7" width="68.42578125" style="68" customWidth="1"/>
    <col min="8" max="13" width="35.85546875" style="68" customWidth="1"/>
    <col min="14" max="14" width="21.42578125" style="68" customWidth="1"/>
    <col min="15"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2"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689" t="s">
        <v>209</v>
      </c>
      <c r="C11" s="690"/>
      <c r="D11" s="690"/>
      <c r="E11" s="690"/>
      <c r="F11" s="690"/>
      <c r="G11" s="690"/>
      <c r="H11" s="690"/>
      <c r="I11" s="690"/>
      <c r="J11" s="690"/>
      <c r="K11" s="690"/>
      <c r="L11" s="690"/>
      <c r="M11" s="690"/>
      <c r="N11" s="690"/>
      <c r="O11" s="691"/>
    </row>
    <row r="12" spans="1:15" ht="15" customHeight="1" x14ac:dyDescent="0.25">
      <c r="A12" s="707"/>
      <c r="B12" s="692"/>
      <c r="C12" s="538"/>
      <c r="D12" s="538"/>
      <c r="E12" s="538"/>
      <c r="F12" s="538"/>
      <c r="G12" s="538"/>
      <c r="H12" s="538"/>
      <c r="I12" s="538"/>
      <c r="J12" s="538"/>
      <c r="K12" s="538"/>
      <c r="L12" s="538"/>
      <c r="M12" s="538"/>
      <c r="N12" s="538"/>
      <c r="O12" s="693"/>
    </row>
    <row r="13" spans="1:15" ht="15" customHeight="1" thickBot="1" x14ac:dyDescent="0.3">
      <c r="A13" s="708"/>
      <c r="B13" s="694"/>
      <c r="C13" s="695"/>
      <c r="D13" s="695"/>
      <c r="E13" s="695"/>
      <c r="F13" s="695"/>
      <c r="G13" s="695"/>
      <c r="H13" s="695"/>
      <c r="I13" s="695"/>
      <c r="J13" s="695"/>
      <c r="K13" s="695"/>
      <c r="L13" s="695"/>
      <c r="M13" s="695"/>
      <c r="N13" s="695"/>
      <c r="O13" s="696"/>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211</v>
      </c>
      <c r="C15" s="697"/>
      <c r="D15" s="697"/>
      <c r="E15" s="697"/>
      <c r="F15" s="697"/>
      <c r="G15" s="543" t="s">
        <v>212</v>
      </c>
      <c r="H15" s="543"/>
      <c r="I15" s="698" t="s">
        <v>213</v>
      </c>
      <c r="J15" s="698"/>
      <c r="K15" s="698"/>
      <c r="L15" s="698"/>
      <c r="M15" s="698"/>
      <c r="N15" s="698"/>
      <c r="O15" s="698"/>
    </row>
    <row r="16" spans="1:15" ht="9" customHeight="1" x14ac:dyDescent="0.25">
      <c r="A16" s="81"/>
      <c r="B16" s="83"/>
      <c r="C16" s="82"/>
      <c r="D16" s="82"/>
      <c r="E16" s="82"/>
      <c r="F16" s="82"/>
      <c r="G16" s="83"/>
      <c r="H16" s="83"/>
      <c r="I16" s="83"/>
      <c r="J16" s="83"/>
      <c r="K16" s="83"/>
      <c r="L16" s="84"/>
      <c r="M16" s="84"/>
      <c r="N16" s="84"/>
      <c r="O16" s="84"/>
    </row>
    <row r="17" spans="1:15" ht="56.25" customHeight="1" x14ac:dyDescent="0.25">
      <c r="A17" s="328" t="s">
        <v>214</v>
      </c>
      <c r="B17" s="702" t="s">
        <v>215</v>
      </c>
      <c r="C17" s="703"/>
      <c r="D17" s="703"/>
      <c r="E17" s="704"/>
      <c r="F17" s="329" t="s">
        <v>216</v>
      </c>
      <c r="G17" s="567" t="s">
        <v>217</v>
      </c>
      <c r="H17" s="567"/>
      <c r="I17" s="567"/>
      <c r="J17" s="121" t="s">
        <v>218</v>
      </c>
      <c r="K17" s="697" t="s">
        <v>219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712"/>
      <c r="F22" s="712"/>
      <c r="G22" s="687"/>
      <c r="H22" s="687"/>
      <c r="I22" s="687"/>
      <c r="J22" s="687"/>
      <c r="K22" s="687"/>
      <c r="L22" s="687"/>
      <c r="M22" s="687"/>
      <c r="N22" s="687"/>
      <c r="O22" s="688"/>
    </row>
    <row r="23" spans="1:15" ht="32.1" customHeight="1" thickBot="1" x14ac:dyDescent="0.3">
      <c r="A23" s="96"/>
      <c r="B23" s="86" t="s">
        <v>191</v>
      </c>
      <c r="C23" s="86" t="s">
        <v>192</v>
      </c>
      <c r="D23" s="326" t="s">
        <v>193</v>
      </c>
      <c r="E23" s="326" t="s">
        <v>194</v>
      </c>
      <c r="F23" s="372" t="s">
        <v>197</v>
      </c>
      <c r="G23" s="327" t="s">
        <v>198</v>
      </c>
      <c r="H23" s="86" t="s">
        <v>200</v>
      </c>
      <c r="I23" s="86" t="s">
        <v>201</v>
      </c>
      <c r="J23" s="86" t="s">
        <v>203</v>
      </c>
      <c r="K23" s="86" t="s">
        <v>204</v>
      </c>
      <c r="L23" s="86" t="s">
        <v>205</v>
      </c>
      <c r="M23" s="86" t="s">
        <v>206</v>
      </c>
      <c r="N23" s="87" t="s">
        <v>222</v>
      </c>
      <c r="O23" s="87" t="s">
        <v>223</v>
      </c>
    </row>
    <row r="24" spans="1:15" ht="32.1" customHeight="1" x14ac:dyDescent="0.25">
      <c r="A24" s="90" t="s">
        <v>224</v>
      </c>
      <c r="B24" s="91">
        <v>1969146000</v>
      </c>
      <c r="C24" s="388"/>
      <c r="D24" s="388">
        <f>8257600000+104333</f>
        <v>8257704333</v>
      </c>
      <c r="E24" s="182">
        <v>819155815</v>
      </c>
      <c r="F24" s="182"/>
      <c r="G24" s="91"/>
      <c r="H24" s="88"/>
      <c r="I24" s="88"/>
      <c r="J24" s="88"/>
      <c r="K24" s="88"/>
      <c r="L24" s="88"/>
      <c r="M24" s="88"/>
      <c r="N24" s="488">
        <f t="shared" ref="N24:N29" si="0">SUM(B24:M24)</f>
        <v>11046006148</v>
      </c>
      <c r="O24" s="89"/>
    </row>
    <row r="25" spans="1:15" ht="32.1" customHeight="1" x14ac:dyDescent="0.25">
      <c r="A25" s="90" t="s">
        <v>225</v>
      </c>
      <c r="B25" s="91">
        <v>4258050180</v>
      </c>
      <c r="C25" s="91">
        <v>1033685738</v>
      </c>
      <c r="D25" s="91">
        <v>0</v>
      </c>
      <c r="E25" s="91">
        <v>0</v>
      </c>
      <c r="F25" s="91"/>
      <c r="G25" s="91">
        <v>5754270230</v>
      </c>
      <c r="H25" s="91"/>
      <c r="I25" s="91"/>
      <c r="J25" s="91"/>
      <c r="K25" s="91"/>
      <c r="L25" s="91"/>
      <c r="M25" s="91"/>
      <c r="N25" s="330">
        <f t="shared" si="0"/>
        <v>11046006148</v>
      </c>
      <c r="O25" s="120">
        <f>N25/N24</f>
        <v>1</v>
      </c>
    </row>
    <row r="26" spans="1:15" ht="32.1" customHeight="1" thickBot="1" x14ac:dyDescent="0.3">
      <c r="A26" s="90" t="s">
        <v>226</v>
      </c>
      <c r="B26" s="91">
        <v>0</v>
      </c>
      <c r="C26" s="91"/>
      <c r="D26" s="91">
        <v>487754250</v>
      </c>
      <c r="E26" s="91">
        <v>944020761</v>
      </c>
      <c r="F26" s="91">
        <v>1075399913</v>
      </c>
      <c r="G26" s="91">
        <v>1088220887</v>
      </c>
      <c r="H26" s="91">
        <v>280504967</v>
      </c>
      <c r="I26" s="91">
        <v>1072548637</v>
      </c>
      <c r="J26" s="91"/>
      <c r="K26" s="91"/>
      <c r="L26" s="91"/>
      <c r="M26" s="91"/>
      <c r="N26" s="501">
        <f t="shared" si="0"/>
        <v>4948449415</v>
      </c>
      <c r="O26" s="120"/>
    </row>
    <row r="27" spans="1:15" ht="32.1" customHeight="1" thickBot="1" x14ac:dyDescent="0.3">
      <c r="A27" s="90" t="s">
        <v>227</v>
      </c>
      <c r="B27" s="91">
        <v>1102000000</v>
      </c>
      <c r="C27" s="91">
        <v>1060878855</v>
      </c>
      <c r="D27" s="91">
        <v>415795909</v>
      </c>
      <c r="E27" s="91">
        <v>23534404</v>
      </c>
      <c r="F27" s="91"/>
      <c r="G27" s="91">
        <v>19261062</v>
      </c>
      <c r="H27" s="91"/>
      <c r="I27" s="91"/>
      <c r="J27" s="91"/>
      <c r="K27" s="91"/>
      <c r="L27" s="91"/>
      <c r="M27" s="331"/>
      <c r="N27" s="503">
        <f t="shared" si="0"/>
        <v>2621470230</v>
      </c>
      <c r="O27" s="389"/>
    </row>
    <row r="28" spans="1:15" ht="32.1" customHeight="1" x14ac:dyDescent="0.25">
      <c r="A28" s="90" t="s">
        <v>228</v>
      </c>
      <c r="B28" s="91">
        <v>0</v>
      </c>
      <c r="C28" s="91"/>
      <c r="D28" s="91"/>
      <c r="E28" s="91">
        <v>6387194</v>
      </c>
      <c r="F28" s="91">
        <v>12873868</v>
      </c>
      <c r="G28" s="91"/>
      <c r="H28" s="91"/>
      <c r="I28" s="91"/>
      <c r="J28" s="91"/>
      <c r="K28" s="91"/>
      <c r="L28" s="91"/>
      <c r="M28" s="91"/>
      <c r="N28" s="502">
        <f t="shared" si="0"/>
        <v>19261062</v>
      </c>
      <c r="O28" s="92"/>
    </row>
    <row r="29" spans="1:15" ht="32.1" customHeight="1" thickBot="1" x14ac:dyDescent="0.3">
      <c r="A29" s="93" t="s">
        <v>229</v>
      </c>
      <c r="B29" s="94">
        <v>1009078172</v>
      </c>
      <c r="C29" s="94">
        <v>997307670</v>
      </c>
      <c r="D29" s="94">
        <v>501368269</v>
      </c>
      <c r="E29" s="94">
        <v>94455057</v>
      </c>
      <c r="F29" s="94"/>
      <c r="G29" s="94"/>
      <c r="H29" s="94"/>
      <c r="I29" s="94"/>
      <c r="J29" s="94"/>
      <c r="K29" s="94"/>
      <c r="L29" s="94"/>
      <c r="M29" s="94"/>
      <c r="N29" s="415">
        <f t="shared" si="0"/>
        <v>2602209168</v>
      </c>
      <c r="O29" s="416">
        <f>+N29/(N27-N28)</f>
        <v>1</v>
      </c>
    </row>
    <row r="30" spans="1:15" s="95" customFormat="1" ht="16.5" customHeight="1" x14ac:dyDescent="0.2"/>
    <row r="31" spans="1:15" s="95" customFormat="1" ht="17.25" customHeight="1" x14ac:dyDescent="0.2">
      <c r="N31" s="494"/>
    </row>
    <row r="32" spans="1:15" ht="5.25" customHeight="1" thickBot="1" x14ac:dyDescent="0.3"/>
    <row r="33" spans="1:14" ht="48" customHeight="1" thickBot="1" x14ac:dyDescent="0.3">
      <c r="A33" s="666" t="s">
        <v>230</v>
      </c>
      <c r="B33" s="667"/>
      <c r="C33" s="667"/>
      <c r="D33" s="667"/>
      <c r="E33" s="667"/>
      <c r="F33" s="667"/>
      <c r="G33" s="667"/>
      <c r="H33" s="667"/>
      <c r="I33" s="668"/>
      <c r="J33" s="100"/>
      <c r="N33" s="486"/>
    </row>
    <row r="34" spans="1:14" ht="50.25" customHeight="1" thickBot="1" x14ac:dyDescent="0.3">
      <c r="A34" s="107" t="s">
        <v>231</v>
      </c>
      <c r="B34" s="669" t="str">
        <f>+B11</f>
        <v>Operar 6 Casas Refugio que incorporen el enfoque diferencial para la atención de mujeres víctimas de violencias de género y sus personas a cargo, incluyendo una casa para mujeres rurales y campesinas y un modelo intermedio</v>
      </c>
      <c r="C34" s="670"/>
      <c r="D34" s="670"/>
      <c r="E34" s="670"/>
      <c r="F34" s="670"/>
      <c r="G34" s="670"/>
      <c r="H34" s="670"/>
      <c r="I34" s="671"/>
      <c r="J34" s="98"/>
    </row>
    <row r="35" spans="1:14" ht="18.75" customHeight="1" thickBot="1" x14ac:dyDescent="0.3">
      <c r="A35" s="662" t="s">
        <v>232</v>
      </c>
      <c r="B35" s="151">
        <v>2024</v>
      </c>
      <c r="C35" s="151">
        <v>2025</v>
      </c>
      <c r="D35" s="151">
        <v>2026</v>
      </c>
      <c r="E35" s="151">
        <v>2027</v>
      </c>
      <c r="F35" s="151" t="s">
        <v>233</v>
      </c>
      <c r="G35" s="677" t="s">
        <v>234</v>
      </c>
      <c r="H35" s="677" t="s">
        <v>23</v>
      </c>
      <c r="I35" s="677"/>
      <c r="J35" s="98"/>
    </row>
    <row r="36" spans="1:14" ht="50.25" customHeight="1" thickBot="1" x14ac:dyDescent="0.3">
      <c r="A36" s="663"/>
      <c r="B36" s="266">
        <v>6</v>
      </c>
      <c r="C36" s="266">
        <v>6</v>
      </c>
      <c r="D36" s="266">
        <v>6</v>
      </c>
      <c r="E36" s="266">
        <v>6</v>
      </c>
      <c r="F36" s="266">
        <v>6</v>
      </c>
      <c r="G36" s="677"/>
      <c r="H36" s="677"/>
      <c r="I36" s="677"/>
      <c r="J36" s="98"/>
    </row>
    <row r="37" spans="1:14" ht="52.5" customHeight="1" thickBot="1" x14ac:dyDescent="0.3">
      <c r="A37" s="108" t="s">
        <v>235</v>
      </c>
      <c r="B37" s="672">
        <v>0.1</v>
      </c>
      <c r="C37" s="673"/>
      <c r="D37" s="674" t="s">
        <v>236</v>
      </c>
      <c r="E37" s="675"/>
      <c r="F37" s="675"/>
      <c r="G37" s="675"/>
      <c r="H37" s="675"/>
      <c r="I37" s="676"/>
    </row>
    <row r="38" spans="1:14" s="99" customFormat="1" ht="48" customHeight="1" thickBot="1" x14ac:dyDescent="0.3">
      <c r="A38" s="662" t="s">
        <v>237</v>
      </c>
      <c r="B38" s="108" t="s">
        <v>238</v>
      </c>
      <c r="C38" s="107" t="s">
        <v>239</v>
      </c>
      <c r="D38" s="649" t="s">
        <v>240</v>
      </c>
      <c r="E38" s="650"/>
      <c r="F38" s="649" t="s">
        <v>241</v>
      </c>
      <c r="G38" s="650"/>
      <c r="H38" s="109" t="s">
        <v>242</v>
      </c>
      <c r="I38" s="111" t="s">
        <v>243</v>
      </c>
    </row>
    <row r="39" spans="1:14" ht="348" customHeight="1" thickBot="1" x14ac:dyDescent="0.3">
      <c r="A39" s="663"/>
      <c r="B39" s="103">
        <v>6</v>
      </c>
      <c r="C39" s="104">
        <v>6</v>
      </c>
      <c r="D39" s="651" t="s">
        <v>244</v>
      </c>
      <c r="E39" s="652"/>
      <c r="F39" s="651" t="s">
        <v>245</v>
      </c>
      <c r="G39" s="652"/>
      <c r="H39" s="387" t="s">
        <v>246</v>
      </c>
      <c r="I39" s="387" t="s">
        <v>247</v>
      </c>
    </row>
    <row r="40" spans="1:14" s="99" customFormat="1" ht="54" customHeight="1" thickBot="1" x14ac:dyDescent="0.3">
      <c r="A40" s="662" t="s">
        <v>248</v>
      </c>
      <c r="B40" s="110" t="s">
        <v>238</v>
      </c>
      <c r="C40" s="109" t="s">
        <v>239</v>
      </c>
      <c r="D40" s="649" t="s">
        <v>240</v>
      </c>
      <c r="E40" s="650"/>
      <c r="F40" s="649" t="s">
        <v>241</v>
      </c>
      <c r="G40" s="650"/>
      <c r="H40" s="109" t="s">
        <v>242</v>
      </c>
      <c r="I40" s="111" t="s">
        <v>243</v>
      </c>
    </row>
    <row r="41" spans="1:14" ht="365.25" customHeight="1" thickBot="1" x14ac:dyDescent="0.3">
      <c r="A41" s="663"/>
      <c r="B41" s="103">
        <v>6</v>
      </c>
      <c r="C41" s="104">
        <v>6</v>
      </c>
      <c r="D41" s="651" t="s">
        <v>249</v>
      </c>
      <c r="E41" s="652"/>
      <c r="F41" s="651" t="s">
        <v>250</v>
      </c>
      <c r="G41" s="652"/>
      <c r="H41" s="387" t="s">
        <v>246</v>
      </c>
      <c r="I41" s="387" t="s">
        <v>247</v>
      </c>
    </row>
    <row r="42" spans="1:14" s="99" customFormat="1" ht="35.1" customHeight="1" thickBot="1" x14ac:dyDescent="0.3">
      <c r="A42" s="662" t="s">
        <v>251</v>
      </c>
      <c r="B42" s="110" t="s">
        <v>238</v>
      </c>
      <c r="C42" s="109" t="s">
        <v>239</v>
      </c>
      <c r="D42" s="649" t="s">
        <v>240</v>
      </c>
      <c r="E42" s="650"/>
      <c r="F42" s="649" t="s">
        <v>241</v>
      </c>
      <c r="G42" s="650"/>
      <c r="H42" s="109" t="s">
        <v>242</v>
      </c>
      <c r="I42" s="111" t="s">
        <v>243</v>
      </c>
    </row>
    <row r="43" spans="1:14" ht="366" customHeight="1" thickBot="1" x14ac:dyDescent="0.3">
      <c r="A43" s="663"/>
      <c r="B43" s="101">
        <v>6</v>
      </c>
      <c r="C43" s="504">
        <v>6</v>
      </c>
      <c r="D43" s="664" t="s">
        <v>252</v>
      </c>
      <c r="E43" s="665"/>
      <c r="F43" s="664" t="s">
        <v>253</v>
      </c>
      <c r="G43" s="665"/>
      <c r="H43" s="469" t="s">
        <v>246</v>
      </c>
      <c r="I43" s="469" t="s">
        <v>247</v>
      </c>
    </row>
    <row r="44" spans="1:14" s="99" customFormat="1" ht="35.1" customHeight="1" thickBot="1" x14ac:dyDescent="0.3">
      <c r="A44" s="662" t="s">
        <v>254</v>
      </c>
      <c r="B44" s="109" t="s">
        <v>238</v>
      </c>
      <c r="C44" s="109" t="s">
        <v>239</v>
      </c>
      <c r="D44" s="649" t="s">
        <v>240</v>
      </c>
      <c r="E44" s="650"/>
      <c r="F44" s="649" t="s">
        <v>241</v>
      </c>
      <c r="G44" s="650"/>
      <c r="H44" s="109" t="s">
        <v>242</v>
      </c>
      <c r="I44" s="109" t="s">
        <v>243</v>
      </c>
    </row>
    <row r="45" spans="1:14" ht="331.5" customHeight="1" thickBot="1" x14ac:dyDescent="0.3">
      <c r="A45" s="663"/>
      <c r="B45" s="101">
        <v>6</v>
      </c>
      <c r="C45" s="101">
        <v>6</v>
      </c>
      <c r="D45" s="651" t="s">
        <v>255</v>
      </c>
      <c r="E45" s="652"/>
      <c r="F45" s="651" t="s">
        <v>256</v>
      </c>
      <c r="G45" s="652"/>
      <c r="H45" s="387" t="s">
        <v>246</v>
      </c>
      <c r="I45" s="387" t="s">
        <v>247</v>
      </c>
    </row>
    <row r="46" spans="1:14" s="99" customFormat="1" ht="35.1" customHeight="1" thickBot="1" x14ac:dyDescent="0.3">
      <c r="A46" s="662" t="s">
        <v>257</v>
      </c>
      <c r="B46" s="110" t="s">
        <v>238</v>
      </c>
      <c r="C46" s="109" t="s">
        <v>239</v>
      </c>
      <c r="D46" s="649" t="s">
        <v>240</v>
      </c>
      <c r="E46" s="650"/>
      <c r="F46" s="649" t="s">
        <v>241</v>
      </c>
      <c r="G46" s="650"/>
      <c r="H46" s="109" t="s">
        <v>242</v>
      </c>
      <c r="I46" s="111" t="s">
        <v>243</v>
      </c>
    </row>
    <row r="47" spans="1:14" ht="329.25" customHeight="1" thickBot="1" x14ac:dyDescent="0.3">
      <c r="A47" s="663"/>
      <c r="B47" s="103">
        <v>6</v>
      </c>
      <c r="C47" s="104">
        <v>6</v>
      </c>
      <c r="D47" s="651" t="s">
        <v>258</v>
      </c>
      <c r="E47" s="652"/>
      <c r="F47" s="664" t="s">
        <v>259</v>
      </c>
      <c r="G47" s="665"/>
      <c r="H47" s="387" t="s">
        <v>246</v>
      </c>
      <c r="I47" s="387" t="s">
        <v>247</v>
      </c>
    </row>
    <row r="48" spans="1:14" s="99" customFormat="1" ht="35.1" customHeight="1" thickBot="1" x14ac:dyDescent="0.3">
      <c r="A48" s="662" t="s">
        <v>260</v>
      </c>
      <c r="B48" s="110" t="s">
        <v>238</v>
      </c>
      <c r="C48" s="109" t="s">
        <v>239</v>
      </c>
      <c r="D48" s="649" t="s">
        <v>240</v>
      </c>
      <c r="E48" s="650"/>
      <c r="F48" s="649" t="s">
        <v>241</v>
      </c>
      <c r="G48" s="650"/>
      <c r="H48" s="109" t="s">
        <v>242</v>
      </c>
      <c r="I48" s="111" t="s">
        <v>243</v>
      </c>
    </row>
    <row r="49" spans="1:9" ht="330.75" customHeight="1" thickBot="1" x14ac:dyDescent="0.3">
      <c r="A49" s="663"/>
      <c r="B49" s="105">
        <v>6</v>
      </c>
      <c r="C49" s="101">
        <v>6</v>
      </c>
      <c r="D49" s="651" t="s">
        <v>261</v>
      </c>
      <c r="E49" s="652"/>
      <c r="F49" s="664" t="s">
        <v>262</v>
      </c>
      <c r="G49" s="665"/>
      <c r="H49" s="495" t="s">
        <v>246</v>
      </c>
      <c r="I49" s="387" t="s">
        <v>247</v>
      </c>
    </row>
    <row r="50" spans="1:9" ht="35.1" customHeight="1" thickBot="1" x14ac:dyDescent="0.3">
      <c r="A50" s="662" t="s">
        <v>263</v>
      </c>
      <c r="B50" s="108" t="s">
        <v>238</v>
      </c>
      <c r="C50" s="107" t="s">
        <v>239</v>
      </c>
      <c r="D50" s="649" t="s">
        <v>240</v>
      </c>
      <c r="E50" s="650"/>
      <c r="F50" s="649" t="s">
        <v>241</v>
      </c>
      <c r="G50" s="650"/>
      <c r="H50" s="109" t="s">
        <v>242</v>
      </c>
      <c r="I50" s="111" t="s">
        <v>243</v>
      </c>
    </row>
    <row r="51" spans="1:9" ht="306" customHeight="1" thickBot="1" x14ac:dyDescent="0.3">
      <c r="A51" s="663"/>
      <c r="B51" s="105">
        <v>6</v>
      </c>
      <c r="C51" s="101">
        <v>6</v>
      </c>
      <c r="D51" s="651" t="s">
        <v>1171</v>
      </c>
      <c r="E51" s="652"/>
      <c r="F51" s="664" t="s">
        <v>1172</v>
      </c>
      <c r="G51" s="665"/>
      <c r="H51" s="495" t="s">
        <v>246</v>
      </c>
      <c r="I51" s="387" t="s">
        <v>247</v>
      </c>
    </row>
    <row r="52" spans="1:9" ht="35.1" customHeight="1" thickBot="1" x14ac:dyDescent="0.3">
      <c r="A52" s="662" t="s">
        <v>264</v>
      </c>
      <c r="B52" s="108" t="s">
        <v>238</v>
      </c>
      <c r="C52" s="107" t="s">
        <v>239</v>
      </c>
      <c r="D52" s="649" t="s">
        <v>240</v>
      </c>
      <c r="E52" s="650"/>
      <c r="F52" s="649" t="s">
        <v>241</v>
      </c>
      <c r="G52" s="650"/>
      <c r="H52" s="109" t="s">
        <v>242</v>
      </c>
      <c r="I52" s="111" t="s">
        <v>243</v>
      </c>
    </row>
    <row r="53" spans="1:9" ht="302.25" customHeight="1" thickBot="1" x14ac:dyDescent="0.3">
      <c r="A53" s="663"/>
      <c r="B53" s="105">
        <v>6</v>
      </c>
      <c r="C53" s="101">
        <v>6</v>
      </c>
      <c r="D53" s="651" t="s">
        <v>1240</v>
      </c>
      <c r="E53" s="652"/>
      <c r="F53" s="664" t="s">
        <v>1241</v>
      </c>
      <c r="G53" s="665"/>
      <c r="H53" s="495" t="s">
        <v>246</v>
      </c>
      <c r="I53" s="387" t="s">
        <v>247</v>
      </c>
    </row>
    <row r="54" spans="1:9" ht="35.1" customHeight="1" thickBot="1" x14ac:dyDescent="0.3">
      <c r="A54" s="662" t="s">
        <v>265</v>
      </c>
      <c r="B54" s="108" t="s">
        <v>238</v>
      </c>
      <c r="C54" s="107" t="s">
        <v>239</v>
      </c>
      <c r="D54" s="649" t="s">
        <v>240</v>
      </c>
      <c r="E54" s="650"/>
      <c r="F54" s="649" t="s">
        <v>241</v>
      </c>
      <c r="G54" s="650"/>
      <c r="H54" s="109" t="s">
        <v>242</v>
      </c>
      <c r="I54" s="111" t="s">
        <v>243</v>
      </c>
    </row>
    <row r="55" spans="1:9" ht="17.25" thickBot="1" x14ac:dyDescent="0.3">
      <c r="A55" s="663"/>
      <c r="B55" s="105">
        <v>6</v>
      </c>
      <c r="C55" s="106"/>
      <c r="D55" s="653"/>
      <c r="E55" s="654"/>
      <c r="F55" s="653"/>
      <c r="G55" s="654"/>
      <c r="H55" s="101"/>
      <c r="I55" s="101"/>
    </row>
    <row r="56" spans="1:9" ht="35.1" customHeight="1" thickBot="1" x14ac:dyDescent="0.3">
      <c r="A56" s="662" t="s">
        <v>266</v>
      </c>
      <c r="B56" s="108" t="s">
        <v>238</v>
      </c>
      <c r="C56" s="107" t="s">
        <v>239</v>
      </c>
      <c r="D56" s="649" t="s">
        <v>240</v>
      </c>
      <c r="E56" s="650"/>
      <c r="F56" s="649" t="s">
        <v>241</v>
      </c>
      <c r="G56" s="650"/>
      <c r="H56" s="109" t="s">
        <v>242</v>
      </c>
      <c r="I56" s="111" t="s">
        <v>243</v>
      </c>
    </row>
    <row r="57" spans="1:9" ht="17.25" thickBot="1" x14ac:dyDescent="0.3">
      <c r="A57" s="663"/>
      <c r="B57" s="105">
        <v>6</v>
      </c>
      <c r="C57" s="106"/>
      <c r="D57" s="653"/>
      <c r="E57" s="654"/>
      <c r="F57" s="653"/>
      <c r="G57" s="654"/>
      <c r="H57" s="101"/>
      <c r="I57" s="102"/>
    </row>
    <row r="58" spans="1:9" ht="35.1" customHeight="1" thickBot="1" x14ac:dyDescent="0.3">
      <c r="A58" s="662" t="s">
        <v>267</v>
      </c>
      <c r="B58" s="108" t="s">
        <v>238</v>
      </c>
      <c r="C58" s="107" t="s">
        <v>239</v>
      </c>
      <c r="D58" s="649" t="s">
        <v>240</v>
      </c>
      <c r="E58" s="650"/>
      <c r="F58" s="649" t="s">
        <v>241</v>
      </c>
      <c r="G58" s="650"/>
      <c r="H58" s="109" t="s">
        <v>242</v>
      </c>
      <c r="I58" s="111" t="s">
        <v>243</v>
      </c>
    </row>
    <row r="59" spans="1:9" ht="17.25" thickBot="1" x14ac:dyDescent="0.3">
      <c r="A59" s="663"/>
      <c r="B59" s="105">
        <v>6</v>
      </c>
      <c r="C59" s="106"/>
      <c r="D59" s="653"/>
      <c r="E59" s="654"/>
      <c r="F59" s="655"/>
      <c r="G59" s="655"/>
      <c r="H59" s="101"/>
      <c r="I59" s="101"/>
    </row>
    <row r="60" spans="1:9" ht="35.1" customHeight="1" thickBot="1" x14ac:dyDescent="0.3">
      <c r="A60" s="662" t="s">
        <v>268</v>
      </c>
      <c r="B60" s="108" t="s">
        <v>238</v>
      </c>
      <c r="C60" s="107" t="s">
        <v>239</v>
      </c>
      <c r="D60" s="649" t="s">
        <v>240</v>
      </c>
      <c r="E60" s="650"/>
      <c r="F60" s="649" t="s">
        <v>241</v>
      </c>
      <c r="G60" s="650"/>
      <c r="H60" s="109" t="s">
        <v>242</v>
      </c>
      <c r="I60" s="111" t="s">
        <v>243</v>
      </c>
    </row>
    <row r="61" spans="1:9" ht="17.25" thickBot="1" x14ac:dyDescent="0.3">
      <c r="A61" s="663"/>
      <c r="B61" s="105">
        <v>6</v>
      </c>
      <c r="C61" s="106"/>
      <c r="D61" s="653"/>
      <c r="E61" s="654"/>
      <c r="F61" s="653"/>
      <c r="G61" s="654"/>
      <c r="H61" s="101"/>
      <c r="I61" s="101"/>
    </row>
    <row r="64" spans="1:9" s="98" customFormat="1" ht="30" customHeight="1" x14ac:dyDescent="0.25">
      <c r="A64" s="68"/>
      <c r="B64" s="68"/>
      <c r="C64" s="68"/>
      <c r="D64" s="68"/>
      <c r="E64" s="68"/>
      <c r="F64" s="68"/>
      <c r="G64" s="68"/>
      <c r="H64" s="68"/>
      <c r="I64" s="68"/>
    </row>
    <row r="65" spans="1:9" ht="34.5" customHeight="1" x14ac:dyDescent="0.25">
      <c r="A65" s="713" t="s">
        <v>269</v>
      </c>
      <c r="B65" s="713"/>
      <c r="C65" s="713"/>
      <c r="D65" s="713"/>
      <c r="E65" s="713"/>
      <c r="F65" s="713"/>
      <c r="G65" s="713"/>
      <c r="H65" s="713"/>
      <c r="I65" s="713"/>
    </row>
    <row r="66" spans="1:9" ht="97.5" customHeight="1" x14ac:dyDescent="0.25">
      <c r="A66" s="112" t="s">
        <v>270</v>
      </c>
      <c r="B66" s="660" t="s">
        <v>271</v>
      </c>
      <c r="C66" s="661"/>
      <c r="D66" s="660" t="s">
        <v>272</v>
      </c>
      <c r="E66" s="661"/>
      <c r="F66" s="660" t="s">
        <v>273</v>
      </c>
      <c r="G66" s="661"/>
      <c r="H66" s="660"/>
      <c r="I66" s="661"/>
    </row>
    <row r="67" spans="1:9" ht="40.5" customHeight="1" x14ac:dyDescent="0.25">
      <c r="A67" s="112" t="s">
        <v>274</v>
      </c>
      <c r="B67" s="716">
        <v>0.03</v>
      </c>
      <c r="C67" s="717"/>
      <c r="D67" s="716">
        <v>0.03</v>
      </c>
      <c r="E67" s="717"/>
      <c r="F67" s="716">
        <v>0.04</v>
      </c>
      <c r="G67" s="717"/>
      <c r="H67" s="716"/>
      <c r="I67" s="717"/>
    </row>
    <row r="68" spans="1:9" ht="30" customHeight="1" x14ac:dyDescent="0.25">
      <c r="A68" s="710" t="s">
        <v>191</v>
      </c>
      <c r="B68" s="157" t="s">
        <v>99</v>
      </c>
      <c r="C68" s="157" t="s">
        <v>239</v>
      </c>
      <c r="D68" s="157" t="s">
        <v>99</v>
      </c>
      <c r="E68" s="157" t="s">
        <v>239</v>
      </c>
      <c r="F68" s="157" t="s">
        <v>99</v>
      </c>
      <c r="G68" s="157" t="s">
        <v>239</v>
      </c>
      <c r="H68" s="157" t="s">
        <v>99</v>
      </c>
      <c r="I68" s="157" t="s">
        <v>239</v>
      </c>
    </row>
    <row r="69" spans="1:9" ht="30" customHeight="1" x14ac:dyDescent="0.25">
      <c r="A69" s="711"/>
      <c r="B69" s="114">
        <v>8.3000000000000004E-2</v>
      </c>
      <c r="C69" s="114">
        <v>8.3000000000000004E-2</v>
      </c>
      <c r="D69" s="114">
        <v>8.3000000000000004E-2</v>
      </c>
      <c r="E69" s="114">
        <v>8.3000000000000004E-2</v>
      </c>
      <c r="F69" s="114">
        <v>0</v>
      </c>
      <c r="G69" s="115">
        <v>0</v>
      </c>
      <c r="H69" s="114"/>
      <c r="I69" s="116"/>
    </row>
    <row r="70" spans="1:9" ht="223.5" customHeight="1" x14ac:dyDescent="0.25">
      <c r="A70" s="112" t="s">
        <v>275</v>
      </c>
      <c r="B70" s="642" t="s">
        <v>276</v>
      </c>
      <c r="C70" s="643"/>
      <c r="D70" s="642" t="s">
        <v>277</v>
      </c>
      <c r="E70" s="643"/>
      <c r="F70" s="642" t="s">
        <v>278</v>
      </c>
      <c r="G70" s="643"/>
      <c r="H70" s="714"/>
      <c r="I70" s="715"/>
    </row>
    <row r="71" spans="1:9" ht="80.25" customHeight="1" x14ac:dyDescent="0.25">
      <c r="A71" s="112" t="s">
        <v>279</v>
      </c>
      <c r="B71" s="656" t="s">
        <v>280</v>
      </c>
      <c r="C71" s="657"/>
      <c r="D71" s="656" t="s">
        <v>281</v>
      </c>
      <c r="E71" s="657"/>
      <c r="F71" s="680" t="s">
        <v>282</v>
      </c>
      <c r="G71" s="657"/>
      <c r="H71" s="644"/>
      <c r="I71" s="645"/>
    </row>
    <row r="72" spans="1:9" ht="30.75" customHeight="1" x14ac:dyDescent="0.25">
      <c r="A72" s="710" t="s">
        <v>192</v>
      </c>
      <c r="B72" s="157" t="s">
        <v>99</v>
      </c>
      <c r="C72" s="157" t="s">
        <v>239</v>
      </c>
      <c r="D72" s="157" t="s">
        <v>99</v>
      </c>
      <c r="E72" s="157" t="s">
        <v>239</v>
      </c>
      <c r="F72" s="157" t="s">
        <v>99</v>
      </c>
      <c r="G72" s="157" t="s">
        <v>239</v>
      </c>
      <c r="H72" s="157" t="s">
        <v>99</v>
      </c>
      <c r="I72" s="157" t="s">
        <v>239</v>
      </c>
    </row>
    <row r="73" spans="1:9" ht="30.75" customHeight="1" x14ac:dyDescent="0.25">
      <c r="A73" s="711"/>
      <c r="B73" s="114">
        <v>8.3000000000000004E-2</v>
      </c>
      <c r="C73" s="114">
        <v>8.3000000000000004E-2</v>
      </c>
      <c r="D73" s="114">
        <v>8.3000000000000004E-2</v>
      </c>
      <c r="E73" s="114">
        <v>8.3000000000000004E-2</v>
      </c>
      <c r="F73" s="114">
        <v>0.1</v>
      </c>
      <c r="G73" s="115">
        <v>0.1</v>
      </c>
      <c r="H73" s="114"/>
      <c r="I73" s="116"/>
    </row>
    <row r="74" spans="1:9" ht="297.75" customHeight="1" x14ac:dyDescent="0.25">
      <c r="A74" s="112" t="s">
        <v>275</v>
      </c>
      <c r="B74" s="642" t="s">
        <v>283</v>
      </c>
      <c r="C74" s="643"/>
      <c r="D74" s="642" t="s">
        <v>284</v>
      </c>
      <c r="E74" s="643"/>
      <c r="F74" s="642" t="s">
        <v>285</v>
      </c>
      <c r="G74" s="643"/>
      <c r="H74" s="681"/>
      <c r="I74" s="682"/>
    </row>
    <row r="75" spans="1:9" ht="80.25" customHeight="1" x14ac:dyDescent="0.25">
      <c r="A75" s="112" t="s">
        <v>279</v>
      </c>
      <c r="B75" s="656" t="s">
        <v>286</v>
      </c>
      <c r="C75" s="657"/>
      <c r="D75" s="656" t="s">
        <v>287</v>
      </c>
      <c r="E75" s="657"/>
      <c r="F75" s="656" t="s">
        <v>288</v>
      </c>
      <c r="G75" s="657"/>
      <c r="H75" s="644"/>
      <c r="I75" s="645"/>
    </row>
    <row r="76" spans="1:9" ht="16.5" x14ac:dyDescent="0.25">
      <c r="A76" s="710" t="s">
        <v>193</v>
      </c>
      <c r="B76" s="157" t="s">
        <v>99</v>
      </c>
      <c r="C76" s="157" t="s">
        <v>239</v>
      </c>
      <c r="D76" s="157" t="s">
        <v>99</v>
      </c>
      <c r="E76" s="157" t="s">
        <v>239</v>
      </c>
      <c r="F76" s="157" t="s">
        <v>99</v>
      </c>
      <c r="G76" s="157" t="s">
        <v>239</v>
      </c>
      <c r="H76" s="157" t="s">
        <v>99</v>
      </c>
      <c r="I76" s="157" t="s">
        <v>239</v>
      </c>
    </row>
    <row r="77" spans="1:9" ht="16.5" x14ac:dyDescent="0.25">
      <c r="A77" s="711"/>
      <c r="B77" s="114">
        <v>8.3000000000000004E-2</v>
      </c>
      <c r="C77" s="114">
        <v>8.3000000000000004E-2</v>
      </c>
      <c r="D77" s="114">
        <v>8.3000000000000004E-2</v>
      </c>
      <c r="E77" s="114">
        <v>8.3000000000000004E-2</v>
      </c>
      <c r="F77" s="114">
        <v>0.1</v>
      </c>
      <c r="G77" s="114">
        <v>0.1</v>
      </c>
      <c r="H77" s="114"/>
      <c r="I77" s="116"/>
    </row>
    <row r="78" spans="1:9" ht="291" customHeight="1" x14ac:dyDescent="0.25">
      <c r="A78" s="112" t="s">
        <v>275</v>
      </c>
      <c r="B78" s="658" t="s">
        <v>289</v>
      </c>
      <c r="C78" s="659"/>
      <c r="D78" s="658" t="s">
        <v>290</v>
      </c>
      <c r="E78" s="659"/>
      <c r="F78" s="658" t="s">
        <v>291</v>
      </c>
      <c r="G78" s="659"/>
      <c r="H78" s="644"/>
      <c r="I78" s="645"/>
    </row>
    <row r="79" spans="1:9" ht="101.25" customHeight="1" x14ac:dyDescent="0.25">
      <c r="A79" s="112" t="s">
        <v>279</v>
      </c>
      <c r="B79" s="656" t="s">
        <v>292</v>
      </c>
      <c r="C79" s="679"/>
      <c r="D79" s="656" t="s">
        <v>293</v>
      </c>
      <c r="E79" s="679"/>
      <c r="F79" s="656" t="s">
        <v>294</v>
      </c>
      <c r="G79" s="679"/>
      <c r="H79" s="644"/>
      <c r="I79" s="645"/>
    </row>
    <row r="80" spans="1:9" ht="16.5" x14ac:dyDescent="0.25">
      <c r="A80" s="710" t="s">
        <v>194</v>
      </c>
      <c r="B80" s="157" t="s">
        <v>99</v>
      </c>
      <c r="C80" s="157" t="s">
        <v>239</v>
      </c>
      <c r="D80" s="157" t="s">
        <v>99</v>
      </c>
      <c r="E80" s="157" t="s">
        <v>239</v>
      </c>
      <c r="F80" s="157" t="s">
        <v>99</v>
      </c>
      <c r="G80" s="157" t="s">
        <v>239</v>
      </c>
      <c r="H80" s="157" t="s">
        <v>99</v>
      </c>
      <c r="I80" s="157" t="s">
        <v>239</v>
      </c>
    </row>
    <row r="81" spans="1:9" ht="16.5" x14ac:dyDescent="0.25">
      <c r="A81" s="711"/>
      <c r="B81" s="114">
        <v>8.3000000000000004E-2</v>
      </c>
      <c r="C81" s="114">
        <v>8.3000000000000004E-2</v>
      </c>
      <c r="D81" s="114">
        <v>8.3000000000000004E-2</v>
      </c>
      <c r="E81" s="114">
        <v>8.3000000000000004E-2</v>
      </c>
      <c r="F81" s="114">
        <v>0.1</v>
      </c>
      <c r="G81" s="114">
        <v>0.1</v>
      </c>
      <c r="H81" s="114"/>
      <c r="I81" s="116"/>
    </row>
    <row r="82" spans="1:9" ht="291.75" customHeight="1" x14ac:dyDescent="0.25">
      <c r="A82" s="112" t="s">
        <v>275</v>
      </c>
      <c r="B82" s="642" t="s">
        <v>295</v>
      </c>
      <c r="C82" s="643"/>
      <c r="D82" s="642" t="s">
        <v>296</v>
      </c>
      <c r="E82" s="643"/>
      <c r="F82" s="642" t="s">
        <v>297</v>
      </c>
      <c r="G82" s="643"/>
      <c r="H82" s="644"/>
      <c r="I82" s="645"/>
    </row>
    <row r="83" spans="1:9" ht="69.75" customHeight="1" x14ac:dyDescent="0.25">
      <c r="A83" s="112" t="s">
        <v>279</v>
      </c>
      <c r="B83" s="646" t="s">
        <v>298</v>
      </c>
      <c r="C83" s="709"/>
      <c r="D83" s="646" t="s">
        <v>299</v>
      </c>
      <c r="E83" s="709"/>
      <c r="F83" s="646" t="s">
        <v>300</v>
      </c>
      <c r="G83" s="709"/>
      <c r="H83" s="644"/>
      <c r="I83" s="645"/>
    </row>
    <row r="84" spans="1:9" ht="16.5" x14ac:dyDescent="0.25">
      <c r="A84" s="710" t="s">
        <v>197</v>
      </c>
      <c r="B84" s="157" t="s">
        <v>99</v>
      </c>
      <c r="C84" s="157" t="s">
        <v>239</v>
      </c>
      <c r="D84" s="157" t="s">
        <v>99</v>
      </c>
      <c r="E84" s="157" t="s">
        <v>239</v>
      </c>
      <c r="F84" s="157" t="s">
        <v>99</v>
      </c>
      <c r="G84" s="157" t="s">
        <v>239</v>
      </c>
      <c r="H84" s="157" t="s">
        <v>99</v>
      </c>
      <c r="I84" s="157" t="s">
        <v>239</v>
      </c>
    </row>
    <row r="85" spans="1:9" ht="16.5" x14ac:dyDescent="0.25">
      <c r="A85" s="711"/>
      <c r="B85" s="114">
        <v>8.3000000000000004E-2</v>
      </c>
      <c r="C85" s="114">
        <v>8.3000000000000004E-2</v>
      </c>
      <c r="D85" s="114">
        <v>8.3000000000000004E-2</v>
      </c>
      <c r="E85" s="114">
        <v>8.3000000000000004E-2</v>
      </c>
      <c r="F85" s="114">
        <v>0.1</v>
      </c>
      <c r="G85" s="114">
        <v>0.1</v>
      </c>
      <c r="H85" s="114"/>
      <c r="I85" s="116"/>
    </row>
    <row r="86" spans="1:9" ht="301.5" customHeight="1" x14ac:dyDescent="0.25">
      <c r="A86" s="112" t="s">
        <v>275</v>
      </c>
      <c r="B86" s="642" t="s">
        <v>301</v>
      </c>
      <c r="C86" s="643"/>
      <c r="D86" s="642" t="s">
        <v>302</v>
      </c>
      <c r="E86" s="643"/>
      <c r="F86" s="642" t="s">
        <v>303</v>
      </c>
      <c r="G86" s="643"/>
      <c r="H86" s="678"/>
      <c r="I86" s="678"/>
    </row>
    <row r="87" spans="1:9" ht="76.5" customHeight="1" x14ac:dyDescent="0.25">
      <c r="A87" s="112" t="s">
        <v>279</v>
      </c>
      <c r="B87" s="646" t="s">
        <v>304</v>
      </c>
      <c r="C87" s="709"/>
      <c r="D87" s="646" t="s">
        <v>305</v>
      </c>
      <c r="E87" s="709"/>
      <c r="F87" s="646" t="s">
        <v>306</v>
      </c>
      <c r="G87" s="709"/>
      <c r="H87" s="639"/>
      <c r="I87" s="640"/>
    </row>
    <row r="88" spans="1:9" ht="16.5" x14ac:dyDescent="0.25">
      <c r="A88" s="710" t="s">
        <v>198</v>
      </c>
      <c r="B88" s="157" t="s">
        <v>99</v>
      </c>
      <c r="C88" s="157" t="s">
        <v>239</v>
      </c>
      <c r="D88" s="157" t="s">
        <v>99</v>
      </c>
      <c r="E88" s="157" t="s">
        <v>239</v>
      </c>
      <c r="F88" s="157" t="s">
        <v>99</v>
      </c>
      <c r="G88" s="157" t="s">
        <v>239</v>
      </c>
      <c r="H88" s="157" t="s">
        <v>99</v>
      </c>
      <c r="I88" s="157" t="s">
        <v>239</v>
      </c>
    </row>
    <row r="89" spans="1:9" ht="16.5" x14ac:dyDescent="0.25">
      <c r="A89" s="711"/>
      <c r="B89" s="114">
        <v>8.3000000000000004E-2</v>
      </c>
      <c r="C89" s="114">
        <v>8.3000000000000004E-2</v>
      </c>
      <c r="D89" s="114">
        <v>8.3000000000000004E-2</v>
      </c>
      <c r="E89" s="114">
        <v>8.3000000000000004E-2</v>
      </c>
      <c r="F89" s="114">
        <v>0.1</v>
      </c>
      <c r="G89" s="114">
        <v>0.1</v>
      </c>
      <c r="H89" s="114"/>
      <c r="I89" s="116"/>
    </row>
    <row r="90" spans="1:9" ht="270.75" customHeight="1" x14ac:dyDescent="0.25">
      <c r="A90" s="112" t="s">
        <v>275</v>
      </c>
      <c r="B90" s="642" t="s">
        <v>307</v>
      </c>
      <c r="C90" s="643"/>
      <c r="D90" s="642" t="s">
        <v>308</v>
      </c>
      <c r="E90" s="643"/>
      <c r="F90" s="642" t="s">
        <v>309</v>
      </c>
      <c r="G90" s="643"/>
      <c r="H90" s="638"/>
      <c r="I90" s="638"/>
    </row>
    <row r="91" spans="1:9" ht="86.25" customHeight="1" x14ac:dyDescent="0.25">
      <c r="A91" s="112" t="s">
        <v>279</v>
      </c>
      <c r="B91" s="646" t="s">
        <v>310</v>
      </c>
      <c r="C91" s="709"/>
      <c r="D91" s="646" t="s">
        <v>311</v>
      </c>
      <c r="E91" s="718"/>
      <c r="F91" s="646" t="s">
        <v>312</v>
      </c>
      <c r="G91" s="709"/>
      <c r="H91" s="639"/>
      <c r="I91" s="640"/>
    </row>
    <row r="92" spans="1:9" ht="16.5" x14ac:dyDescent="0.25">
      <c r="A92" s="710" t="s">
        <v>200</v>
      </c>
      <c r="B92" s="157" t="s">
        <v>99</v>
      </c>
      <c r="C92" s="157" t="s">
        <v>239</v>
      </c>
      <c r="D92" s="157" t="s">
        <v>99</v>
      </c>
      <c r="E92" s="157" t="s">
        <v>239</v>
      </c>
      <c r="F92" s="157" t="s">
        <v>99</v>
      </c>
      <c r="G92" s="157" t="s">
        <v>239</v>
      </c>
      <c r="H92" s="157" t="s">
        <v>99</v>
      </c>
      <c r="I92" s="157" t="s">
        <v>239</v>
      </c>
    </row>
    <row r="93" spans="1:9" ht="16.5" x14ac:dyDescent="0.25">
      <c r="A93" s="711"/>
      <c r="B93" s="114">
        <v>8.3000000000000004E-2</v>
      </c>
      <c r="C93" s="114">
        <v>8.3000000000000004E-2</v>
      </c>
      <c r="D93" s="114">
        <v>8.3000000000000004E-2</v>
      </c>
      <c r="E93" s="114">
        <v>8.3000000000000004E-2</v>
      </c>
      <c r="F93" s="114">
        <v>0.1</v>
      </c>
      <c r="G93" s="114">
        <v>0.1</v>
      </c>
      <c r="H93" s="114"/>
      <c r="I93" s="116"/>
    </row>
    <row r="94" spans="1:9" ht="258.75" customHeight="1" x14ac:dyDescent="0.25">
      <c r="A94" s="112" t="s">
        <v>275</v>
      </c>
      <c r="B94" s="642" t="s">
        <v>1185</v>
      </c>
      <c r="C94" s="643"/>
      <c r="D94" s="642" t="s">
        <v>1173</v>
      </c>
      <c r="E94" s="643"/>
      <c r="F94" s="642" t="s">
        <v>1252</v>
      </c>
      <c r="G94" s="643"/>
      <c r="H94" s="638"/>
      <c r="I94" s="638"/>
    </row>
    <row r="95" spans="1:9" ht="56.25" customHeight="1" x14ac:dyDescent="0.25">
      <c r="A95" s="112" t="s">
        <v>279</v>
      </c>
      <c r="B95" s="646" t="s">
        <v>1182</v>
      </c>
      <c r="C95" s="647"/>
      <c r="D95" s="646" t="s">
        <v>1183</v>
      </c>
      <c r="E95" s="648"/>
      <c r="F95" s="646" t="s">
        <v>1184</v>
      </c>
      <c r="G95" s="648"/>
      <c r="H95" s="639"/>
      <c r="I95" s="640"/>
    </row>
    <row r="96" spans="1:9" ht="16.5" x14ac:dyDescent="0.25">
      <c r="A96" s="710" t="s">
        <v>201</v>
      </c>
      <c r="B96" s="157" t="s">
        <v>99</v>
      </c>
      <c r="C96" s="157" t="s">
        <v>239</v>
      </c>
      <c r="D96" s="157" t="s">
        <v>99</v>
      </c>
      <c r="E96" s="157" t="s">
        <v>239</v>
      </c>
      <c r="F96" s="157" t="s">
        <v>99</v>
      </c>
      <c r="G96" s="157" t="s">
        <v>239</v>
      </c>
      <c r="H96" s="157" t="s">
        <v>99</v>
      </c>
      <c r="I96" s="157" t="s">
        <v>239</v>
      </c>
    </row>
    <row r="97" spans="1:9" ht="16.5" x14ac:dyDescent="0.25">
      <c r="A97" s="711"/>
      <c r="B97" s="114">
        <v>8.3000000000000004E-2</v>
      </c>
      <c r="C97" s="114">
        <v>8.3000000000000004E-2</v>
      </c>
      <c r="D97" s="114">
        <v>8.3000000000000004E-2</v>
      </c>
      <c r="E97" s="114">
        <v>8.3000000000000004E-2</v>
      </c>
      <c r="F97" s="114">
        <v>0.1</v>
      </c>
      <c r="G97" s="114">
        <v>0.1</v>
      </c>
      <c r="H97" s="114"/>
      <c r="I97" s="116"/>
    </row>
    <row r="98" spans="1:9" ht="250.5" customHeight="1" x14ac:dyDescent="0.25">
      <c r="A98" s="112" t="s">
        <v>275</v>
      </c>
      <c r="B98" s="642" t="s">
        <v>1242</v>
      </c>
      <c r="C98" s="643"/>
      <c r="D98" s="642" t="s">
        <v>1243</v>
      </c>
      <c r="E98" s="643"/>
      <c r="F98" s="642" t="s">
        <v>1253</v>
      </c>
      <c r="G98" s="643"/>
      <c r="H98" s="638"/>
      <c r="I98" s="638"/>
    </row>
    <row r="99" spans="1:9" ht="54" customHeight="1" x14ac:dyDescent="0.25">
      <c r="A99" s="112" t="s">
        <v>279</v>
      </c>
      <c r="B99" s="646" t="s">
        <v>1254</v>
      </c>
      <c r="C99" s="647"/>
      <c r="D99" s="646" t="s">
        <v>1255</v>
      </c>
      <c r="E99" s="648"/>
      <c r="F99" s="646" t="s">
        <v>1256</v>
      </c>
      <c r="G99" s="648"/>
      <c r="H99" s="639"/>
      <c r="I99" s="640"/>
    </row>
    <row r="100" spans="1:9" ht="16.5" x14ac:dyDescent="0.25">
      <c r="A100" s="710" t="s">
        <v>203</v>
      </c>
      <c r="B100" s="157" t="s">
        <v>99</v>
      </c>
      <c r="C100" s="157" t="s">
        <v>239</v>
      </c>
      <c r="D100" s="157" t="s">
        <v>99</v>
      </c>
      <c r="E100" s="157" t="s">
        <v>239</v>
      </c>
      <c r="F100" s="157" t="s">
        <v>99</v>
      </c>
      <c r="G100" s="157" t="s">
        <v>239</v>
      </c>
      <c r="H100" s="157" t="s">
        <v>99</v>
      </c>
      <c r="I100" s="157" t="s">
        <v>239</v>
      </c>
    </row>
    <row r="101" spans="1:9" ht="16.5" x14ac:dyDescent="0.25">
      <c r="A101" s="711"/>
      <c r="B101" s="114">
        <v>8.4000000000000005E-2</v>
      </c>
      <c r="C101" s="117"/>
      <c r="D101" s="114">
        <v>8.4000000000000005E-2</v>
      </c>
      <c r="E101" s="117"/>
      <c r="F101" s="114">
        <v>0.1</v>
      </c>
      <c r="G101" s="117"/>
      <c r="H101" s="114"/>
      <c r="I101" s="116"/>
    </row>
    <row r="102" spans="1:9" ht="33" x14ac:dyDescent="0.25">
      <c r="A102" s="112" t="s">
        <v>275</v>
      </c>
      <c r="B102" s="638"/>
      <c r="C102" s="638"/>
      <c r="D102" s="638"/>
      <c r="E102" s="638"/>
      <c r="F102" s="638"/>
      <c r="G102" s="638"/>
      <c r="H102" s="638"/>
      <c r="I102" s="638"/>
    </row>
    <row r="103" spans="1:9" ht="16.5" x14ac:dyDescent="0.25">
      <c r="A103" s="112" t="s">
        <v>279</v>
      </c>
      <c r="B103" s="639"/>
      <c r="C103" s="640"/>
      <c r="D103" s="639"/>
      <c r="E103" s="640"/>
      <c r="F103" s="639"/>
      <c r="G103" s="640"/>
      <c r="H103" s="639"/>
      <c r="I103" s="640"/>
    </row>
    <row r="104" spans="1:9" ht="16.5" x14ac:dyDescent="0.25">
      <c r="A104" s="710" t="s">
        <v>204</v>
      </c>
      <c r="B104" s="157" t="s">
        <v>99</v>
      </c>
      <c r="C104" s="157" t="s">
        <v>239</v>
      </c>
      <c r="D104" s="157" t="s">
        <v>99</v>
      </c>
      <c r="E104" s="157" t="s">
        <v>239</v>
      </c>
      <c r="F104" s="157" t="s">
        <v>99</v>
      </c>
      <c r="G104" s="157" t="s">
        <v>239</v>
      </c>
      <c r="H104" s="157" t="s">
        <v>99</v>
      </c>
      <c r="I104" s="157" t="s">
        <v>239</v>
      </c>
    </row>
    <row r="105" spans="1:9" ht="16.5" x14ac:dyDescent="0.25">
      <c r="A105" s="711"/>
      <c r="B105" s="114">
        <v>8.4000000000000005E-2</v>
      </c>
      <c r="C105" s="117"/>
      <c r="D105" s="114">
        <v>8.4000000000000005E-2</v>
      </c>
      <c r="E105" s="117"/>
      <c r="F105" s="114">
        <v>0.1</v>
      </c>
      <c r="G105" s="117"/>
      <c r="H105" s="114"/>
      <c r="I105" s="116"/>
    </row>
    <row r="106" spans="1:9" ht="33" x14ac:dyDescent="0.25">
      <c r="A106" s="112" t="s">
        <v>275</v>
      </c>
      <c r="B106" s="638"/>
      <c r="C106" s="638"/>
      <c r="D106" s="638"/>
      <c r="E106" s="638"/>
      <c r="F106" s="638"/>
      <c r="G106" s="638"/>
      <c r="H106" s="638"/>
      <c r="I106" s="638"/>
    </row>
    <row r="107" spans="1:9" ht="16.5" x14ac:dyDescent="0.25">
      <c r="A107" s="112" t="s">
        <v>279</v>
      </c>
      <c r="B107" s="639"/>
      <c r="C107" s="640"/>
      <c r="D107" s="639"/>
      <c r="E107" s="640"/>
      <c r="F107" s="639"/>
      <c r="G107" s="640"/>
      <c r="H107" s="639"/>
      <c r="I107" s="640"/>
    </row>
    <row r="108" spans="1:9" ht="16.5" x14ac:dyDescent="0.25">
      <c r="A108" s="710" t="s">
        <v>205</v>
      </c>
      <c r="B108" s="157" t="s">
        <v>99</v>
      </c>
      <c r="C108" s="157" t="s">
        <v>239</v>
      </c>
      <c r="D108" s="157" t="s">
        <v>99</v>
      </c>
      <c r="E108" s="157" t="s">
        <v>239</v>
      </c>
      <c r="F108" s="157" t="s">
        <v>99</v>
      </c>
      <c r="G108" s="157" t="s">
        <v>239</v>
      </c>
      <c r="H108" s="157" t="s">
        <v>99</v>
      </c>
      <c r="I108" s="157" t="s">
        <v>239</v>
      </c>
    </row>
    <row r="109" spans="1:9" ht="16.5" x14ac:dyDescent="0.25">
      <c r="A109" s="711"/>
      <c r="B109" s="114">
        <v>8.4000000000000005E-2</v>
      </c>
      <c r="C109" s="117"/>
      <c r="D109" s="114">
        <v>8.4000000000000005E-2</v>
      </c>
      <c r="E109" s="117"/>
      <c r="F109" s="114">
        <v>0.1</v>
      </c>
      <c r="G109" s="117"/>
      <c r="H109" s="114"/>
      <c r="I109" s="116"/>
    </row>
    <row r="110" spans="1:9" ht="33" x14ac:dyDescent="0.25">
      <c r="A110" s="112" t="s">
        <v>275</v>
      </c>
      <c r="B110" s="638"/>
      <c r="C110" s="638"/>
      <c r="D110" s="638"/>
      <c r="E110" s="638"/>
      <c r="F110" s="638"/>
      <c r="G110" s="638"/>
      <c r="H110" s="638"/>
      <c r="I110" s="638"/>
    </row>
    <row r="111" spans="1:9" ht="16.5" x14ac:dyDescent="0.25">
      <c r="A111" s="112" t="s">
        <v>279</v>
      </c>
      <c r="B111" s="639"/>
      <c r="C111" s="640"/>
      <c r="D111" s="639"/>
      <c r="E111" s="640"/>
      <c r="F111" s="639"/>
      <c r="G111" s="640"/>
      <c r="H111" s="639"/>
      <c r="I111" s="640"/>
    </row>
    <row r="112" spans="1:9" ht="16.5" x14ac:dyDescent="0.25">
      <c r="A112" s="710" t="s">
        <v>206</v>
      </c>
      <c r="B112" s="157" t="s">
        <v>99</v>
      </c>
      <c r="C112" s="157" t="s">
        <v>239</v>
      </c>
      <c r="D112" s="157" t="s">
        <v>99</v>
      </c>
      <c r="E112" s="157" t="s">
        <v>239</v>
      </c>
      <c r="F112" s="157" t="s">
        <v>99</v>
      </c>
      <c r="G112" s="157" t="s">
        <v>239</v>
      </c>
      <c r="H112" s="157" t="s">
        <v>99</v>
      </c>
      <c r="I112" s="157" t="s">
        <v>239</v>
      </c>
    </row>
    <row r="113" spans="1:9" ht="16.5" x14ac:dyDescent="0.25">
      <c r="A113" s="711"/>
      <c r="B113" s="114">
        <v>8.4000000000000005E-2</v>
      </c>
      <c r="C113" s="256"/>
      <c r="D113" s="114">
        <v>8.4000000000000005E-2</v>
      </c>
      <c r="E113" s="256"/>
      <c r="F113" s="114">
        <v>0</v>
      </c>
      <c r="G113" s="256"/>
      <c r="H113" s="114"/>
      <c r="I113" s="257"/>
    </row>
    <row r="114" spans="1:9" ht="33" x14ac:dyDescent="0.25">
      <c r="A114" s="112" t="s">
        <v>275</v>
      </c>
      <c r="B114" s="641"/>
      <c r="C114" s="641"/>
      <c r="D114" s="641"/>
      <c r="E114" s="641"/>
      <c r="F114" s="641"/>
      <c r="G114" s="641"/>
      <c r="H114" s="641"/>
      <c r="I114" s="641"/>
    </row>
    <row r="115" spans="1:9" ht="16.5" x14ac:dyDescent="0.25">
      <c r="A115" s="112" t="s">
        <v>279</v>
      </c>
      <c r="B115" s="639"/>
      <c r="C115" s="640"/>
      <c r="D115" s="639"/>
      <c r="E115" s="640"/>
      <c r="F115" s="639"/>
      <c r="G115" s="640"/>
      <c r="H115" s="639"/>
      <c r="I115" s="640"/>
    </row>
    <row r="116" spans="1:9" ht="16.5" x14ac:dyDescent="0.25">
      <c r="A116" s="113" t="s">
        <v>313</v>
      </c>
      <c r="B116" s="279">
        <f>(B69+B73+B77+B81+B85+B89+B93+B97+B101+B105+B109+B113)</f>
        <v>0.99999999999999989</v>
      </c>
      <c r="C116" s="118">
        <f t="shared" ref="C116:I116" si="1">(C69+C73+C77+C81+C85+C89+C93+C97+C101+C105+C109+C113)</f>
        <v>0.66400000000000003</v>
      </c>
      <c r="D116" s="118">
        <f t="shared" si="1"/>
        <v>0.99999999999999989</v>
      </c>
      <c r="E116" s="118">
        <f t="shared" si="1"/>
        <v>0.66400000000000003</v>
      </c>
      <c r="F116" s="118">
        <f t="shared" si="1"/>
        <v>0.99999999999999989</v>
      </c>
      <c r="G116" s="118">
        <f t="shared" si="1"/>
        <v>0.7</v>
      </c>
      <c r="H116" s="118">
        <f t="shared" si="1"/>
        <v>0</v>
      </c>
      <c r="I116" s="118">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09">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A104:A105"/>
    <mergeCell ref="A108:A109"/>
    <mergeCell ref="A112:A113"/>
    <mergeCell ref="M6:O6"/>
    <mergeCell ref="M7:O7"/>
    <mergeCell ref="M8:O8"/>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M1:O1"/>
    <mergeCell ref="M2:O2"/>
    <mergeCell ref="M3:O3"/>
    <mergeCell ref="M4:O4"/>
    <mergeCell ref="B1:L1"/>
    <mergeCell ref="B2:L2"/>
    <mergeCell ref="B3:L3"/>
    <mergeCell ref="B4:L4"/>
    <mergeCell ref="A21:O21"/>
    <mergeCell ref="B11:O13"/>
    <mergeCell ref="B15:F15"/>
    <mergeCell ref="I15:O15"/>
    <mergeCell ref="K17:O17"/>
    <mergeCell ref="A1:A4"/>
    <mergeCell ref="J6:K8"/>
    <mergeCell ref="G15:H15"/>
    <mergeCell ref="G17:I17"/>
    <mergeCell ref="B17:E17"/>
    <mergeCell ref="C18:O18"/>
    <mergeCell ref="A11:A13"/>
    <mergeCell ref="A6:A8"/>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s>
  <phoneticPr fontId="55" type="noConversion"/>
  <hyperlinks>
    <hyperlink ref="B71" r:id="rId1" xr:uid="{00000000-0004-0000-0300-000000000000}"/>
    <hyperlink ref="D71" r:id="rId2" xr:uid="{00000000-0004-0000-0300-000001000000}"/>
    <hyperlink ref="B75" r:id="rId3" xr:uid="{00000000-0004-0000-0300-000002000000}"/>
    <hyperlink ref="D75" r:id="rId4" xr:uid="{00000000-0004-0000-0300-000003000000}"/>
    <hyperlink ref="F75" r:id="rId5" xr:uid="{00000000-0004-0000-0300-000004000000}"/>
    <hyperlink ref="B79" r:id="rId6" xr:uid="{00000000-0004-0000-0300-000005000000}"/>
    <hyperlink ref="D79" r:id="rId7" xr:uid="{00000000-0004-0000-0300-000006000000}"/>
    <hyperlink ref="F79" r:id="rId8" xr:uid="{00000000-0004-0000-0300-000007000000}"/>
    <hyperlink ref="B83" r:id="rId9" xr:uid="{00000000-0004-0000-0300-000008000000}"/>
    <hyperlink ref="D83" r:id="rId10" xr:uid="{00000000-0004-0000-0300-000009000000}"/>
    <hyperlink ref="F83" r:id="rId11" xr:uid="{00000000-0004-0000-0300-00000A000000}"/>
    <hyperlink ref="B87" r:id="rId12" xr:uid="{00000000-0004-0000-0300-00000B000000}"/>
    <hyperlink ref="D87" r:id="rId13" xr:uid="{00000000-0004-0000-0300-00000C000000}"/>
    <hyperlink ref="F87" r:id="rId14" xr:uid="{00000000-0004-0000-0300-00000D000000}"/>
    <hyperlink ref="B91" r:id="rId15" xr:uid="{00000000-0004-0000-0300-00000E000000}"/>
    <hyperlink ref="D91" r:id="rId16" xr:uid="{00000000-0004-0000-0300-00000F000000}"/>
    <hyperlink ref="F91" r:id="rId17" xr:uid="{00000000-0004-0000-0300-000010000000}"/>
    <hyperlink ref="B95" r:id="rId18" xr:uid="{00000000-0004-0000-0300-000011000000}"/>
    <hyperlink ref="D95" r:id="rId19" xr:uid="{00000000-0004-0000-0300-000013000000}"/>
    <hyperlink ref="F95" r:id="rId20" xr:uid="{00000000-0004-0000-0300-000015000000}"/>
    <hyperlink ref="B99" r:id="rId21" xr:uid="{7F505AD3-D37A-48B2-9F2B-BBEE4A97A548}"/>
    <hyperlink ref="D99" r:id="rId22" xr:uid="{7C9B2657-2126-47BF-B35C-602BDAAD8D05}"/>
    <hyperlink ref="F99" r:id="rId23" xr:uid="{03EDE61A-2F64-4F73-97AB-F384A14D41DF}"/>
  </hyperlinks>
  <pageMargins left="0.25" right="0.25" top="0.75" bottom="0.75" header="0.3" footer="0.3"/>
  <pageSetup scale="22" fitToHeight="0" orientation="landscape" r:id="rId24"/>
  <rowBreaks count="3" manualBreakCount="3">
    <brk id="43" max="15" man="1"/>
    <brk id="63" max="15" man="1"/>
    <brk id="83" max="15" man="1"/>
  </rowBreaks>
  <drawing r:id="rId25"/>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300-000000000000}">
          <x14:formula1>
            <xm:f>Listas!$B$2:$B$4</xm:f>
          </x14:formula1>
          <xm:sqref>H35:I36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pageSetUpPr fitToPage="1"/>
  </sheetPr>
  <dimension ref="A1:O125"/>
  <sheetViews>
    <sheetView showGridLines="0" topLeftCell="A94" zoomScale="70" zoomScaleNormal="70" zoomScaleSheetLayoutView="20" workbookViewId="0">
      <selection activeCell="D97" sqref="D97:E97"/>
    </sheetView>
  </sheetViews>
  <sheetFormatPr baseColWidth="10" defaultColWidth="10.85546875" defaultRowHeight="14.25" x14ac:dyDescent="0.25"/>
  <cols>
    <col min="1" max="1" width="49.85546875" style="68" customWidth="1"/>
    <col min="2"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719" t="s">
        <v>314</v>
      </c>
      <c r="C11" s="720"/>
      <c r="D11" s="720"/>
      <c r="E11" s="720"/>
      <c r="F11" s="720"/>
      <c r="G11" s="720"/>
      <c r="H11" s="720"/>
      <c r="I11" s="720"/>
      <c r="J11" s="720"/>
      <c r="K11" s="720"/>
      <c r="L11" s="720"/>
      <c r="M11" s="720"/>
      <c r="N11" s="720"/>
      <c r="O11" s="721"/>
    </row>
    <row r="12" spans="1:15" ht="15" customHeight="1" x14ac:dyDescent="0.25">
      <c r="A12" s="707"/>
      <c r="B12" s="722"/>
      <c r="C12" s="723"/>
      <c r="D12" s="723"/>
      <c r="E12" s="723"/>
      <c r="F12" s="723"/>
      <c r="G12" s="723"/>
      <c r="H12" s="723"/>
      <c r="I12" s="723"/>
      <c r="J12" s="723"/>
      <c r="K12" s="723"/>
      <c r="L12" s="723"/>
      <c r="M12" s="723"/>
      <c r="N12" s="723"/>
      <c r="O12" s="724"/>
    </row>
    <row r="13" spans="1:15" ht="15" customHeight="1" thickBot="1" x14ac:dyDescent="0.3">
      <c r="A13" s="708"/>
      <c r="B13" s="725"/>
      <c r="C13" s="726"/>
      <c r="D13" s="726"/>
      <c r="E13" s="726"/>
      <c r="F13" s="726"/>
      <c r="G13" s="726"/>
      <c r="H13" s="726"/>
      <c r="I13" s="726"/>
      <c r="J13" s="726"/>
      <c r="K13" s="726"/>
      <c r="L13" s="726"/>
      <c r="M13" s="726"/>
      <c r="N13" s="726"/>
      <c r="O13" s="727"/>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211</v>
      </c>
      <c r="C15" s="697"/>
      <c r="D15" s="697"/>
      <c r="E15" s="697"/>
      <c r="F15" s="697"/>
      <c r="G15" s="543" t="s">
        <v>212</v>
      </c>
      <c r="H15" s="543"/>
      <c r="I15" s="698" t="s">
        <v>315</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328" t="s">
        <v>214</v>
      </c>
      <c r="B17" s="702" t="s">
        <v>215</v>
      </c>
      <c r="C17" s="703"/>
      <c r="D17" s="703"/>
      <c r="E17" s="704"/>
      <c r="F17" s="329" t="s">
        <v>216</v>
      </c>
      <c r="G17" s="567" t="s">
        <v>217</v>
      </c>
      <c r="H17" s="567"/>
      <c r="I17" s="567"/>
      <c r="J17" s="121" t="s">
        <v>218</v>
      </c>
      <c r="K17" s="697" t="s">
        <v>219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712"/>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125" t="s">
        <v>222</v>
      </c>
      <c r="O23" s="390" t="s">
        <v>223</v>
      </c>
    </row>
    <row r="24" spans="1:15" ht="32.1" customHeight="1" x14ac:dyDescent="0.25">
      <c r="A24" s="90" t="s">
        <v>224</v>
      </c>
      <c r="B24" s="91">
        <v>949965000</v>
      </c>
      <c r="C24" s="91"/>
      <c r="D24" s="91"/>
      <c r="E24" s="91">
        <v>-720000</v>
      </c>
      <c r="F24" s="91"/>
      <c r="G24" s="91"/>
      <c r="H24" s="88"/>
      <c r="I24" s="88"/>
      <c r="J24" s="88"/>
      <c r="K24" s="88"/>
      <c r="L24" s="88"/>
      <c r="M24" s="417"/>
      <c r="N24" s="489">
        <f t="shared" ref="N24:N29" si="0">SUM(B24:M24)</f>
        <v>949245000</v>
      </c>
      <c r="O24" s="419"/>
    </row>
    <row r="25" spans="1:15" ht="32.1" customHeight="1" x14ac:dyDescent="0.25">
      <c r="A25" s="90" t="s">
        <v>225</v>
      </c>
      <c r="B25" s="91">
        <v>949245000</v>
      </c>
      <c r="C25" s="91"/>
      <c r="D25" s="91"/>
      <c r="E25" s="91"/>
      <c r="F25" s="91"/>
      <c r="G25" s="91"/>
      <c r="H25" s="91"/>
      <c r="I25" s="91"/>
      <c r="J25" s="91"/>
      <c r="K25" s="91"/>
      <c r="L25" s="91"/>
      <c r="M25" s="331"/>
      <c r="N25" s="91">
        <f t="shared" si="0"/>
        <v>949245000</v>
      </c>
      <c r="O25" s="389">
        <f>+(B25+C25+D25+E25+F25+G25+H25+I25+J25+K25+L25+M25)/N24</f>
        <v>1</v>
      </c>
    </row>
    <row r="26" spans="1:15" ht="32.1" customHeight="1" x14ac:dyDescent="0.25">
      <c r="A26" s="90" t="s">
        <v>226</v>
      </c>
      <c r="B26" s="91">
        <v>0</v>
      </c>
      <c r="C26" s="91">
        <v>43777201</v>
      </c>
      <c r="D26" s="91">
        <v>100954100</v>
      </c>
      <c r="E26" s="91">
        <v>107704867</v>
      </c>
      <c r="F26" s="91">
        <v>99246000</v>
      </c>
      <c r="G26" s="91">
        <v>107736000</v>
      </c>
      <c r="H26" s="91">
        <v>99246000</v>
      </c>
      <c r="I26" s="91">
        <v>97144000</v>
      </c>
      <c r="J26" s="91"/>
      <c r="K26" s="91"/>
      <c r="L26" s="91"/>
      <c r="M26" s="331"/>
      <c r="N26" s="91">
        <f t="shared" si="0"/>
        <v>655808168</v>
      </c>
      <c r="O26" s="389"/>
    </row>
    <row r="27" spans="1:15" ht="32.1" customHeight="1" x14ac:dyDescent="0.25">
      <c r="A27" s="90" t="s">
        <v>227</v>
      </c>
      <c r="B27" s="91">
        <v>8643000</v>
      </c>
      <c r="C27" s="91">
        <v>19838000</v>
      </c>
      <c r="D27" s="91"/>
      <c r="E27" s="91"/>
      <c r="F27" s="91"/>
      <c r="G27" s="91"/>
      <c r="H27" s="91"/>
      <c r="I27" s="91"/>
      <c r="J27" s="91"/>
      <c r="K27" s="91"/>
      <c r="L27" s="91"/>
      <c r="M27" s="331"/>
      <c r="N27" s="91">
        <f t="shared" si="0"/>
        <v>28481000</v>
      </c>
      <c r="O27" s="389"/>
    </row>
    <row r="28" spans="1:15" ht="32.1" customHeight="1" x14ac:dyDescent="0.25">
      <c r="A28" s="90" t="s">
        <v>228</v>
      </c>
      <c r="B28" s="91">
        <v>0</v>
      </c>
      <c r="C28" s="91"/>
      <c r="D28" s="91"/>
      <c r="E28" s="91"/>
      <c r="F28" s="91"/>
      <c r="G28" s="91"/>
      <c r="H28" s="91"/>
      <c r="I28" s="91"/>
      <c r="J28" s="91"/>
      <c r="K28" s="91"/>
      <c r="L28" s="91"/>
      <c r="M28" s="331"/>
      <c r="N28" s="91">
        <f t="shared" si="0"/>
        <v>0</v>
      </c>
      <c r="O28" s="332"/>
    </row>
    <row r="29" spans="1:15" ht="32.1" customHeight="1" thickBot="1" x14ac:dyDescent="0.3">
      <c r="A29" s="93" t="s">
        <v>229</v>
      </c>
      <c r="B29" s="94">
        <v>8643000</v>
      </c>
      <c r="C29" s="94">
        <v>19838000</v>
      </c>
      <c r="D29" s="94">
        <v>0</v>
      </c>
      <c r="E29" s="94"/>
      <c r="F29" s="94"/>
      <c r="G29" s="94"/>
      <c r="H29" s="94"/>
      <c r="I29" s="94"/>
      <c r="J29" s="94"/>
      <c r="K29" s="94"/>
      <c r="L29" s="94"/>
      <c r="M29" s="418"/>
      <c r="N29" s="94">
        <f t="shared" si="0"/>
        <v>28481000</v>
      </c>
      <c r="O29" s="420">
        <f>+N29/(N27-N28)</f>
        <v>1</v>
      </c>
    </row>
    <row r="30" spans="1:15" s="95" customFormat="1" ht="16.5" customHeight="1" x14ac:dyDescent="0.2"/>
    <row r="31" spans="1:15" s="95" customFormat="1" ht="17.25" customHeight="1" x14ac:dyDescent="0.2"/>
    <row r="32" spans="1:15" ht="5.25" customHeight="1" thickBot="1" x14ac:dyDescent="0.3"/>
    <row r="33" spans="1:10" ht="48" customHeight="1" thickBot="1" x14ac:dyDescent="0.3">
      <c r="A33" s="666" t="s">
        <v>230</v>
      </c>
      <c r="B33" s="667"/>
      <c r="C33" s="667"/>
      <c r="D33" s="667"/>
      <c r="E33" s="667"/>
      <c r="F33" s="667"/>
      <c r="G33" s="667"/>
      <c r="H33" s="667"/>
      <c r="I33" s="668"/>
      <c r="J33" s="100"/>
    </row>
    <row r="34" spans="1:10" ht="50.25" customHeight="1" thickBot="1" x14ac:dyDescent="0.3">
      <c r="A34" s="107" t="s">
        <v>231</v>
      </c>
      <c r="B34" s="669" t="str">
        <f>+B11</f>
        <v>Realizar la atención al 100% de personas (mujeres víctimas de violencias de género y sus personas a cargo) que son acogidas en Casas Refugio.</v>
      </c>
      <c r="C34" s="670"/>
      <c r="D34" s="670"/>
      <c r="E34" s="670"/>
      <c r="F34" s="670"/>
      <c r="G34" s="670"/>
      <c r="H34" s="670"/>
      <c r="I34" s="671"/>
      <c r="J34" s="98"/>
    </row>
    <row r="35" spans="1:10" ht="18.75" customHeight="1" thickBot="1" x14ac:dyDescent="0.3">
      <c r="A35" s="662" t="s">
        <v>232</v>
      </c>
      <c r="B35" s="151">
        <v>2024</v>
      </c>
      <c r="C35" s="151">
        <v>2025</v>
      </c>
      <c r="D35" s="151">
        <v>2026</v>
      </c>
      <c r="E35" s="151">
        <v>2027</v>
      </c>
      <c r="F35" s="151" t="s">
        <v>233</v>
      </c>
      <c r="G35" s="677" t="s">
        <v>234</v>
      </c>
      <c r="H35" s="677" t="s">
        <v>23</v>
      </c>
      <c r="I35" s="677"/>
      <c r="J35" s="98"/>
    </row>
    <row r="36" spans="1:10" ht="50.25" customHeight="1" thickBot="1" x14ac:dyDescent="0.3">
      <c r="A36" s="663"/>
      <c r="B36" s="152">
        <v>1</v>
      </c>
      <c r="C36" s="152">
        <v>1</v>
      </c>
      <c r="D36" s="152">
        <v>1</v>
      </c>
      <c r="E36" s="152">
        <v>1</v>
      </c>
      <c r="F36" s="152">
        <v>1</v>
      </c>
      <c r="G36" s="677"/>
      <c r="H36" s="677"/>
      <c r="I36" s="677"/>
      <c r="J36" s="98"/>
    </row>
    <row r="37" spans="1:10" ht="52.5" customHeight="1" thickBot="1" x14ac:dyDescent="0.3">
      <c r="A37" s="108" t="s">
        <v>235</v>
      </c>
      <c r="B37" s="672">
        <v>0.1</v>
      </c>
      <c r="C37" s="673"/>
      <c r="D37" s="674" t="s">
        <v>236</v>
      </c>
      <c r="E37" s="675"/>
      <c r="F37" s="675"/>
      <c r="G37" s="675"/>
      <c r="H37" s="675"/>
      <c r="I37" s="676"/>
    </row>
    <row r="38" spans="1:10" s="99" customFormat="1" ht="48" customHeight="1" thickBot="1" x14ac:dyDescent="0.3">
      <c r="A38" s="662" t="s">
        <v>237</v>
      </c>
      <c r="B38" s="108" t="s">
        <v>238</v>
      </c>
      <c r="C38" s="107" t="s">
        <v>239</v>
      </c>
      <c r="D38" s="649" t="s">
        <v>240</v>
      </c>
      <c r="E38" s="650"/>
      <c r="F38" s="649" t="s">
        <v>241</v>
      </c>
      <c r="G38" s="650"/>
      <c r="H38" s="109" t="s">
        <v>242</v>
      </c>
      <c r="I38" s="111" t="s">
        <v>243</v>
      </c>
    </row>
    <row r="39" spans="1:10" ht="187.5" customHeight="1" thickBot="1" x14ac:dyDescent="0.3">
      <c r="A39" s="663"/>
      <c r="B39" s="152">
        <v>1</v>
      </c>
      <c r="C39" s="152">
        <v>1</v>
      </c>
      <c r="D39" s="728" t="s">
        <v>316</v>
      </c>
      <c r="E39" s="729"/>
      <c r="F39" s="728" t="s">
        <v>317</v>
      </c>
      <c r="G39" s="729"/>
      <c r="H39" s="392" t="s">
        <v>318</v>
      </c>
      <c r="I39" s="392" t="s">
        <v>319</v>
      </c>
    </row>
    <row r="40" spans="1:10" s="99" customFormat="1" ht="54" customHeight="1" thickBot="1" x14ac:dyDescent="0.3">
      <c r="A40" s="662" t="s">
        <v>248</v>
      </c>
      <c r="B40" s="110" t="s">
        <v>238</v>
      </c>
      <c r="C40" s="109" t="s">
        <v>239</v>
      </c>
      <c r="D40" s="649" t="s">
        <v>240</v>
      </c>
      <c r="E40" s="650"/>
      <c r="F40" s="649" t="s">
        <v>241</v>
      </c>
      <c r="G40" s="650"/>
      <c r="H40" s="109" t="s">
        <v>242</v>
      </c>
      <c r="I40" s="111" t="s">
        <v>243</v>
      </c>
    </row>
    <row r="41" spans="1:10" ht="180" customHeight="1" thickBot="1" x14ac:dyDescent="0.3">
      <c r="A41" s="663"/>
      <c r="B41" s="152">
        <v>1</v>
      </c>
      <c r="C41" s="152">
        <v>1</v>
      </c>
      <c r="D41" s="728" t="s">
        <v>320</v>
      </c>
      <c r="E41" s="729"/>
      <c r="F41" s="728" t="s">
        <v>321</v>
      </c>
      <c r="G41" s="729"/>
      <c r="H41" s="392" t="s">
        <v>318</v>
      </c>
      <c r="I41" s="392" t="s">
        <v>319</v>
      </c>
    </row>
    <row r="42" spans="1:10" s="99" customFormat="1" ht="35.1" customHeight="1" thickBot="1" x14ac:dyDescent="0.3">
      <c r="A42" s="662" t="s">
        <v>251</v>
      </c>
      <c r="B42" s="110" t="s">
        <v>238</v>
      </c>
      <c r="C42" s="109" t="s">
        <v>239</v>
      </c>
      <c r="D42" s="649" t="s">
        <v>240</v>
      </c>
      <c r="E42" s="650"/>
      <c r="F42" s="649" t="s">
        <v>241</v>
      </c>
      <c r="G42" s="650"/>
      <c r="H42" s="109" t="s">
        <v>242</v>
      </c>
      <c r="I42" s="111" t="s">
        <v>243</v>
      </c>
    </row>
    <row r="43" spans="1:10" ht="195" customHeight="1" thickBot="1" x14ac:dyDescent="0.3">
      <c r="A43" s="663"/>
      <c r="B43" s="152">
        <v>1</v>
      </c>
      <c r="C43" s="465">
        <v>1</v>
      </c>
      <c r="D43" s="664" t="s">
        <v>322</v>
      </c>
      <c r="E43" s="665"/>
      <c r="F43" s="664" t="s">
        <v>323</v>
      </c>
      <c r="G43" s="665"/>
      <c r="H43" s="469" t="s">
        <v>318</v>
      </c>
      <c r="I43" s="469" t="s">
        <v>319</v>
      </c>
    </row>
    <row r="44" spans="1:10" s="99" customFormat="1" ht="35.1" customHeight="1" thickBot="1" x14ac:dyDescent="0.3">
      <c r="A44" s="662" t="s">
        <v>254</v>
      </c>
      <c r="B44" s="109" t="s">
        <v>238</v>
      </c>
      <c r="C44" s="109" t="s">
        <v>239</v>
      </c>
      <c r="D44" s="649" t="s">
        <v>240</v>
      </c>
      <c r="E44" s="650"/>
      <c r="F44" s="649" t="s">
        <v>241</v>
      </c>
      <c r="G44" s="650"/>
      <c r="H44" s="109" t="s">
        <v>242</v>
      </c>
      <c r="I44" s="109" t="s">
        <v>243</v>
      </c>
    </row>
    <row r="45" spans="1:10" ht="228" customHeight="1" thickBot="1" x14ac:dyDescent="0.3">
      <c r="A45" s="663"/>
      <c r="B45" s="152">
        <v>1</v>
      </c>
      <c r="C45" s="152">
        <v>1</v>
      </c>
      <c r="D45" s="651" t="s">
        <v>324</v>
      </c>
      <c r="E45" s="652"/>
      <c r="F45" s="651" t="s">
        <v>325</v>
      </c>
      <c r="G45" s="652"/>
      <c r="H45" s="387" t="s">
        <v>318</v>
      </c>
      <c r="I45" s="387" t="s">
        <v>319</v>
      </c>
    </row>
    <row r="46" spans="1:10" s="99" customFormat="1" ht="35.1" customHeight="1" thickBot="1" x14ac:dyDescent="0.3">
      <c r="A46" s="662" t="s">
        <v>257</v>
      </c>
      <c r="B46" s="110" t="s">
        <v>238</v>
      </c>
      <c r="C46" s="109" t="s">
        <v>239</v>
      </c>
      <c r="D46" s="649" t="s">
        <v>240</v>
      </c>
      <c r="E46" s="650"/>
      <c r="F46" s="649" t="s">
        <v>241</v>
      </c>
      <c r="G46" s="650"/>
      <c r="H46" s="109" t="s">
        <v>242</v>
      </c>
      <c r="I46" s="111" t="s">
        <v>243</v>
      </c>
    </row>
    <row r="47" spans="1:10" ht="233.25" customHeight="1" thickBot="1" x14ac:dyDescent="0.3">
      <c r="A47" s="663"/>
      <c r="B47" s="152">
        <v>1</v>
      </c>
      <c r="C47" s="152">
        <v>1</v>
      </c>
      <c r="D47" s="651" t="s">
        <v>326</v>
      </c>
      <c r="E47" s="652"/>
      <c r="F47" s="651" t="s">
        <v>327</v>
      </c>
      <c r="G47" s="652"/>
      <c r="H47" s="387" t="s">
        <v>318</v>
      </c>
      <c r="I47" s="387" t="s">
        <v>319</v>
      </c>
    </row>
    <row r="48" spans="1:10" s="99" customFormat="1" ht="35.1" customHeight="1" thickBot="1" x14ac:dyDescent="0.3">
      <c r="A48" s="662" t="s">
        <v>260</v>
      </c>
      <c r="B48" s="110" t="s">
        <v>238</v>
      </c>
      <c r="C48" s="109" t="s">
        <v>239</v>
      </c>
      <c r="D48" s="649" t="s">
        <v>240</v>
      </c>
      <c r="E48" s="650"/>
      <c r="F48" s="649" t="s">
        <v>241</v>
      </c>
      <c r="G48" s="650"/>
      <c r="H48" s="109" t="s">
        <v>242</v>
      </c>
      <c r="I48" s="111" t="s">
        <v>243</v>
      </c>
    </row>
    <row r="49" spans="1:9" ht="186" thickBot="1" x14ac:dyDescent="0.3">
      <c r="A49" s="663"/>
      <c r="B49" s="152">
        <v>1</v>
      </c>
      <c r="C49" s="152">
        <v>1</v>
      </c>
      <c r="D49" s="651" t="s">
        <v>328</v>
      </c>
      <c r="E49" s="652"/>
      <c r="F49" s="651" t="s">
        <v>329</v>
      </c>
      <c r="G49" s="652"/>
      <c r="H49" s="387" t="s">
        <v>318</v>
      </c>
      <c r="I49" s="387" t="s">
        <v>330</v>
      </c>
    </row>
    <row r="50" spans="1:9" ht="35.1" customHeight="1" thickBot="1" x14ac:dyDescent="0.3">
      <c r="A50" s="662" t="s">
        <v>263</v>
      </c>
      <c r="B50" s="108" t="s">
        <v>238</v>
      </c>
      <c r="C50" s="107" t="s">
        <v>239</v>
      </c>
      <c r="D50" s="649" t="s">
        <v>240</v>
      </c>
      <c r="E50" s="650"/>
      <c r="F50" s="649" t="s">
        <v>241</v>
      </c>
      <c r="G50" s="650"/>
      <c r="H50" s="109" t="s">
        <v>242</v>
      </c>
      <c r="I50" s="111" t="s">
        <v>243</v>
      </c>
    </row>
    <row r="51" spans="1:9" ht="234" customHeight="1" thickBot="1" x14ac:dyDescent="0.3">
      <c r="A51" s="663"/>
      <c r="B51" s="152">
        <v>1</v>
      </c>
      <c r="C51" s="152">
        <v>1</v>
      </c>
      <c r="D51" s="651" t="s">
        <v>1186</v>
      </c>
      <c r="E51" s="652"/>
      <c r="F51" s="651" t="s">
        <v>1174</v>
      </c>
      <c r="G51" s="652"/>
      <c r="H51" s="387" t="s">
        <v>318</v>
      </c>
      <c r="I51" s="387" t="s">
        <v>330</v>
      </c>
    </row>
    <row r="52" spans="1:9" ht="35.1" customHeight="1" thickBot="1" x14ac:dyDescent="0.3">
      <c r="A52" s="662" t="s">
        <v>264</v>
      </c>
      <c r="B52" s="108" t="s">
        <v>238</v>
      </c>
      <c r="C52" s="107" t="s">
        <v>239</v>
      </c>
      <c r="D52" s="649" t="s">
        <v>240</v>
      </c>
      <c r="E52" s="650"/>
      <c r="F52" s="649" t="s">
        <v>241</v>
      </c>
      <c r="G52" s="650"/>
      <c r="H52" s="109" t="s">
        <v>242</v>
      </c>
      <c r="I52" s="111" t="s">
        <v>243</v>
      </c>
    </row>
    <row r="53" spans="1:9" ht="214.5" customHeight="1" thickBot="1" x14ac:dyDescent="0.3">
      <c r="A53" s="663"/>
      <c r="B53" s="152">
        <v>1</v>
      </c>
      <c r="C53" s="152">
        <v>1</v>
      </c>
      <c r="D53" s="651" t="s">
        <v>1244</v>
      </c>
      <c r="E53" s="652"/>
      <c r="F53" s="651" t="s">
        <v>1245</v>
      </c>
      <c r="G53" s="652"/>
      <c r="H53" s="387" t="s">
        <v>318</v>
      </c>
      <c r="I53" s="387" t="s">
        <v>330</v>
      </c>
    </row>
    <row r="54" spans="1:9" ht="35.1" customHeight="1" thickBot="1" x14ac:dyDescent="0.3">
      <c r="A54" s="662" t="s">
        <v>265</v>
      </c>
      <c r="B54" s="108" t="s">
        <v>238</v>
      </c>
      <c r="C54" s="107" t="s">
        <v>239</v>
      </c>
      <c r="D54" s="649" t="s">
        <v>240</v>
      </c>
      <c r="E54" s="650"/>
      <c r="F54" s="649" t="s">
        <v>241</v>
      </c>
      <c r="G54" s="650"/>
      <c r="H54" s="109" t="s">
        <v>242</v>
      </c>
      <c r="I54" s="111" t="s">
        <v>243</v>
      </c>
    </row>
    <row r="55" spans="1:9" ht="17.25" thickBot="1" x14ac:dyDescent="0.3">
      <c r="A55" s="663"/>
      <c r="B55" s="152">
        <v>1</v>
      </c>
      <c r="C55" s="106"/>
      <c r="D55" s="653"/>
      <c r="E55" s="654"/>
      <c r="F55" s="653"/>
      <c r="G55" s="654"/>
      <c r="H55" s="101"/>
      <c r="I55" s="101"/>
    </row>
    <row r="56" spans="1:9" ht="35.1" customHeight="1" thickBot="1" x14ac:dyDescent="0.3">
      <c r="A56" s="662" t="s">
        <v>266</v>
      </c>
      <c r="B56" s="108" t="s">
        <v>238</v>
      </c>
      <c r="C56" s="107" t="s">
        <v>239</v>
      </c>
      <c r="D56" s="649" t="s">
        <v>240</v>
      </c>
      <c r="E56" s="650"/>
      <c r="F56" s="649" t="s">
        <v>241</v>
      </c>
      <c r="G56" s="650"/>
      <c r="H56" s="109" t="s">
        <v>242</v>
      </c>
      <c r="I56" s="111" t="s">
        <v>243</v>
      </c>
    </row>
    <row r="57" spans="1:9" ht="17.25" thickBot="1" x14ac:dyDescent="0.3">
      <c r="A57" s="663"/>
      <c r="B57" s="152">
        <v>1</v>
      </c>
      <c r="C57" s="106"/>
      <c r="D57" s="653"/>
      <c r="E57" s="654"/>
      <c r="F57" s="653"/>
      <c r="G57" s="654"/>
      <c r="H57" s="101"/>
      <c r="I57" s="102"/>
    </row>
    <row r="58" spans="1:9" ht="35.1" customHeight="1" thickBot="1" x14ac:dyDescent="0.3">
      <c r="A58" s="662" t="s">
        <v>267</v>
      </c>
      <c r="B58" s="108" t="s">
        <v>238</v>
      </c>
      <c r="C58" s="107" t="s">
        <v>239</v>
      </c>
      <c r="D58" s="649" t="s">
        <v>240</v>
      </c>
      <c r="E58" s="650"/>
      <c r="F58" s="649" t="s">
        <v>241</v>
      </c>
      <c r="G58" s="650"/>
      <c r="H58" s="109" t="s">
        <v>242</v>
      </c>
      <c r="I58" s="111" t="s">
        <v>243</v>
      </c>
    </row>
    <row r="59" spans="1:9" ht="17.25" thickBot="1" x14ac:dyDescent="0.3">
      <c r="A59" s="663"/>
      <c r="B59" s="152">
        <v>1</v>
      </c>
      <c r="C59" s="106"/>
      <c r="D59" s="653"/>
      <c r="E59" s="654"/>
      <c r="F59" s="655"/>
      <c r="G59" s="655"/>
      <c r="H59" s="101"/>
      <c r="I59" s="101"/>
    </row>
    <row r="60" spans="1:9" ht="35.1" customHeight="1" thickBot="1" x14ac:dyDescent="0.3">
      <c r="A60" s="662" t="s">
        <v>268</v>
      </c>
      <c r="B60" s="108" t="s">
        <v>238</v>
      </c>
      <c r="C60" s="107" t="s">
        <v>239</v>
      </c>
      <c r="D60" s="649" t="s">
        <v>240</v>
      </c>
      <c r="E60" s="650"/>
      <c r="F60" s="649" t="s">
        <v>241</v>
      </c>
      <c r="G60" s="650"/>
      <c r="H60" s="109" t="s">
        <v>242</v>
      </c>
      <c r="I60" s="111" t="s">
        <v>243</v>
      </c>
    </row>
    <row r="61" spans="1:9" ht="17.25" thickBot="1" x14ac:dyDescent="0.3">
      <c r="A61" s="663"/>
      <c r="B61" s="152">
        <v>1</v>
      </c>
      <c r="C61" s="106"/>
      <c r="D61" s="653"/>
      <c r="E61" s="654"/>
      <c r="F61" s="653"/>
      <c r="G61" s="654"/>
      <c r="H61" s="101"/>
      <c r="I61" s="101"/>
    </row>
    <row r="64" spans="1:9" ht="34.5" customHeight="1" x14ac:dyDescent="0.25">
      <c r="A64" s="713" t="s">
        <v>269</v>
      </c>
      <c r="B64" s="713"/>
      <c r="C64" s="713"/>
      <c r="D64" s="713"/>
      <c r="E64" s="713"/>
      <c r="F64" s="713"/>
      <c r="G64" s="713"/>
      <c r="H64" s="713"/>
      <c r="I64" s="713"/>
    </row>
    <row r="65" spans="1:9" ht="63.75" customHeight="1" x14ac:dyDescent="0.25">
      <c r="A65" s="112" t="s">
        <v>270</v>
      </c>
      <c r="B65" s="660" t="s">
        <v>331</v>
      </c>
      <c r="C65" s="661"/>
      <c r="D65" s="660" t="s">
        <v>332</v>
      </c>
      <c r="E65" s="661"/>
      <c r="F65" s="730"/>
      <c r="G65" s="731"/>
      <c r="H65" s="730"/>
      <c r="I65" s="731"/>
    </row>
    <row r="66" spans="1:9" ht="40.5" customHeight="1" x14ac:dyDescent="0.25">
      <c r="A66" s="112" t="s">
        <v>274</v>
      </c>
      <c r="B66" s="716">
        <v>0.05</v>
      </c>
      <c r="C66" s="717"/>
      <c r="D66" s="716">
        <v>0.05</v>
      </c>
      <c r="E66" s="717"/>
      <c r="F66" s="732"/>
      <c r="G66" s="733"/>
      <c r="H66" s="732"/>
      <c r="I66" s="733"/>
    </row>
    <row r="67" spans="1:9" ht="30" customHeight="1" x14ac:dyDescent="0.25">
      <c r="A67" s="710" t="s">
        <v>191</v>
      </c>
      <c r="B67" s="157" t="s">
        <v>99</v>
      </c>
      <c r="C67" s="157" t="s">
        <v>239</v>
      </c>
      <c r="D67" s="157" t="s">
        <v>99</v>
      </c>
      <c r="E67" s="157" t="s">
        <v>239</v>
      </c>
      <c r="F67" s="157" t="s">
        <v>99</v>
      </c>
      <c r="G67" s="157" t="s">
        <v>239</v>
      </c>
      <c r="H67" s="157" t="s">
        <v>99</v>
      </c>
      <c r="I67" s="157" t="s">
        <v>239</v>
      </c>
    </row>
    <row r="68" spans="1:9" ht="30" customHeight="1" x14ac:dyDescent="0.25">
      <c r="A68" s="711"/>
      <c r="B68" s="114">
        <v>8.3000000000000004E-2</v>
      </c>
      <c r="C68" s="114">
        <v>8.3000000000000004E-2</v>
      </c>
      <c r="D68" s="114">
        <v>8.3000000000000004E-2</v>
      </c>
      <c r="E68" s="114">
        <v>8.3000000000000004E-2</v>
      </c>
      <c r="F68" s="119"/>
      <c r="G68" s="115"/>
      <c r="H68" s="119"/>
      <c r="I68" s="115"/>
    </row>
    <row r="69" spans="1:9" ht="206.25" customHeight="1" x14ac:dyDescent="0.25">
      <c r="A69" s="112" t="s">
        <v>275</v>
      </c>
      <c r="B69" s="734" t="s">
        <v>333</v>
      </c>
      <c r="C69" s="735"/>
      <c r="D69" s="734" t="s">
        <v>334</v>
      </c>
      <c r="E69" s="735"/>
      <c r="F69" s="714"/>
      <c r="G69" s="736"/>
      <c r="H69" s="714"/>
      <c r="I69" s="715"/>
    </row>
    <row r="70" spans="1:9" ht="80.25" customHeight="1" x14ac:dyDescent="0.25">
      <c r="A70" s="112" t="s">
        <v>279</v>
      </c>
      <c r="B70" s="656" t="s">
        <v>335</v>
      </c>
      <c r="C70" s="737"/>
      <c r="D70" s="656" t="s">
        <v>336</v>
      </c>
      <c r="E70" s="737"/>
      <c r="F70" s="644"/>
      <c r="G70" s="645"/>
      <c r="H70" s="644"/>
      <c r="I70" s="645"/>
    </row>
    <row r="71" spans="1:9" ht="30.75" customHeight="1" x14ac:dyDescent="0.25">
      <c r="A71" s="710" t="s">
        <v>192</v>
      </c>
      <c r="B71" s="157" t="s">
        <v>99</v>
      </c>
      <c r="C71" s="157" t="s">
        <v>239</v>
      </c>
      <c r="D71" s="157" t="s">
        <v>99</v>
      </c>
      <c r="E71" s="157" t="s">
        <v>239</v>
      </c>
      <c r="F71" s="157" t="s">
        <v>99</v>
      </c>
      <c r="G71" s="157" t="s">
        <v>239</v>
      </c>
      <c r="H71" s="157" t="s">
        <v>99</v>
      </c>
      <c r="I71" s="157" t="s">
        <v>239</v>
      </c>
    </row>
    <row r="72" spans="1:9" ht="30.75" customHeight="1" x14ac:dyDescent="0.25">
      <c r="A72" s="711"/>
      <c r="B72" s="114">
        <v>8.3000000000000004E-2</v>
      </c>
      <c r="C72" s="114">
        <v>8.3000000000000004E-2</v>
      </c>
      <c r="D72" s="114">
        <v>8.3000000000000004E-2</v>
      </c>
      <c r="E72" s="114">
        <v>8.3000000000000004E-2</v>
      </c>
      <c r="F72" s="119"/>
      <c r="G72" s="116"/>
      <c r="H72" s="119"/>
      <c r="I72" s="116"/>
    </row>
    <row r="73" spans="1:9" ht="300.75" customHeight="1" x14ac:dyDescent="0.25">
      <c r="A73" s="112" t="s">
        <v>275</v>
      </c>
      <c r="B73" s="734" t="s">
        <v>337</v>
      </c>
      <c r="C73" s="735"/>
      <c r="D73" s="734" t="s">
        <v>338</v>
      </c>
      <c r="E73" s="735"/>
      <c r="F73" s="642"/>
      <c r="G73" s="643"/>
      <c r="H73" s="681"/>
      <c r="I73" s="682"/>
    </row>
    <row r="74" spans="1:9" ht="80.25" customHeight="1" x14ac:dyDescent="0.25">
      <c r="A74" s="112" t="s">
        <v>279</v>
      </c>
      <c r="B74" s="656" t="s">
        <v>339</v>
      </c>
      <c r="C74" s="738"/>
      <c r="D74" s="656" t="s">
        <v>340</v>
      </c>
      <c r="E74" s="738"/>
      <c r="F74" s="680"/>
      <c r="G74" s="657"/>
      <c r="H74" s="644"/>
      <c r="I74" s="645"/>
    </row>
    <row r="75" spans="1:9" ht="16.5" x14ac:dyDescent="0.25">
      <c r="A75" s="710" t="s">
        <v>193</v>
      </c>
      <c r="B75" s="157" t="s">
        <v>99</v>
      </c>
      <c r="C75" s="157" t="s">
        <v>239</v>
      </c>
      <c r="D75" s="157" t="s">
        <v>99</v>
      </c>
      <c r="E75" s="157" t="s">
        <v>239</v>
      </c>
      <c r="F75" s="157" t="s">
        <v>99</v>
      </c>
      <c r="G75" s="157" t="s">
        <v>239</v>
      </c>
      <c r="H75" s="157" t="s">
        <v>99</v>
      </c>
      <c r="I75" s="157" t="s">
        <v>239</v>
      </c>
    </row>
    <row r="76" spans="1:9" ht="16.5" x14ac:dyDescent="0.25">
      <c r="A76" s="711"/>
      <c r="B76" s="114">
        <v>8.3000000000000004E-2</v>
      </c>
      <c r="C76" s="114">
        <v>8.3000000000000004E-2</v>
      </c>
      <c r="D76" s="114">
        <v>8.3000000000000004E-2</v>
      </c>
      <c r="E76" s="114">
        <v>8.3000000000000004E-2</v>
      </c>
      <c r="F76" s="119"/>
      <c r="G76" s="116"/>
      <c r="H76" s="119"/>
      <c r="I76" s="116"/>
    </row>
    <row r="77" spans="1:9" ht="362.25" customHeight="1" x14ac:dyDescent="0.25">
      <c r="A77" s="112" t="s">
        <v>275</v>
      </c>
      <c r="B77" s="739" t="s">
        <v>341</v>
      </c>
      <c r="C77" s="740"/>
      <c r="D77" s="739" t="s">
        <v>342</v>
      </c>
      <c r="E77" s="740"/>
      <c r="F77" s="714"/>
      <c r="G77" s="736"/>
      <c r="H77" s="644"/>
      <c r="I77" s="645"/>
    </row>
    <row r="78" spans="1:9" ht="93.75" customHeight="1" x14ac:dyDescent="0.25">
      <c r="A78" s="112" t="s">
        <v>279</v>
      </c>
      <c r="B78" s="656" t="s">
        <v>343</v>
      </c>
      <c r="C78" s="738"/>
      <c r="D78" s="656" t="s">
        <v>344</v>
      </c>
      <c r="E78" s="738"/>
      <c r="F78" s="644"/>
      <c r="G78" s="645"/>
      <c r="H78" s="644"/>
      <c r="I78" s="645"/>
    </row>
    <row r="79" spans="1:9" ht="16.5" x14ac:dyDescent="0.25">
      <c r="A79" s="710" t="s">
        <v>194</v>
      </c>
      <c r="B79" s="157" t="s">
        <v>99</v>
      </c>
      <c r="C79" s="157" t="s">
        <v>239</v>
      </c>
      <c r="D79" s="157" t="s">
        <v>99</v>
      </c>
      <c r="E79" s="157" t="s">
        <v>239</v>
      </c>
      <c r="F79" s="157" t="s">
        <v>99</v>
      </c>
      <c r="G79" s="157" t="s">
        <v>239</v>
      </c>
      <c r="H79" s="157" t="s">
        <v>99</v>
      </c>
      <c r="I79" s="157" t="s">
        <v>239</v>
      </c>
    </row>
    <row r="80" spans="1:9" ht="16.5" x14ac:dyDescent="0.25">
      <c r="A80" s="711"/>
      <c r="B80" s="114">
        <v>8.3000000000000004E-2</v>
      </c>
      <c r="C80" s="114">
        <v>8.3000000000000004E-2</v>
      </c>
      <c r="D80" s="114">
        <v>8.3000000000000004E-2</v>
      </c>
      <c r="E80" s="114">
        <v>8.3000000000000004E-2</v>
      </c>
      <c r="F80" s="119"/>
      <c r="G80" s="116"/>
      <c r="H80" s="119"/>
      <c r="I80" s="116"/>
    </row>
    <row r="81" spans="1:9" ht="354.75" customHeight="1" x14ac:dyDescent="0.25">
      <c r="A81" s="112" t="s">
        <v>275</v>
      </c>
      <c r="B81" s="741" t="s">
        <v>345</v>
      </c>
      <c r="C81" s="742"/>
      <c r="D81" s="741" t="s">
        <v>346</v>
      </c>
      <c r="E81" s="742"/>
      <c r="F81" s="714"/>
      <c r="G81" s="736"/>
      <c r="H81" s="644"/>
      <c r="I81" s="645"/>
    </row>
    <row r="82" spans="1:9" ht="67.5" customHeight="1" x14ac:dyDescent="0.25">
      <c r="A82" s="112" t="s">
        <v>279</v>
      </c>
      <c r="B82" s="646" t="s">
        <v>347</v>
      </c>
      <c r="C82" s="709"/>
      <c r="D82" s="646" t="s">
        <v>348</v>
      </c>
      <c r="E82" s="709"/>
      <c r="F82" s="644"/>
      <c r="G82" s="645"/>
      <c r="H82" s="644"/>
      <c r="I82" s="645"/>
    </row>
    <row r="83" spans="1:9" ht="16.5" x14ac:dyDescent="0.25">
      <c r="A83" s="710" t="s">
        <v>197</v>
      </c>
      <c r="B83" s="157" t="s">
        <v>99</v>
      </c>
      <c r="C83" s="157" t="s">
        <v>239</v>
      </c>
      <c r="D83" s="157" t="s">
        <v>99</v>
      </c>
      <c r="E83" s="157" t="s">
        <v>239</v>
      </c>
      <c r="F83" s="157" t="s">
        <v>99</v>
      </c>
      <c r="G83" s="157" t="s">
        <v>239</v>
      </c>
      <c r="H83" s="157" t="s">
        <v>99</v>
      </c>
      <c r="I83" s="157" t="s">
        <v>239</v>
      </c>
    </row>
    <row r="84" spans="1:9" ht="16.5" x14ac:dyDescent="0.25">
      <c r="A84" s="711"/>
      <c r="B84" s="114">
        <v>8.3000000000000004E-2</v>
      </c>
      <c r="C84" s="114">
        <v>8.3000000000000004E-2</v>
      </c>
      <c r="D84" s="114">
        <v>8.3000000000000004E-2</v>
      </c>
      <c r="E84" s="114">
        <v>8.3000000000000004E-2</v>
      </c>
      <c r="F84" s="119"/>
      <c r="G84" s="116"/>
      <c r="H84" s="119"/>
      <c r="I84" s="116"/>
    </row>
    <row r="85" spans="1:9" ht="358.5" customHeight="1" x14ac:dyDescent="0.25">
      <c r="A85" s="112" t="s">
        <v>275</v>
      </c>
      <c r="B85" s="741" t="s">
        <v>349</v>
      </c>
      <c r="C85" s="742"/>
      <c r="D85" s="741" t="s">
        <v>350</v>
      </c>
      <c r="E85" s="742"/>
      <c r="F85" s="678"/>
      <c r="G85" s="678"/>
      <c r="H85" s="678"/>
      <c r="I85" s="678"/>
    </row>
    <row r="86" spans="1:9" ht="54" customHeight="1" x14ac:dyDescent="0.25">
      <c r="A86" s="112" t="s">
        <v>279</v>
      </c>
      <c r="B86" s="646" t="s">
        <v>351</v>
      </c>
      <c r="C86" s="709"/>
      <c r="D86" s="646" t="s">
        <v>352</v>
      </c>
      <c r="E86" s="709"/>
      <c r="F86" s="639"/>
      <c r="G86" s="640"/>
      <c r="H86" s="639"/>
      <c r="I86" s="640"/>
    </row>
    <row r="87" spans="1:9" ht="16.5" x14ac:dyDescent="0.25">
      <c r="A87" s="710" t="s">
        <v>198</v>
      </c>
      <c r="B87" s="157" t="s">
        <v>99</v>
      </c>
      <c r="C87" s="157" t="s">
        <v>239</v>
      </c>
      <c r="D87" s="157" t="s">
        <v>99</v>
      </c>
      <c r="E87" s="157" t="s">
        <v>239</v>
      </c>
      <c r="F87" s="157" t="s">
        <v>99</v>
      </c>
      <c r="G87" s="157" t="s">
        <v>239</v>
      </c>
      <c r="H87" s="157" t="s">
        <v>99</v>
      </c>
      <c r="I87" s="157" t="s">
        <v>239</v>
      </c>
    </row>
    <row r="88" spans="1:9" ht="16.5" x14ac:dyDescent="0.25">
      <c r="A88" s="711"/>
      <c r="B88" s="114">
        <v>8.3000000000000004E-2</v>
      </c>
      <c r="C88" s="114">
        <v>8.3000000000000004E-2</v>
      </c>
      <c r="D88" s="114">
        <v>8.3000000000000004E-2</v>
      </c>
      <c r="E88" s="114">
        <v>8.3000000000000004E-2</v>
      </c>
      <c r="F88" s="119"/>
      <c r="G88" s="116"/>
      <c r="H88" s="119"/>
      <c r="I88" s="116"/>
    </row>
    <row r="89" spans="1:9" ht="340.5" customHeight="1" x14ac:dyDescent="0.25">
      <c r="A89" s="112" t="s">
        <v>275</v>
      </c>
      <c r="B89" s="741" t="s">
        <v>353</v>
      </c>
      <c r="C89" s="742"/>
      <c r="D89" s="741" t="s">
        <v>1248</v>
      </c>
      <c r="E89" s="742"/>
      <c r="F89" s="638"/>
      <c r="G89" s="638"/>
      <c r="H89" s="638"/>
      <c r="I89" s="638"/>
    </row>
    <row r="90" spans="1:9" ht="75.75" customHeight="1" x14ac:dyDescent="0.25">
      <c r="A90" s="112" t="s">
        <v>279</v>
      </c>
      <c r="B90" s="646" t="s">
        <v>354</v>
      </c>
      <c r="C90" s="647"/>
      <c r="D90" s="646" t="s">
        <v>355</v>
      </c>
      <c r="E90" s="647"/>
      <c r="F90" s="639"/>
      <c r="G90" s="640"/>
      <c r="H90" s="639"/>
      <c r="I90" s="640"/>
    </row>
    <row r="91" spans="1:9" ht="16.5" x14ac:dyDescent="0.25">
      <c r="A91" s="710" t="s">
        <v>200</v>
      </c>
      <c r="B91" s="157" t="s">
        <v>99</v>
      </c>
      <c r="C91" s="157" t="s">
        <v>239</v>
      </c>
      <c r="D91" s="157" t="s">
        <v>99</v>
      </c>
      <c r="E91" s="157" t="s">
        <v>239</v>
      </c>
      <c r="F91" s="157" t="s">
        <v>99</v>
      </c>
      <c r="G91" s="157" t="s">
        <v>239</v>
      </c>
      <c r="H91" s="157" t="s">
        <v>99</v>
      </c>
      <c r="I91" s="157" t="s">
        <v>239</v>
      </c>
    </row>
    <row r="92" spans="1:9" ht="16.5" x14ac:dyDescent="0.25">
      <c r="A92" s="711"/>
      <c r="B92" s="114">
        <v>8.3000000000000004E-2</v>
      </c>
      <c r="C92" s="114">
        <v>8.3000000000000004E-2</v>
      </c>
      <c r="D92" s="114">
        <v>8.3000000000000004E-2</v>
      </c>
      <c r="E92" s="114">
        <v>8.3000000000000004E-2</v>
      </c>
      <c r="F92" s="119"/>
      <c r="G92" s="116"/>
      <c r="H92" s="119"/>
      <c r="I92" s="116"/>
    </row>
    <row r="93" spans="1:9" ht="330" customHeight="1" x14ac:dyDescent="0.25">
      <c r="A93" s="112" t="s">
        <v>275</v>
      </c>
      <c r="B93" s="741" t="s">
        <v>1187</v>
      </c>
      <c r="C93" s="742"/>
      <c r="D93" s="741" t="s">
        <v>1247</v>
      </c>
      <c r="E93" s="742"/>
      <c r="F93" s="638"/>
      <c r="G93" s="638"/>
      <c r="H93" s="638"/>
      <c r="I93" s="638"/>
    </row>
    <row r="94" spans="1:9" ht="46.5" customHeight="1" x14ac:dyDescent="0.25">
      <c r="A94" s="112" t="s">
        <v>279</v>
      </c>
      <c r="B94" s="646" t="s">
        <v>1190</v>
      </c>
      <c r="C94" s="648"/>
      <c r="D94" s="646" t="s">
        <v>1191</v>
      </c>
      <c r="E94" s="647"/>
      <c r="F94" s="743"/>
      <c r="G94" s="647"/>
      <c r="H94" s="639"/>
      <c r="I94" s="640"/>
    </row>
    <row r="95" spans="1:9" ht="16.5" x14ac:dyDescent="0.25">
      <c r="A95" s="710" t="s">
        <v>201</v>
      </c>
      <c r="B95" s="157" t="s">
        <v>99</v>
      </c>
      <c r="C95" s="157" t="s">
        <v>239</v>
      </c>
      <c r="D95" s="157" t="s">
        <v>99</v>
      </c>
      <c r="E95" s="157" t="s">
        <v>239</v>
      </c>
      <c r="F95" s="157" t="s">
        <v>99</v>
      </c>
      <c r="G95" s="157" t="s">
        <v>239</v>
      </c>
      <c r="H95" s="157" t="s">
        <v>99</v>
      </c>
      <c r="I95" s="157" t="s">
        <v>239</v>
      </c>
    </row>
    <row r="96" spans="1:9" ht="16.5" x14ac:dyDescent="0.25">
      <c r="A96" s="711"/>
      <c r="B96" s="114">
        <v>8.3000000000000004E-2</v>
      </c>
      <c r="C96" s="114">
        <v>8.3000000000000004E-2</v>
      </c>
      <c r="D96" s="114">
        <v>8.3000000000000004E-2</v>
      </c>
      <c r="E96" s="114">
        <v>8.3000000000000004E-2</v>
      </c>
      <c r="F96" s="119"/>
      <c r="G96" s="116"/>
      <c r="H96" s="119"/>
      <c r="I96" s="116"/>
    </row>
    <row r="97" spans="1:9" ht="359.25" customHeight="1" x14ac:dyDescent="0.25">
      <c r="A97" s="112" t="s">
        <v>275</v>
      </c>
      <c r="B97" s="741" t="s">
        <v>1246</v>
      </c>
      <c r="C97" s="742"/>
      <c r="D97" s="741" t="s">
        <v>1259</v>
      </c>
      <c r="E97" s="742"/>
      <c r="F97" s="638"/>
      <c r="G97" s="638"/>
      <c r="H97" s="638"/>
      <c r="I97" s="638"/>
    </row>
    <row r="98" spans="1:9" ht="56.25" customHeight="1" x14ac:dyDescent="0.25">
      <c r="A98" s="112" t="s">
        <v>279</v>
      </c>
      <c r="B98" s="646" t="s">
        <v>1257</v>
      </c>
      <c r="C98" s="648"/>
      <c r="D98" s="646" t="s">
        <v>1258</v>
      </c>
      <c r="E98" s="647"/>
      <c r="F98" s="639"/>
      <c r="G98" s="640"/>
      <c r="H98" s="639"/>
      <c r="I98" s="640"/>
    </row>
    <row r="99" spans="1:9" ht="16.5" x14ac:dyDescent="0.25">
      <c r="A99" s="710" t="s">
        <v>203</v>
      </c>
      <c r="B99" s="157" t="s">
        <v>99</v>
      </c>
      <c r="C99" s="157" t="s">
        <v>239</v>
      </c>
      <c r="D99" s="157" t="s">
        <v>99</v>
      </c>
      <c r="E99" s="157" t="s">
        <v>239</v>
      </c>
      <c r="F99" s="157" t="s">
        <v>99</v>
      </c>
      <c r="G99" s="157" t="s">
        <v>239</v>
      </c>
      <c r="H99" s="157" t="s">
        <v>99</v>
      </c>
      <c r="I99" s="157" t="s">
        <v>239</v>
      </c>
    </row>
    <row r="100" spans="1:9" ht="16.5" x14ac:dyDescent="0.25">
      <c r="A100" s="711"/>
      <c r="B100" s="114">
        <v>8.4000000000000005E-2</v>
      </c>
      <c r="C100" s="117"/>
      <c r="D100" s="114">
        <v>8.4000000000000005E-2</v>
      </c>
      <c r="E100" s="117"/>
      <c r="F100" s="119"/>
      <c r="G100" s="116"/>
      <c r="H100" s="119"/>
      <c r="I100" s="116"/>
    </row>
    <row r="101" spans="1:9" ht="33" x14ac:dyDescent="0.25">
      <c r="A101" s="112" t="s">
        <v>275</v>
      </c>
      <c r="B101" s="638"/>
      <c r="C101" s="638"/>
      <c r="D101" s="638"/>
      <c r="E101" s="638"/>
      <c r="F101" s="638"/>
      <c r="G101" s="638"/>
      <c r="H101" s="638"/>
      <c r="I101" s="638"/>
    </row>
    <row r="102" spans="1:9" ht="16.5" x14ac:dyDescent="0.25">
      <c r="A102" s="112" t="s">
        <v>279</v>
      </c>
      <c r="B102" s="639"/>
      <c r="C102" s="640"/>
      <c r="D102" s="639"/>
      <c r="E102" s="640"/>
      <c r="F102" s="639"/>
      <c r="G102" s="640"/>
      <c r="H102" s="639"/>
      <c r="I102" s="640"/>
    </row>
    <row r="103" spans="1:9" ht="16.5" x14ac:dyDescent="0.25">
      <c r="A103" s="710" t="s">
        <v>204</v>
      </c>
      <c r="B103" s="157" t="s">
        <v>99</v>
      </c>
      <c r="C103" s="157" t="s">
        <v>239</v>
      </c>
      <c r="D103" s="157" t="s">
        <v>99</v>
      </c>
      <c r="E103" s="157" t="s">
        <v>239</v>
      </c>
      <c r="F103" s="157" t="s">
        <v>99</v>
      </c>
      <c r="G103" s="157" t="s">
        <v>239</v>
      </c>
      <c r="H103" s="157" t="s">
        <v>99</v>
      </c>
      <c r="I103" s="157" t="s">
        <v>239</v>
      </c>
    </row>
    <row r="104" spans="1:9" ht="16.5" x14ac:dyDescent="0.25">
      <c r="A104" s="711"/>
      <c r="B104" s="114">
        <v>8.4000000000000005E-2</v>
      </c>
      <c r="C104" s="117"/>
      <c r="D104" s="114">
        <v>8.4000000000000005E-2</v>
      </c>
      <c r="E104" s="117"/>
      <c r="F104" s="119"/>
      <c r="G104" s="116"/>
      <c r="H104" s="119"/>
      <c r="I104" s="116"/>
    </row>
    <row r="105" spans="1:9" ht="33" x14ac:dyDescent="0.25">
      <c r="A105" s="112" t="s">
        <v>275</v>
      </c>
      <c r="B105" s="638"/>
      <c r="C105" s="638"/>
      <c r="D105" s="638"/>
      <c r="E105" s="638"/>
      <c r="F105" s="638"/>
      <c r="G105" s="638"/>
      <c r="H105" s="638"/>
      <c r="I105" s="638"/>
    </row>
    <row r="106" spans="1:9" ht="16.5" x14ac:dyDescent="0.25">
      <c r="A106" s="112" t="s">
        <v>279</v>
      </c>
      <c r="B106" s="639"/>
      <c r="C106" s="640"/>
      <c r="D106" s="639"/>
      <c r="E106" s="640"/>
      <c r="F106" s="639"/>
      <c r="G106" s="640"/>
      <c r="H106" s="639"/>
      <c r="I106" s="640"/>
    </row>
    <row r="107" spans="1:9" ht="16.5" x14ac:dyDescent="0.25">
      <c r="A107" s="710" t="s">
        <v>205</v>
      </c>
      <c r="B107" s="157" t="s">
        <v>99</v>
      </c>
      <c r="C107" s="157" t="s">
        <v>239</v>
      </c>
      <c r="D107" s="157" t="s">
        <v>99</v>
      </c>
      <c r="E107" s="157" t="s">
        <v>239</v>
      </c>
      <c r="F107" s="157" t="s">
        <v>99</v>
      </c>
      <c r="G107" s="157" t="s">
        <v>239</v>
      </c>
      <c r="H107" s="157" t="s">
        <v>99</v>
      </c>
      <c r="I107" s="157" t="s">
        <v>239</v>
      </c>
    </row>
    <row r="108" spans="1:9" ht="16.5" x14ac:dyDescent="0.25">
      <c r="A108" s="711"/>
      <c r="B108" s="114">
        <v>8.4000000000000005E-2</v>
      </c>
      <c r="C108" s="117"/>
      <c r="D108" s="114">
        <v>8.4000000000000005E-2</v>
      </c>
      <c r="E108" s="117"/>
      <c r="F108" s="119"/>
      <c r="G108" s="116"/>
      <c r="H108" s="119"/>
      <c r="I108" s="116"/>
    </row>
    <row r="109" spans="1:9" ht="33" x14ac:dyDescent="0.25">
      <c r="A109" s="112" t="s">
        <v>275</v>
      </c>
      <c r="B109" s="638"/>
      <c r="C109" s="638"/>
      <c r="D109" s="638"/>
      <c r="E109" s="638"/>
      <c r="F109" s="638"/>
      <c r="G109" s="638"/>
      <c r="H109" s="638"/>
      <c r="I109" s="638"/>
    </row>
    <row r="110" spans="1:9" ht="16.5" x14ac:dyDescent="0.25">
      <c r="A110" s="112" t="s">
        <v>279</v>
      </c>
      <c r="B110" s="639"/>
      <c r="C110" s="640"/>
      <c r="D110" s="639"/>
      <c r="E110" s="640"/>
      <c r="F110" s="639"/>
      <c r="G110" s="640"/>
      <c r="H110" s="639"/>
      <c r="I110" s="640"/>
    </row>
    <row r="111" spans="1:9" ht="16.5" x14ac:dyDescent="0.25">
      <c r="A111" s="710" t="s">
        <v>206</v>
      </c>
      <c r="B111" s="157" t="s">
        <v>99</v>
      </c>
      <c r="C111" s="157" t="s">
        <v>239</v>
      </c>
      <c r="D111" s="157" t="s">
        <v>99</v>
      </c>
      <c r="E111" s="157" t="s">
        <v>239</v>
      </c>
      <c r="F111" s="157" t="s">
        <v>99</v>
      </c>
      <c r="G111" s="157" t="s">
        <v>239</v>
      </c>
      <c r="H111" s="157" t="s">
        <v>99</v>
      </c>
      <c r="I111" s="157" t="s">
        <v>239</v>
      </c>
    </row>
    <row r="112" spans="1:9" ht="16.5" x14ac:dyDescent="0.25">
      <c r="A112" s="711"/>
      <c r="B112" s="114">
        <v>8.4000000000000005E-2</v>
      </c>
      <c r="C112" s="256"/>
      <c r="D112" s="114">
        <v>8.4000000000000005E-2</v>
      </c>
      <c r="E112" s="256"/>
      <c r="F112" s="256"/>
      <c r="G112" s="257"/>
      <c r="H112" s="256"/>
      <c r="I112" s="257"/>
    </row>
    <row r="113" spans="1:9" ht="33" x14ac:dyDescent="0.25">
      <c r="A113" s="112" t="s">
        <v>275</v>
      </c>
      <c r="B113" s="641"/>
      <c r="C113" s="641"/>
      <c r="D113" s="641"/>
      <c r="E113" s="641"/>
      <c r="F113" s="641"/>
      <c r="G113" s="641"/>
      <c r="H113" s="641"/>
      <c r="I113" s="641"/>
    </row>
    <row r="114" spans="1:9" ht="16.5" x14ac:dyDescent="0.25">
      <c r="A114" s="112" t="s">
        <v>279</v>
      </c>
      <c r="B114" s="639"/>
      <c r="C114" s="640"/>
      <c r="D114" s="639"/>
      <c r="E114" s="640"/>
      <c r="F114" s="639"/>
      <c r="G114" s="640"/>
      <c r="H114" s="639"/>
      <c r="I114" s="640"/>
    </row>
    <row r="115" spans="1:9" ht="16.5" x14ac:dyDescent="0.25">
      <c r="A115" s="113" t="s">
        <v>313</v>
      </c>
      <c r="B115" s="118">
        <f t="shared" ref="B115:I115" si="1">(B68+B72+B76+B80+B84+B88+B92+B96+B100+B104+B108+B112)</f>
        <v>0.99999999999999989</v>
      </c>
      <c r="C115" s="118">
        <f t="shared" si="1"/>
        <v>0.66400000000000003</v>
      </c>
      <c r="D115" s="118">
        <f t="shared" si="1"/>
        <v>0.99999999999999989</v>
      </c>
      <c r="E115" s="118">
        <f t="shared" si="1"/>
        <v>0.66400000000000003</v>
      </c>
      <c r="F115" s="118">
        <f t="shared" si="1"/>
        <v>0</v>
      </c>
      <c r="G115" s="118">
        <f t="shared" si="1"/>
        <v>0</v>
      </c>
      <c r="H115" s="118">
        <f t="shared" si="1"/>
        <v>0</v>
      </c>
      <c r="I115" s="118">
        <f t="shared" si="1"/>
        <v>0</v>
      </c>
    </row>
    <row r="120" spans="1:9" ht="37.5" customHeight="1" x14ac:dyDescent="0.25"/>
    <row r="121" spans="1:9" ht="19.5" customHeight="1" x14ac:dyDescent="0.25"/>
    <row r="122" spans="1:9" ht="19.5" customHeight="1" x14ac:dyDescent="0.25"/>
    <row r="123" spans="1:9" ht="34.5" customHeight="1" x14ac:dyDescent="0.25"/>
    <row r="124" spans="1:9" ht="15" customHeight="1" x14ac:dyDescent="0.25"/>
    <row r="125" spans="1:9" ht="15.75" customHeight="1" x14ac:dyDescent="0.25"/>
  </sheetData>
  <mergeCells count="209">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A95:A96"/>
    <mergeCell ref="B97:C97"/>
    <mergeCell ref="D97:E97"/>
    <mergeCell ref="F97:G97"/>
    <mergeCell ref="H97:I97"/>
    <mergeCell ref="B98:C98"/>
    <mergeCell ref="D98:E98"/>
    <mergeCell ref="F98:G98"/>
    <mergeCell ref="H98:I98"/>
    <mergeCell ref="A91:A92"/>
    <mergeCell ref="B93:C93"/>
    <mergeCell ref="D93:E93"/>
    <mergeCell ref="F93:G93"/>
    <mergeCell ref="H93:I93"/>
    <mergeCell ref="B94:C94"/>
    <mergeCell ref="D94:E94"/>
    <mergeCell ref="F94:G94"/>
    <mergeCell ref="H94:I94"/>
    <mergeCell ref="A87:A88"/>
    <mergeCell ref="B89:C89"/>
    <mergeCell ref="D89:E89"/>
    <mergeCell ref="F89:G89"/>
    <mergeCell ref="H89:I89"/>
    <mergeCell ref="B90:C90"/>
    <mergeCell ref="D90:E90"/>
    <mergeCell ref="F90:G90"/>
    <mergeCell ref="H90:I90"/>
    <mergeCell ref="A83:A84"/>
    <mergeCell ref="B85:C85"/>
    <mergeCell ref="D85:E85"/>
    <mergeCell ref="F85:G85"/>
    <mergeCell ref="H85:I85"/>
    <mergeCell ref="B86:C86"/>
    <mergeCell ref="D86:E86"/>
    <mergeCell ref="F86:G86"/>
    <mergeCell ref="H86:I86"/>
    <mergeCell ref="A79:A80"/>
    <mergeCell ref="B81:C81"/>
    <mergeCell ref="D81:E81"/>
    <mergeCell ref="F81:G81"/>
    <mergeCell ref="H81:I81"/>
    <mergeCell ref="B82:C82"/>
    <mergeCell ref="D82:E82"/>
    <mergeCell ref="F82:G82"/>
    <mergeCell ref="H82:I82"/>
    <mergeCell ref="A75:A76"/>
    <mergeCell ref="B77:C77"/>
    <mergeCell ref="D77:E77"/>
    <mergeCell ref="F77:G77"/>
    <mergeCell ref="H77:I77"/>
    <mergeCell ref="B78:C78"/>
    <mergeCell ref="D78:E78"/>
    <mergeCell ref="F78:G78"/>
    <mergeCell ref="H78:I78"/>
    <mergeCell ref="A71:A72"/>
    <mergeCell ref="B73:C73"/>
    <mergeCell ref="D73:E73"/>
    <mergeCell ref="F73:G73"/>
    <mergeCell ref="H73:I73"/>
    <mergeCell ref="B74:C74"/>
    <mergeCell ref="D74:E74"/>
    <mergeCell ref="F74:G74"/>
    <mergeCell ref="H74:I74"/>
    <mergeCell ref="A67:A68"/>
    <mergeCell ref="B69:C69"/>
    <mergeCell ref="D69:E69"/>
    <mergeCell ref="F69:G69"/>
    <mergeCell ref="H69:I69"/>
    <mergeCell ref="B70:C70"/>
    <mergeCell ref="D70:E70"/>
    <mergeCell ref="F70:G70"/>
    <mergeCell ref="H70:I70"/>
    <mergeCell ref="B65:C65"/>
    <mergeCell ref="D65:E65"/>
    <mergeCell ref="F65:G65"/>
    <mergeCell ref="H65:I65"/>
    <mergeCell ref="B66:C66"/>
    <mergeCell ref="D66:E66"/>
    <mergeCell ref="F66:G66"/>
    <mergeCell ref="H66:I66"/>
    <mergeCell ref="A60:A61"/>
    <mergeCell ref="D60:E60"/>
    <mergeCell ref="F60:G60"/>
    <mergeCell ref="D61:E61"/>
    <mergeCell ref="F61:G61"/>
    <mergeCell ref="A64:I64"/>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0" r:id="rId1" xr:uid="{00000000-0004-0000-0400-000000000000}"/>
    <hyperlink ref="D70" r:id="rId2" xr:uid="{00000000-0004-0000-0400-000001000000}"/>
    <hyperlink ref="B74" r:id="rId3" xr:uid="{00000000-0004-0000-0400-000002000000}"/>
    <hyperlink ref="D74" r:id="rId4" xr:uid="{00000000-0004-0000-0400-000003000000}"/>
    <hyperlink ref="B78" r:id="rId5" xr:uid="{00000000-0004-0000-0400-000004000000}"/>
    <hyperlink ref="D78" r:id="rId6" xr:uid="{00000000-0004-0000-0400-000005000000}"/>
    <hyperlink ref="B82" r:id="rId7" xr:uid="{00000000-0004-0000-0400-000006000000}"/>
    <hyperlink ref="D82" r:id="rId8" xr:uid="{00000000-0004-0000-0400-000007000000}"/>
    <hyperlink ref="B86" r:id="rId9" xr:uid="{00000000-0004-0000-0400-000008000000}"/>
    <hyperlink ref="D86" r:id="rId10" xr:uid="{00000000-0004-0000-0400-000009000000}"/>
    <hyperlink ref="B90" r:id="rId11" xr:uid="{00000000-0004-0000-0400-00000A000000}"/>
    <hyperlink ref="D90" r:id="rId12" xr:uid="{00000000-0004-0000-0400-00000B000000}"/>
    <hyperlink ref="D94" r:id="rId13" xr:uid="{00000000-0004-0000-0400-00000C000000}"/>
    <hyperlink ref="B94" r:id="rId14" xr:uid="{00000000-0004-0000-0400-00000D000000}"/>
    <hyperlink ref="B98" r:id="rId15" xr:uid="{F81F1760-F32D-4859-9125-C9FA25B693BE}"/>
    <hyperlink ref="D98" r:id="rId16" xr:uid="{CE59F9AA-127C-4558-A6AB-CF336A6672C1}"/>
  </hyperlinks>
  <pageMargins left="0.25" right="0.25" top="0.75" bottom="0.75" header="0.3" footer="0.3"/>
  <pageSetup scale="26" fitToHeight="0" orientation="landscape" r:id="rId17"/>
  <rowBreaks count="3" manualBreakCount="3">
    <brk id="43" max="15" man="1"/>
    <brk id="62" max="15" man="1"/>
    <brk id="82" max="15" man="1"/>
  </rowBreaks>
  <drawing r:id="rId18"/>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Listas!$B$2:$B$4</xm:f>
          </x14:formula1>
          <xm:sqref>H35:I36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pageSetUpPr fitToPage="1"/>
  </sheetPr>
  <dimension ref="A1:O126"/>
  <sheetViews>
    <sheetView showGridLines="0" topLeftCell="A94" zoomScale="80" zoomScaleNormal="80" zoomScaleSheetLayoutView="20" workbookViewId="0">
      <selection activeCell="D98" sqref="D98:E98"/>
    </sheetView>
  </sheetViews>
  <sheetFormatPr baseColWidth="10" defaultColWidth="10.85546875" defaultRowHeight="14.25" x14ac:dyDescent="0.25"/>
  <cols>
    <col min="1" max="1" width="49.85546875" style="68" customWidth="1"/>
    <col min="2" max="2" width="35.85546875" style="68" customWidth="1"/>
    <col min="3" max="3" width="43.85546875" style="68" customWidth="1"/>
    <col min="4" max="7" width="35.85546875" style="68" customWidth="1"/>
    <col min="8" max="8" width="60.42578125" style="68" customWidth="1"/>
    <col min="9" max="9" width="54.140625" style="68" customWidth="1"/>
    <col min="10" max="13" width="35.85546875" style="68" customWidth="1"/>
    <col min="14" max="14" width="21.42578125" style="68" customWidth="1"/>
    <col min="15"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689" t="s">
        <v>356</v>
      </c>
      <c r="C11" s="690"/>
      <c r="D11" s="690"/>
      <c r="E11" s="690"/>
      <c r="F11" s="690"/>
      <c r="G11" s="690"/>
      <c r="H11" s="690"/>
      <c r="I11" s="690"/>
      <c r="J11" s="690"/>
      <c r="K11" s="690"/>
      <c r="L11" s="690"/>
      <c r="M11" s="690"/>
      <c r="N11" s="690"/>
      <c r="O11" s="691"/>
    </row>
    <row r="12" spans="1:15" ht="15" customHeight="1" x14ac:dyDescent="0.25">
      <c r="A12" s="707"/>
      <c r="B12" s="692"/>
      <c r="C12" s="538"/>
      <c r="D12" s="538"/>
      <c r="E12" s="538"/>
      <c r="F12" s="538"/>
      <c r="G12" s="538"/>
      <c r="H12" s="538"/>
      <c r="I12" s="538"/>
      <c r="J12" s="538"/>
      <c r="K12" s="538"/>
      <c r="L12" s="538"/>
      <c r="M12" s="538"/>
      <c r="N12" s="538"/>
      <c r="O12" s="693"/>
    </row>
    <row r="13" spans="1:15" ht="15" customHeight="1" thickBot="1" x14ac:dyDescent="0.3">
      <c r="A13" s="708"/>
      <c r="B13" s="694"/>
      <c r="C13" s="695"/>
      <c r="D13" s="695"/>
      <c r="E13" s="695"/>
      <c r="F13" s="695"/>
      <c r="G13" s="695"/>
      <c r="H13" s="695"/>
      <c r="I13" s="695"/>
      <c r="J13" s="695"/>
      <c r="K13" s="695"/>
      <c r="L13" s="695"/>
      <c r="M13" s="695"/>
      <c r="N13" s="695"/>
      <c r="O13" s="696"/>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357</v>
      </c>
      <c r="C15" s="697"/>
      <c r="D15" s="697"/>
      <c r="E15" s="697"/>
      <c r="F15" s="697"/>
      <c r="G15" s="543" t="s">
        <v>212</v>
      </c>
      <c r="H15" s="543"/>
      <c r="I15" s="698" t="s">
        <v>358</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121" t="s">
        <v>214</v>
      </c>
      <c r="B17" s="697" t="s">
        <v>215</v>
      </c>
      <c r="C17" s="697"/>
      <c r="D17" s="697"/>
      <c r="E17" s="697"/>
      <c r="F17" s="121" t="s">
        <v>216</v>
      </c>
      <c r="G17" s="567" t="s">
        <v>217</v>
      </c>
      <c r="H17" s="567"/>
      <c r="I17" s="567"/>
      <c r="J17" s="121" t="s">
        <v>218</v>
      </c>
      <c r="K17" s="697" t="s">
        <v>359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391" t="s">
        <v>222</v>
      </c>
      <c r="O23" s="87" t="s">
        <v>223</v>
      </c>
    </row>
    <row r="24" spans="1:15" ht="32.1" customHeight="1" x14ac:dyDescent="0.25">
      <c r="A24" s="90" t="s">
        <v>224</v>
      </c>
      <c r="B24" s="91">
        <v>16326885000</v>
      </c>
      <c r="C24" s="91"/>
      <c r="D24" s="91"/>
      <c r="E24" s="91">
        <v>-551</v>
      </c>
      <c r="F24" s="91"/>
      <c r="G24" s="91"/>
      <c r="H24" s="88"/>
      <c r="I24" s="88"/>
      <c r="J24" s="88"/>
      <c r="K24" s="88"/>
      <c r="L24" s="88"/>
      <c r="M24" s="417"/>
      <c r="N24" s="490">
        <f t="shared" ref="N24:N29" si="0">SUM(B24:M24)</f>
        <v>16326884449</v>
      </c>
      <c r="O24" s="419"/>
    </row>
    <row r="25" spans="1:15" ht="32.1" customHeight="1" x14ac:dyDescent="0.25">
      <c r="A25" s="90" t="s">
        <v>225</v>
      </c>
      <c r="B25" s="91">
        <v>16326884449</v>
      </c>
      <c r="C25" s="91"/>
      <c r="D25" s="91"/>
      <c r="E25" s="91"/>
      <c r="F25" s="91"/>
      <c r="G25" s="91"/>
      <c r="H25" s="91"/>
      <c r="I25" s="91"/>
      <c r="J25" s="91"/>
      <c r="K25" s="91"/>
      <c r="L25" s="91"/>
      <c r="M25" s="331"/>
      <c r="N25" s="91">
        <f t="shared" si="0"/>
        <v>16326884449</v>
      </c>
      <c r="O25" s="389">
        <f>+(B25+C25+D25+E25+F25+G25+H25+I25+J25+K25+L25+M25)/N24</f>
        <v>1</v>
      </c>
    </row>
    <row r="26" spans="1:15" ht="32.1" customHeight="1" x14ac:dyDescent="0.25">
      <c r="A26" s="90" t="s">
        <v>226</v>
      </c>
      <c r="B26" s="91">
        <v>0</v>
      </c>
      <c r="C26" s="91">
        <v>1247441685</v>
      </c>
      <c r="D26" s="91">
        <v>1332068843</v>
      </c>
      <c r="E26" s="91"/>
      <c r="F26" s="91">
        <v>0</v>
      </c>
      <c r="G26" s="91">
        <v>1324359664</v>
      </c>
      <c r="H26" s="91"/>
      <c r="I26" s="91"/>
      <c r="J26" s="91"/>
      <c r="K26" s="91"/>
      <c r="L26" s="91"/>
      <c r="M26" s="331"/>
      <c r="N26" s="91">
        <f t="shared" si="0"/>
        <v>3903870192</v>
      </c>
      <c r="O26" s="389"/>
    </row>
    <row r="27" spans="1:15" ht="32.1" customHeight="1" x14ac:dyDescent="0.25">
      <c r="A27" s="90" t="s">
        <v>227</v>
      </c>
      <c r="B27" s="91">
        <v>1231063255</v>
      </c>
      <c r="C27" s="91">
        <v>36271486</v>
      </c>
      <c r="D27" s="91"/>
      <c r="E27" s="91"/>
      <c r="F27" s="91"/>
      <c r="G27" s="91"/>
      <c r="H27" s="91"/>
      <c r="I27" s="91"/>
      <c r="J27" s="91"/>
      <c r="K27" s="91"/>
      <c r="L27" s="91"/>
      <c r="M27" s="331">
        <v>41589938</v>
      </c>
      <c r="N27" s="91">
        <f t="shared" si="0"/>
        <v>1308924679</v>
      </c>
      <c r="O27" s="389"/>
    </row>
    <row r="28" spans="1:15" ht="32.1" customHeight="1" x14ac:dyDescent="0.25">
      <c r="A28" s="90" t="s">
        <v>228</v>
      </c>
      <c r="B28" s="91">
        <v>0</v>
      </c>
      <c r="C28" s="91"/>
      <c r="D28" s="91"/>
      <c r="E28" s="91"/>
      <c r="F28" s="91"/>
      <c r="G28" s="91"/>
      <c r="H28" s="91"/>
      <c r="I28" s="91"/>
      <c r="J28" s="91"/>
      <c r="K28" s="91"/>
      <c r="L28" s="91"/>
      <c r="M28" s="331"/>
      <c r="N28" s="91">
        <f t="shared" si="0"/>
        <v>0</v>
      </c>
      <c r="O28" s="332"/>
    </row>
    <row r="29" spans="1:15" ht="32.1" customHeight="1" thickBot="1" x14ac:dyDescent="0.3">
      <c r="A29" s="93" t="s">
        <v>229</v>
      </c>
      <c r="B29" s="94">
        <v>1209252707</v>
      </c>
      <c r="C29" s="94">
        <v>58082034</v>
      </c>
      <c r="D29" s="94">
        <v>0</v>
      </c>
      <c r="E29" s="94"/>
      <c r="F29" s="94"/>
      <c r="G29" s="94"/>
      <c r="H29" s="94"/>
      <c r="I29" s="94"/>
      <c r="J29" s="94"/>
      <c r="K29" s="94"/>
      <c r="L29" s="94"/>
      <c r="M29" s="418"/>
      <c r="N29" s="94">
        <f t="shared" si="0"/>
        <v>1267334741</v>
      </c>
      <c r="O29" s="420">
        <f>+N29/(N27-N28)</f>
        <v>0.96822587375174707</v>
      </c>
    </row>
    <row r="30" spans="1:15" s="95" customFormat="1" ht="16.5" customHeight="1" x14ac:dyDescent="0.2"/>
    <row r="31" spans="1:15" s="95" customFormat="1" ht="17.25" customHeight="1" x14ac:dyDescent="0.2"/>
    <row r="32" spans="1:15" ht="5.25" customHeight="1" thickBot="1" x14ac:dyDescent="0.3"/>
    <row r="33" spans="1:10" ht="48" customHeight="1" thickBot="1" x14ac:dyDescent="0.3">
      <c r="A33" s="666" t="s">
        <v>230</v>
      </c>
      <c r="B33" s="667"/>
      <c r="C33" s="667"/>
      <c r="D33" s="667"/>
      <c r="E33" s="667"/>
      <c r="F33" s="667"/>
      <c r="G33" s="667"/>
      <c r="H33" s="667"/>
      <c r="I33" s="668"/>
      <c r="J33" s="100"/>
    </row>
    <row r="34" spans="1:10" ht="50.25" customHeight="1" thickBot="1" x14ac:dyDescent="0.3">
      <c r="A34" s="107" t="s">
        <v>231</v>
      </c>
      <c r="B34" s="669" t="str">
        <f>+B11</f>
        <v>Realizar 142.183 atenciones efectivas a través de los diferentes canales de atención de la Línea Púrpura Distrital y los casos gestionados y analizados en el marco de la integración con el NUSE 123</v>
      </c>
      <c r="C34" s="670"/>
      <c r="D34" s="670"/>
      <c r="E34" s="670"/>
      <c r="F34" s="670"/>
      <c r="G34" s="670"/>
      <c r="H34" s="670"/>
      <c r="I34" s="671"/>
      <c r="J34" s="98"/>
    </row>
    <row r="35" spans="1:10" ht="18.75" customHeight="1" thickBot="1" x14ac:dyDescent="0.3">
      <c r="A35" s="662" t="s">
        <v>232</v>
      </c>
      <c r="B35" s="151">
        <v>2024</v>
      </c>
      <c r="C35" s="151">
        <v>2025</v>
      </c>
      <c r="D35" s="151">
        <v>2026</v>
      </c>
      <c r="E35" s="151">
        <v>2027</v>
      </c>
      <c r="F35" s="151" t="s">
        <v>233</v>
      </c>
      <c r="G35" s="677" t="s">
        <v>234</v>
      </c>
      <c r="H35" s="677" t="s">
        <v>21</v>
      </c>
      <c r="I35" s="677"/>
      <c r="J35" s="98"/>
    </row>
    <row r="36" spans="1:10" ht="50.25" customHeight="1" thickBot="1" x14ac:dyDescent="0.3">
      <c r="A36" s="663"/>
      <c r="B36" s="280">
        <v>21285</v>
      </c>
      <c r="C36" s="280">
        <v>40898</v>
      </c>
      <c r="D36" s="280">
        <v>40000</v>
      </c>
      <c r="E36" s="280">
        <v>40000</v>
      </c>
      <c r="F36" s="281">
        <f>SUM(B36:E36)</f>
        <v>142183</v>
      </c>
      <c r="G36" s="677"/>
      <c r="H36" s="677"/>
      <c r="I36" s="677"/>
      <c r="J36" s="98"/>
    </row>
    <row r="37" spans="1:10" ht="52.5" customHeight="1" thickBot="1" x14ac:dyDescent="0.3">
      <c r="A37" s="108" t="s">
        <v>235</v>
      </c>
      <c r="B37" s="672">
        <v>0.1</v>
      </c>
      <c r="C37" s="673"/>
      <c r="D37" s="674" t="s">
        <v>236</v>
      </c>
      <c r="E37" s="675"/>
      <c r="F37" s="675"/>
      <c r="G37" s="675"/>
      <c r="H37" s="675"/>
      <c r="I37" s="676"/>
    </row>
    <row r="38" spans="1:10" s="99" customFormat="1" ht="48" customHeight="1" thickBot="1" x14ac:dyDescent="0.3">
      <c r="A38" s="662" t="s">
        <v>237</v>
      </c>
      <c r="B38" s="108" t="s">
        <v>238</v>
      </c>
      <c r="C38" s="107" t="s">
        <v>239</v>
      </c>
      <c r="D38" s="649" t="s">
        <v>240</v>
      </c>
      <c r="E38" s="650"/>
      <c r="F38" s="649" t="s">
        <v>241</v>
      </c>
      <c r="G38" s="650"/>
      <c r="H38" s="109" t="s">
        <v>242</v>
      </c>
      <c r="I38" s="111" t="s">
        <v>243</v>
      </c>
    </row>
    <row r="39" spans="1:10" ht="235.5" customHeight="1" thickBot="1" x14ac:dyDescent="0.3">
      <c r="A39" s="663"/>
      <c r="B39" s="101">
        <v>3333</v>
      </c>
      <c r="C39" s="104">
        <v>2968</v>
      </c>
      <c r="D39" s="744" t="s">
        <v>360</v>
      </c>
      <c r="E39" s="745"/>
      <c r="F39" s="546" t="s">
        <v>361</v>
      </c>
      <c r="G39" s="548"/>
      <c r="H39" s="386" t="s">
        <v>362</v>
      </c>
      <c r="I39" s="464" t="s">
        <v>1188</v>
      </c>
    </row>
    <row r="40" spans="1:10" s="99" customFormat="1" ht="54" customHeight="1" thickBot="1" x14ac:dyDescent="0.3">
      <c r="A40" s="662" t="s">
        <v>248</v>
      </c>
      <c r="B40" s="110" t="s">
        <v>238</v>
      </c>
      <c r="C40" s="109" t="s">
        <v>239</v>
      </c>
      <c r="D40" s="649" t="s">
        <v>240</v>
      </c>
      <c r="E40" s="650"/>
      <c r="F40" s="649" t="s">
        <v>241</v>
      </c>
      <c r="G40" s="650"/>
      <c r="H40" s="109" t="s">
        <v>242</v>
      </c>
      <c r="I40" s="111" t="s">
        <v>243</v>
      </c>
    </row>
    <row r="41" spans="1:10" ht="216.75" customHeight="1" thickBot="1" x14ac:dyDescent="0.3">
      <c r="A41" s="663"/>
      <c r="B41" s="101">
        <v>3333</v>
      </c>
      <c r="C41" s="104">
        <v>3207</v>
      </c>
      <c r="D41" s="744" t="s">
        <v>363</v>
      </c>
      <c r="E41" s="745"/>
      <c r="F41" s="546" t="s">
        <v>364</v>
      </c>
      <c r="G41" s="548"/>
      <c r="H41" s="386" t="s">
        <v>362</v>
      </c>
      <c r="I41" s="464" t="s">
        <v>1188</v>
      </c>
    </row>
    <row r="42" spans="1:10" s="99" customFormat="1" ht="33.75" thickBot="1" x14ac:dyDescent="0.3">
      <c r="A42" s="662" t="s">
        <v>251</v>
      </c>
      <c r="B42" s="110" t="s">
        <v>238</v>
      </c>
      <c r="C42" s="109" t="s">
        <v>239</v>
      </c>
      <c r="D42" s="649" t="s">
        <v>240</v>
      </c>
      <c r="E42" s="650"/>
      <c r="F42" s="649" t="s">
        <v>241</v>
      </c>
      <c r="G42" s="650"/>
      <c r="H42" s="109" t="s">
        <v>242</v>
      </c>
      <c r="I42" s="111" t="s">
        <v>243</v>
      </c>
    </row>
    <row r="43" spans="1:10" ht="186" thickBot="1" x14ac:dyDescent="0.3">
      <c r="A43" s="663"/>
      <c r="B43" s="101">
        <v>3333</v>
      </c>
      <c r="C43" s="504">
        <v>3311</v>
      </c>
      <c r="D43" s="746" t="s">
        <v>365</v>
      </c>
      <c r="E43" s="747"/>
      <c r="F43" s="748" t="s">
        <v>366</v>
      </c>
      <c r="G43" s="749"/>
      <c r="H43" s="464" t="s">
        <v>367</v>
      </c>
      <c r="I43" s="464" t="s">
        <v>1188</v>
      </c>
    </row>
    <row r="44" spans="1:10" s="99" customFormat="1" ht="33.75" thickBot="1" x14ac:dyDescent="0.3">
      <c r="A44" s="662" t="s">
        <v>254</v>
      </c>
      <c r="B44" s="109" t="s">
        <v>238</v>
      </c>
      <c r="C44" s="109" t="s">
        <v>239</v>
      </c>
      <c r="D44" s="649" t="s">
        <v>240</v>
      </c>
      <c r="E44" s="650"/>
      <c r="F44" s="649" t="s">
        <v>241</v>
      </c>
      <c r="G44" s="650"/>
      <c r="H44" s="109" t="s">
        <v>242</v>
      </c>
      <c r="I44" s="109" t="s">
        <v>243</v>
      </c>
    </row>
    <row r="45" spans="1:10" ht="186" thickBot="1" x14ac:dyDescent="0.3">
      <c r="A45" s="663"/>
      <c r="B45" s="101">
        <v>3333</v>
      </c>
      <c r="C45" s="104">
        <v>3400</v>
      </c>
      <c r="D45" s="746" t="s">
        <v>368</v>
      </c>
      <c r="E45" s="747"/>
      <c r="F45" s="748" t="s">
        <v>369</v>
      </c>
      <c r="G45" s="749"/>
      <c r="H45" s="464" t="s">
        <v>367</v>
      </c>
      <c r="I45" s="464" t="s">
        <v>1188</v>
      </c>
    </row>
    <row r="46" spans="1:10" s="99" customFormat="1" ht="33.75" thickBot="1" x14ac:dyDescent="0.3">
      <c r="A46" s="662" t="s">
        <v>257</v>
      </c>
      <c r="B46" s="110" t="s">
        <v>238</v>
      </c>
      <c r="C46" s="109" t="s">
        <v>239</v>
      </c>
      <c r="D46" s="649" t="s">
        <v>240</v>
      </c>
      <c r="E46" s="650"/>
      <c r="F46" s="649" t="s">
        <v>241</v>
      </c>
      <c r="G46" s="650"/>
      <c r="H46" s="109" t="s">
        <v>242</v>
      </c>
      <c r="I46" s="111" t="s">
        <v>243</v>
      </c>
    </row>
    <row r="47" spans="1:10" ht="171.75" customHeight="1" thickBot="1" x14ac:dyDescent="0.3">
      <c r="A47" s="663"/>
      <c r="B47" s="101">
        <v>3333</v>
      </c>
      <c r="C47" s="104">
        <v>3399</v>
      </c>
      <c r="D47" s="748" t="s">
        <v>370</v>
      </c>
      <c r="E47" s="749"/>
      <c r="F47" s="748" t="s">
        <v>371</v>
      </c>
      <c r="G47" s="749"/>
      <c r="H47" s="464" t="s">
        <v>367</v>
      </c>
      <c r="I47" s="464" t="s">
        <v>1188</v>
      </c>
    </row>
    <row r="48" spans="1:10" s="99" customFormat="1" ht="33.75" thickBot="1" x14ac:dyDescent="0.3">
      <c r="A48" s="662" t="s">
        <v>260</v>
      </c>
      <c r="B48" s="109" t="s">
        <v>238</v>
      </c>
      <c r="C48" s="109" t="s">
        <v>239</v>
      </c>
      <c r="D48" s="649" t="s">
        <v>240</v>
      </c>
      <c r="E48" s="650"/>
      <c r="F48" s="649" t="s">
        <v>241</v>
      </c>
      <c r="G48" s="650"/>
      <c r="H48" s="109" t="s">
        <v>242</v>
      </c>
      <c r="I48" s="111" t="s">
        <v>243</v>
      </c>
    </row>
    <row r="49" spans="1:9" ht="186" thickBot="1" x14ac:dyDescent="0.3">
      <c r="A49" s="663"/>
      <c r="B49" s="101">
        <v>3333</v>
      </c>
      <c r="C49" s="101">
        <v>3162</v>
      </c>
      <c r="D49" s="748" t="s">
        <v>372</v>
      </c>
      <c r="E49" s="749"/>
      <c r="F49" s="750" t="s">
        <v>1147</v>
      </c>
      <c r="G49" s="751"/>
      <c r="H49" s="464" t="s">
        <v>367</v>
      </c>
      <c r="I49" s="464" t="s">
        <v>1188</v>
      </c>
    </row>
    <row r="50" spans="1:9" ht="33.75" thickBot="1" x14ac:dyDescent="0.3">
      <c r="A50" s="662" t="s">
        <v>263</v>
      </c>
      <c r="B50" s="108" t="s">
        <v>238</v>
      </c>
      <c r="C50" s="107" t="s">
        <v>239</v>
      </c>
      <c r="D50" s="649" t="s">
        <v>240</v>
      </c>
      <c r="E50" s="650"/>
      <c r="F50" s="649" t="s">
        <v>241</v>
      </c>
      <c r="G50" s="650"/>
      <c r="H50" s="109" t="s">
        <v>242</v>
      </c>
      <c r="I50" s="111" t="s">
        <v>243</v>
      </c>
    </row>
    <row r="51" spans="1:9" ht="197.45" customHeight="1" thickBot="1" x14ac:dyDescent="0.3">
      <c r="A51" s="663"/>
      <c r="B51" s="101">
        <v>3333</v>
      </c>
      <c r="C51" s="106">
        <v>3501</v>
      </c>
      <c r="D51" s="546" t="s">
        <v>1148</v>
      </c>
      <c r="E51" s="547"/>
      <c r="F51" s="750" t="s">
        <v>1149</v>
      </c>
      <c r="G51" s="751"/>
      <c r="H51" s="464" t="s">
        <v>367</v>
      </c>
      <c r="I51" s="464" t="s">
        <v>1188</v>
      </c>
    </row>
    <row r="52" spans="1:9" ht="33.75" thickBot="1" x14ac:dyDescent="0.3">
      <c r="A52" s="662" t="s">
        <v>264</v>
      </c>
      <c r="B52" s="108" t="s">
        <v>238</v>
      </c>
      <c r="C52" s="107" t="s">
        <v>239</v>
      </c>
      <c r="D52" s="649" t="s">
        <v>240</v>
      </c>
      <c r="E52" s="650"/>
      <c r="F52" s="649" t="s">
        <v>241</v>
      </c>
      <c r="G52" s="650"/>
      <c r="H52" s="109" t="s">
        <v>242</v>
      </c>
      <c r="I52" s="111" t="s">
        <v>243</v>
      </c>
    </row>
    <row r="53" spans="1:9" ht="186" thickBot="1" x14ac:dyDescent="0.3">
      <c r="A53" s="663"/>
      <c r="B53" s="101">
        <v>3333</v>
      </c>
      <c r="C53" s="106">
        <v>3196</v>
      </c>
      <c r="D53" s="546" t="s">
        <v>1309</v>
      </c>
      <c r="E53" s="547"/>
      <c r="F53" s="750" t="s">
        <v>1310</v>
      </c>
      <c r="G53" s="751"/>
      <c r="H53" s="464" t="s">
        <v>367</v>
      </c>
      <c r="I53" s="464" t="s">
        <v>1188</v>
      </c>
    </row>
    <row r="54" spans="1:9" ht="33.75" thickBot="1" x14ac:dyDescent="0.3">
      <c r="A54" s="662" t="s">
        <v>265</v>
      </c>
      <c r="B54" s="109" t="s">
        <v>238</v>
      </c>
      <c r="C54" s="107" t="s">
        <v>239</v>
      </c>
      <c r="D54" s="649" t="s">
        <v>240</v>
      </c>
      <c r="E54" s="650"/>
      <c r="F54" s="649" t="s">
        <v>241</v>
      </c>
      <c r="G54" s="650"/>
      <c r="H54" s="109" t="s">
        <v>242</v>
      </c>
      <c r="I54" s="111" t="s">
        <v>243</v>
      </c>
    </row>
    <row r="55" spans="1:9" ht="17.25" thickBot="1" x14ac:dyDescent="0.3">
      <c r="A55" s="663"/>
      <c r="B55" s="101">
        <v>3334</v>
      </c>
      <c r="C55" s="106"/>
      <c r="D55" s="653"/>
      <c r="E55" s="654"/>
      <c r="F55" s="653"/>
      <c r="G55" s="654"/>
      <c r="H55" s="101"/>
      <c r="I55" s="101"/>
    </row>
    <row r="56" spans="1:9" ht="33.75" thickBot="1" x14ac:dyDescent="0.3">
      <c r="A56" s="662" t="s">
        <v>266</v>
      </c>
      <c r="B56" s="109" t="s">
        <v>238</v>
      </c>
      <c r="C56" s="107" t="s">
        <v>239</v>
      </c>
      <c r="D56" s="649" t="s">
        <v>240</v>
      </c>
      <c r="E56" s="650"/>
      <c r="F56" s="649" t="s">
        <v>241</v>
      </c>
      <c r="G56" s="650"/>
      <c r="H56" s="109" t="s">
        <v>242</v>
      </c>
      <c r="I56" s="111" t="s">
        <v>243</v>
      </c>
    </row>
    <row r="57" spans="1:9" ht="17.25" thickBot="1" x14ac:dyDescent="0.3">
      <c r="A57" s="663"/>
      <c r="B57" s="101">
        <v>3334</v>
      </c>
      <c r="C57" s="106"/>
      <c r="D57" s="653"/>
      <c r="E57" s="654"/>
      <c r="F57" s="653"/>
      <c r="G57" s="654"/>
      <c r="H57" s="101"/>
      <c r="I57" s="102"/>
    </row>
    <row r="58" spans="1:9" ht="33.75" thickBot="1" x14ac:dyDescent="0.3">
      <c r="A58" s="662" t="s">
        <v>267</v>
      </c>
      <c r="B58" s="109" t="s">
        <v>238</v>
      </c>
      <c r="C58" s="107" t="s">
        <v>239</v>
      </c>
      <c r="D58" s="649" t="s">
        <v>240</v>
      </c>
      <c r="E58" s="650"/>
      <c r="F58" s="649" t="s">
        <v>241</v>
      </c>
      <c r="G58" s="650"/>
      <c r="H58" s="109" t="s">
        <v>242</v>
      </c>
      <c r="I58" s="111" t="s">
        <v>243</v>
      </c>
    </row>
    <row r="59" spans="1:9" ht="17.25" thickBot="1" x14ac:dyDescent="0.3">
      <c r="A59" s="663"/>
      <c r="B59" s="101">
        <v>3334</v>
      </c>
      <c r="C59" s="106"/>
      <c r="D59" s="653"/>
      <c r="E59" s="654"/>
      <c r="F59" s="655"/>
      <c r="G59" s="655"/>
      <c r="H59" s="101"/>
      <c r="I59" s="101"/>
    </row>
    <row r="60" spans="1:9" ht="33.75" thickBot="1" x14ac:dyDescent="0.3">
      <c r="A60" s="662" t="s">
        <v>268</v>
      </c>
      <c r="B60" s="109" t="s">
        <v>238</v>
      </c>
      <c r="C60" s="107" t="s">
        <v>239</v>
      </c>
      <c r="D60" s="649" t="s">
        <v>240</v>
      </c>
      <c r="E60" s="650"/>
      <c r="F60" s="649" t="s">
        <v>241</v>
      </c>
      <c r="G60" s="650"/>
      <c r="H60" s="109" t="s">
        <v>242</v>
      </c>
      <c r="I60" s="111" t="s">
        <v>243</v>
      </c>
    </row>
    <row r="61" spans="1:9" ht="17.25" thickBot="1" x14ac:dyDescent="0.3">
      <c r="A61" s="663"/>
      <c r="B61" s="101">
        <v>3334</v>
      </c>
      <c r="C61" s="106"/>
      <c r="D61" s="653"/>
      <c r="E61" s="654"/>
      <c r="F61" s="653"/>
      <c r="G61" s="654"/>
      <c r="H61" s="101"/>
      <c r="I61" s="101"/>
    </row>
    <row r="64" spans="1:9" s="98" customFormat="1" ht="30" customHeight="1" x14ac:dyDescent="0.25">
      <c r="A64" s="68"/>
      <c r="B64" s="68"/>
      <c r="C64" s="68"/>
      <c r="D64" s="68"/>
      <c r="E64" s="68"/>
      <c r="F64" s="68"/>
      <c r="G64" s="68"/>
      <c r="H64" s="68"/>
      <c r="I64" s="68"/>
    </row>
    <row r="65" spans="1:9" ht="34.5" customHeight="1" x14ac:dyDescent="0.25">
      <c r="A65" s="713" t="s">
        <v>269</v>
      </c>
      <c r="B65" s="713"/>
      <c r="C65" s="713"/>
      <c r="D65" s="713"/>
      <c r="E65" s="713"/>
      <c r="F65" s="713"/>
      <c r="G65" s="713"/>
      <c r="H65" s="713"/>
      <c r="I65" s="713"/>
    </row>
    <row r="66" spans="1:9" ht="85.5" customHeight="1" x14ac:dyDescent="0.25">
      <c r="A66" s="112" t="s">
        <v>270</v>
      </c>
      <c r="B66" s="660" t="s">
        <v>373</v>
      </c>
      <c r="C66" s="661"/>
      <c r="D66" s="660" t="s">
        <v>374</v>
      </c>
      <c r="E66" s="661"/>
      <c r="F66" s="660" t="s">
        <v>375</v>
      </c>
      <c r="G66" s="661"/>
      <c r="H66" s="660" t="s">
        <v>376</v>
      </c>
      <c r="I66" s="661"/>
    </row>
    <row r="67" spans="1:9" ht="42" customHeight="1" x14ac:dyDescent="0.25">
      <c r="A67" s="112" t="s">
        <v>1189</v>
      </c>
      <c r="B67" s="752">
        <v>0.05</v>
      </c>
      <c r="C67" s="753"/>
      <c r="D67" s="752">
        <v>0.05</v>
      </c>
      <c r="E67" s="753"/>
      <c r="F67" s="732"/>
      <c r="G67" s="733"/>
      <c r="H67" s="732"/>
      <c r="I67" s="733"/>
    </row>
    <row r="68" spans="1:9" ht="30" customHeight="1" x14ac:dyDescent="0.25">
      <c r="A68" s="710" t="s">
        <v>191</v>
      </c>
      <c r="B68" s="157" t="s">
        <v>99</v>
      </c>
      <c r="C68" s="157" t="s">
        <v>239</v>
      </c>
      <c r="D68" s="157" t="s">
        <v>99</v>
      </c>
      <c r="E68" s="157" t="s">
        <v>239</v>
      </c>
      <c r="F68" s="157" t="s">
        <v>99</v>
      </c>
      <c r="G68" s="157" t="s">
        <v>239</v>
      </c>
      <c r="H68" s="157" t="s">
        <v>99</v>
      </c>
      <c r="I68" s="157" t="s">
        <v>239</v>
      </c>
    </row>
    <row r="69" spans="1:9" ht="30" customHeight="1" x14ac:dyDescent="0.25">
      <c r="A69" s="711"/>
      <c r="B69" s="114">
        <v>8.3000000000000004E-2</v>
      </c>
      <c r="C69" s="114">
        <v>8.3000000000000004E-2</v>
      </c>
      <c r="D69" s="114">
        <v>8.3000000000000004E-2</v>
      </c>
      <c r="E69" s="114">
        <v>8.3000000000000004E-2</v>
      </c>
      <c r="F69" s="119"/>
      <c r="G69" s="115"/>
      <c r="H69" s="119"/>
      <c r="I69" s="115"/>
    </row>
    <row r="70" spans="1:9" ht="343.5" customHeight="1" x14ac:dyDescent="0.2">
      <c r="A70" s="112" t="s">
        <v>275</v>
      </c>
      <c r="B70" s="754" t="s">
        <v>377</v>
      </c>
      <c r="C70" s="755"/>
      <c r="D70" s="756" t="s">
        <v>378</v>
      </c>
      <c r="E70" s="757"/>
      <c r="F70" s="714"/>
      <c r="G70" s="736"/>
      <c r="H70" s="714"/>
      <c r="I70" s="715"/>
    </row>
    <row r="71" spans="1:9" ht="80.25" customHeight="1" x14ac:dyDescent="0.25">
      <c r="A71" s="112" t="s">
        <v>279</v>
      </c>
      <c r="B71" s="646" t="s">
        <v>379</v>
      </c>
      <c r="C71" s="647"/>
      <c r="D71" s="646" t="s">
        <v>380</v>
      </c>
      <c r="E71" s="647"/>
      <c r="F71" s="644"/>
      <c r="G71" s="645"/>
      <c r="H71" s="644"/>
      <c r="I71" s="645"/>
    </row>
    <row r="72" spans="1:9" ht="30.75" customHeight="1" x14ac:dyDescent="0.25">
      <c r="A72" s="710" t="s">
        <v>192</v>
      </c>
      <c r="B72" s="157" t="s">
        <v>99</v>
      </c>
      <c r="C72" s="157" t="s">
        <v>239</v>
      </c>
      <c r="D72" s="157" t="s">
        <v>99</v>
      </c>
      <c r="E72" s="157" t="s">
        <v>239</v>
      </c>
      <c r="F72" s="157" t="s">
        <v>99</v>
      </c>
      <c r="G72" s="157" t="s">
        <v>239</v>
      </c>
      <c r="H72" s="157" t="s">
        <v>99</v>
      </c>
      <c r="I72" s="157" t="s">
        <v>239</v>
      </c>
    </row>
    <row r="73" spans="1:9" ht="30.75" customHeight="1" x14ac:dyDescent="0.25">
      <c r="A73" s="711"/>
      <c r="B73" s="114">
        <v>8.3000000000000004E-2</v>
      </c>
      <c r="C73" s="114">
        <v>8.3000000000000004E-2</v>
      </c>
      <c r="D73" s="114">
        <v>8.3000000000000004E-2</v>
      </c>
      <c r="E73" s="114">
        <v>8.3000000000000004E-2</v>
      </c>
      <c r="F73" s="119"/>
      <c r="G73" s="116"/>
      <c r="H73" s="119"/>
      <c r="I73" s="116"/>
    </row>
    <row r="74" spans="1:9" ht="408.75" customHeight="1" x14ac:dyDescent="0.2">
      <c r="A74" s="112" t="s">
        <v>275</v>
      </c>
      <c r="B74" s="758" t="s">
        <v>381</v>
      </c>
      <c r="C74" s="759"/>
      <c r="D74" s="756" t="s">
        <v>382</v>
      </c>
      <c r="E74" s="757"/>
      <c r="F74" s="714"/>
      <c r="G74" s="736"/>
      <c r="H74" s="681"/>
      <c r="I74" s="682"/>
    </row>
    <row r="75" spans="1:9" ht="80.25" customHeight="1" x14ac:dyDescent="0.25">
      <c r="A75" s="112" t="s">
        <v>279</v>
      </c>
      <c r="B75" s="760" t="s">
        <v>383</v>
      </c>
      <c r="C75" s="647"/>
      <c r="D75" s="760" t="s">
        <v>384</v>
      </c>
      <c r="E75" s="647"/>
      <c r="F75" s="644"/>
      <c r="G75" s="645"/>
      <c r="H75" s="644"/>
      <c r="I75" s="645"/>
    </row>
    <row r="76" spans="1:9" ht="16.5" x14ac:dyDescent="0.25">
      <c r="A76" s="710" t="s">
        <v>193</v>
      </c>
      <c r="B76" s="157" t="s">
        <v>99</v>
      </c>
      <c r="C76" s="157" t="s">
        <v>239</v>
      </c>
      <c r="D76" s="157" t="s">
        <v>99</v>
      </c>
      <c r="E76" s="157" t="s">
        <v>239</v>
      </c>
      <c r="F76" s="157" t="s">
        <v>99</v>
      </c>
      <c r="G76" s="157" t="s">
        <v>239</v>
      </c>
      <c r="H76" s="157" t="s">
        <v>99</v>
      </c>
      <c r="I76" s="157" t="s">
        <v>239</v>
      </c>
    </row>
    <row r="77" spans="1:9" ht="16.5" x14ac:dyDescent="0.25">
      <c r="A77" s="711"/>
      <c r="B77" s="114">
        <v>8.3000000000000004E-2</v>
      </c>
      <c r="C77" s="114">
        <v>8.3000000000000004E-2</v>
      </c>
      <c r="D77" s="114">
        <v>8.3000000000000004E-2</v>
      </c>
      <c r="E77" s="114">
        <v>8.3000000000000004E-2</v>
      </c>
      <c r="F77" s="119"/>
      <c r="G77" s="116"/>
      <c r="H77" s="119"/>
      <c r="I77" s="116"/>
    </row>
    <row r="78" spans="1:9" ht="351.75" customHeight="1" x14ac:dyDescent="0.25">
      <c r="A78" s="112" t="s">
        <v>275</v>
      </c>
      <c r="B78" s="761" t="s">
        <v>385</v>
      </c>
      <c r="C78" s="762"/>
      <c r="D78" s="761" t="s">
        <v>386</v>
      </c>
      <c r="E78" s="762"/>
      <c r="F78" s="714"/>
      <c r="G78" s="736"/>
      <c r="H78" s="644"/>
      <c r="I78" s="645"/>
    </row>
    <row r="79" spans="1:9" ht="61.5" customHeight="1" x14ac:dyDescent="0.25">
      <c r="A79" s="112" t="s">
        <v>279</v>
      </c>
      <c r="B79" s="646" t="s">
        <v>387</v>
      </c>
      <c r="C79" s="647"/>
      <c r="D79" s="646" t="s">
        <v>388</v>
      </c>
      <c r="E79" s="647"/>
      <c r="F79" s="644"/>
      <c r="G79" s="645"/>
      <c r="H79" s="644"/>
      <c r="I79" s="645"/>
    </row>
    <row r="80" spans="1:9" ht="16.5" x14ac:dyDescent="0.25">
      <c r="A80" s="710" t="s">
        <v>194</v>
      </c>
      <c r="B80" s="157" t="s">
        <v>99</v>
      </c>
      <c r="C80" s="157" t="s">
        <v>239</v>
      </c>
      <c r="D80" s="157" t="s">
        <v>99</v>
      </c>
      <c r="E80" s="157" t="s">
        <v>239</v>
      </c>
      <c r="F80" s="157" t="s">
        <v>99</v>
      </c>
      <c r="G80" s="157" t="s">
        <v>239</v>
      </c>
      <c r="H80" s="157" t="s">
        <v>99</v>
      </c>
      <c r="I80" s="157" t="s">
        <v>239</v>
      </c>
    </row>
    <row r="81" spans="1:9" ht="16.5" x14ac:dyDescent="0.25">
      <c r="A81" s="711"/>
      <c r="B81" s="114">
        <v>8.3000000000000004E-2</v>
      </c>
      <c r="C81" s="114">
        <v>8.3000000000000004E-2</v>
      </c>
      <c r="D81" s="114">
        <v>8.3000000000000004E-2</v>
      </c>
      <c r="E81" s="114">
        <v>8.3000000000000004E-2</v>
      </c>
      <c r="F81" s="119"/>
      <c r="G81" s="116"/>
      <c r="H81" s="119"/>
      <c r="I81" s="116"/>
    </row>
    <row r="82" spans="1:9" ht="387" customHeight="1" x14ac:dyDescent="0.25">
      <c r="A82" s="112" t="s">
        <v>275</v>
      </c>
      <c r="B82" s="761" t="s">
        <v>389</v>
      </c>
      <c r="C82" s="762"/>
      <c r="D82" s="761" t="s">
        <v>390</v>
      </c>
      <c r="E82" s="762"/>
      <c r="F82" s="714"/>
      <c r="G82" s="736"/>
      <c r="H82" s="644"/>
      <c r="I82" s="645"/>
    </row>
    <row r="83" spans="1:9" ht="49.5" customHeight="1" x14ac:dyDescent="0.25">
      <c r="A83" s="112" t="s">
        <v>279</v>
      </c>
      <c r="B83" s="646" t="s">
        <v>391</v>
      </c>
      <c r="C83" s="709"/>
      <c r="D83" s="646" t="s">
        <v>391</v>
      </c>
      <c r="E83" s="709"/>
      <c r="F83" s="644"/>
      <c r="G83" s="645"/>
      <c r="H83" s="644"/>
      <c r="I83" s="645"/>
    </row>
    <row r="84" spans="1:9" ht="16.5" x14ac:dyDescent="0.25">
      <c r="A84" s="710" t="s">
        <v>197</v>
      </c>
      <c r="B84" s="157" t="s">
        <v>99</v>
      </c>
      <c r="C84" s="157" t="s">
        <v>239</v>
      </c>
      <c r="D84" s="157" t="s">
        <v>99</v>
      </c>
      <c r="E84" s="157" t="s">
        <v>239</v>
      </c>
      <c r="F84" s="157" t="s">
        <v>99</v>
      </c>
      <c r="G84" s="157" t="s">
        <v>239</v>
      </c>
      <c r="H84" s="157" t="s">
        <v>99</v>
      </c>
      <c r="I84" s="157" t="s">
        <v>239</v>
      </c>
    </row>
    <row r="85" spans="1:9" ht="16.5" x14ac:dyDescent="0.25">
      <c r="A85" s="711"/>
      <c r="B85" s="114">
        <v>8.3000000000000004E-2</v>
      </c>
      <c r="C85" s="114">
        <v>8.3000000000000004E-2</v>
      </c>
      <c r="D85" s="114">
        <v>8.3000000000000004E-2</v>
      </c>
      <c r="E85" s="114">
        <v>8.3000000000000004E-2</v>
      </c>
      <c r="F85" s="119"/>
      <c r="G85" s="116"/>
      <c r="H85" s="119"/>
      <c r="I85" s="116"/>
    </row>
    <row r="86" spans="1:9" ht="369.75" customHeight="1" x14ac:dyDescent="0.25">
      <c r="A86" s="112" t="s">
        <v>275</v>
      </c>
      <c r="B86" s="761" t="s">
        <v>1145</v>
      </c>
      <c r="C86" s="762"/>
      <c r="D86" s="761" t="s">
        <v>392</v>
      </c>
      <c r="E86" s="762"/>
      <c r="F86" s="678"/>
      <c r="G86" s="678"/>
      <c r="H86" s="678"/>
      <c r="I86" s="678"/>
    </row>
    <row r="87" spans="1:9" ht="52.5" customHeight="1" x14ac:dyDescent="0.25">
      <c r="A87" s="112" t="s">
        <v>279</v>
      </c>
      <c r="B87" s="760" t="s">
        <v>393</v>
      </c>
      <c r="C87" s="647"/>
      <c r="D87" s="760" t="s">
        <v>394</v>
      </c>
      <c r="E87" s="647"/>
      <c r="F87" s="639"/>
      <c r="G87" s="640"/>
      <c r="H87" s="639"/>
      <c r="I87" s="640"/>
    </row>
    <row r="88" spans="1:9" ht="52.5" customHeight="1" x14ac:dyDescent="0.25">
      <c r="A88" s="710" t="s">
        <v>198</v>
      </c>
      <c r="B88" s="157" t="s">
        <v>99</v>
      </c>
      <c r="C88" s="157" t="s">
        <v>239</v>
      </c>
      <c r="D88" s="157" t="s">
        <v>99</v>
      </c>
      <c r="E88" s="157" t="s">
        <v>239</v>
      </c>
      <c r="F88" s="157" t="s">
        <v>99</v>
      </c>
      <c r="G88" s="157" t="s">
        <v>239</v>
      </c>
      <c r="H88" s="157" t="s">
        <v>99</v>
      </c>
      <c r="I88" s="157" t="s">
        <v>239</v>
      </c>
    </row>
    <row r="89" spans="1:9" ht="16.5" x14ac:dyDescent="0.25">
      <c r="A89" s="711"/>
      <c r="B89" s="114">
        <v>8.3000000000000004E-2</v>
      </c>
      <c r="C89" s="114">
        <v>8.3000000000000004E-2</v>
      </c>
      <c r="D89" s="114">
        <v>8.3000000000000004E-2</v>
      </c>
      <c r="E89" s="114">
        <v>8.3000000000000004E-2</v>
      </c>
      <c r="F89" s="119"/>
      <c r="G89" s="116"/>
      <c r="H89" s="119"/>
      <c r="I89" s="116"/>
    </row>
    <row r="90" spans="1:9" ht="343.5" customHeight="1" x14ac:dyDescent="0.25">
      <c r="A90" s="112" t="s">
        <v>275</v>
      </c>
      <c r="B90" s="761" t="s">
        <v>1146</v>
      </c>
      <c r="C90" s="762"/>
      <c r="D90" s="761" t="s">
        <v>395</v>
      </c>
      <c r="E90" s="762"/>
      <c r="F90" s="763"/>
      <c r="G90" s="763"/>
      <c r="H90" s="638"/>
      <c r="I90" s="638"/>
    </row>
    <row r="91" spans="1:9" ht="66.75" customHeight="1" x14ac:dyDescent="0.25">
      <c r="A91" s="112" t="s">
        <v>279</v>
      </c>
      <c r="B91" s="646" t="s">
        <v>396</v>
      </c>
      <c r="C91" s="647"/>
      <c r="D91" s="646" t="s">
        <v>397</v>
      </c>
      <c r="E91" s="647"/>
      <c r="F91" s="743"/>
      <c r="G91" s="647"/>
      <c r="H91" s="639"/>
      <c r="I91" s="640"/>
    </row>
    <row r="92" spans="1:9" ht="16.5" x14ac:dyDescent="0.25">
      <c r="A92" s="710" t="s">
        <v>200</v>
      </c>
      <c r="B92" s="157" t="s">
        <v>99</v>
      </c>
      <c r="C92" s="157" t="s">
        <v>239</v>
      </c>
      <c r="D92" s="157" t="s">
        <v>99</v>
      </c>
      <c r="E92" s="157" t="s">
        <v>239</v>
      </c>
      <c r="F92" s="157" t="s">
        <v>99</v>
      </c>
      <c r="G92" s="157" t="s">
        <v>239</v>
      </c>
      <c r="H92" s="157" t="s">
        <v>99</v>
      </c>
      <c r="I92" s="157" t="s">
        <v>239</v>
      </c>
    </row>
    <row r="93" spans="1:9" ht="16.5" x14ac:dyDescent="0.25">
      <c r="A93" s="711"/>
      <c r="B93" s="114">
        <v>8.3000000000000004E-2</v>
      </c>
      <c r="C93" s="114">
        <v>8.3000000000000004E-2</v>
      </c>
      <c r="D93" s="114">
        <v>8.3000000000000004E-2</v>
      </c>
      <c r="E93" s="114">
        <v>8.3000000000000004E-2</v>
      </c>
      <c r="F93" s="119"/>
      <c r="G93" s="116"/>
      <c r="H93" s="119"/>
      <c r="I93" s="116"/>
    </row>
    <row r="94" spans="1:9" ht="409.6" customHeight="1" x14ac:dyDescent="0.2">
      <c r="A94" s="112" t="s">
        <v>275</v>
      </c>
      <c r="B94" s="764" t="s">
        <v>1195</v>
      </c>
      <c r="C94" s="764"/>
      <c r="D94" s="764" t="s">
        <v>1194</v>
      </c>
      <c r="E94" s="764"/>
      <c r="F94" s="765"/>
      <c r="G94" s="765"/>
      <c r="H94" s="765"/>
      <c r="I94" s="765"/>
    </row>
    <row r="95" spans="1:9" ht="53.25" customHeight="1" x14ac:dyDescent="0.25">
      <c r="A95" s="112" t="s">
        <v>279</v>
      </c>
      <c r="B95" s="646" t="s">
        <v>1192</v>
      </c>
      <c r="C95" s="647"/>
      <c r="D95" s="646" t="s">
        <v>1193</v>
      </c>
      <c r="E95" s="647"/>
      <c r="F95" s="743"/>
      <c r="G95" s="647"/>
      <c r="H95" s="639"/>
      <c r="I95" s="640"/>
    </row>
    <row r="96" spans="1:9" ht="16.5" x14ac:dyDescent="0.25">
      <c r="A96" s="710" t="s">
        <v>201</v>
      </c>
      <c r="B96" s="157" t="s">
        <v>99</v>
      </c>
      <c r="C96" s="157" t="s">
        <v>239</v>
      </c>
      <c r="D96" s="157" t="s">
        <v>99</v>
      </c>
      <c r="E96" s="157" t="s">
        <v>239</v>
      </c>
      <c r="F96" s="157" t="s">
        <v>99</v>
      </c>
      <c r="G96" s="157" t="s">
        <v>239</v>
      </c>
      <c r="H96" s="157" t="s">
        <v>99</v>
      </c>
      <c r="I96" s="157" t="s">
        <v>239</v>
      </c>
    </row>
    <row r="97" spans="1:9" ht="16.5" x14ac:dyDescent="0.25">
      <c r="A97" s="711"/>
      <c r="B97" s="114">
        <v>8.3000000000000004E-2</v>
      </c>
      <c r="C97" s="114">
        <v>8.3000000000000004E-2</v>
      </c>
      <c r="D97" s="114">
        <v>8.3000000000000004E-2</v>
      </c>
      <c r="E97" s="114">
        <v>8.3000000000000004E-2</v>
      </c>
      <c r="F97" s="119"/>
      <c r="G97" s="116"/>
      <c r="H97" s="119"/>
      <c r="I97" s="116"/>
    </row>
    <row r="98" spans="1:9" ht="409.5" customHeight="1" x14ac:dyDescent="0.25">
      <c r="A98" s="112" t="s">
        <v>275</v>
      </c>
      <c r="B98" s="764" t="s">
        <v>1313</v>
      </c>
      <c r="C98" s="764"/>
      <c r="D98" s="1044" t="s">
        <v>1325</v>
      </c>
      <c r="E98" s="1044"/>
      <c r="F98" s="638"/>
      <c r="G98" s="638"/>
      <c r="H98" s="638"/>
      <c r="I98" s="638"/>
    </row>
    <row r="99" spans="1:9" s="513" customFormat="1" ht="54" customHeight="1" x14ac:dyDescent="0.25">
      <c r="A99" s="112" t="s">
        <v>279</v>
      </c>
      <c r="B99" s="646" t="s">
        <v>1311</v>
      </c>
      <c r="C99" s="647"/>
      <c r="D99" s="646" t="s">
        <v>1312</v>
      </c>
      <c r="E99" s="647"/>
      <c r="F99" s="743"/>
      <c r="G99" s="647"/>
      <c r="H99" s="743"/>
      <c r="I99" s="647"/>
    </row>
    <row r="100" spans="1:9" ht="16.5" x14ac:dyDescent="0.25">
      <c r="A100" s="710" t="s">
        <v>203</v>
      </c>
      <c r="B100" s="157" t="s">
        <v>99</v>
      </c>
      <c r="C100" s="157" t="s">
        <v>239</v>
      </c>
      <c r="D100" s="157" t="s">
        <v>99</v>
      </c>
      <c r="E100" s="157" t="s">
        <v>239</v>
      </c>
      <c r="F100" s="157" t="s">
        <v>99</v>
      </c>
      <c r="G100" s="157" t="s">
        <v>239</v>
      </c>
      <c r="H100" s="157" t="s">
        <v>99</v>
      </c>
      <c r="I100" s="157" t="s">
        <v>239</v>
      </c>
    </row>
    <row r="101" spans="1:9" ht="16.5" x14ac:dyDescent="0.25">
      <c r="A101" s="711"/>
      <c r="B101" s="114">
        <v>8.4000000000000005E-2</v>
      </c>
      <c r="C101" s="117"/>
      <c r="D101" s="114">
        <v>8.4000000000000005E-2</v>
      </c>
      <c r="E101" s="117"/>
      <c r="F101" s="119"/>
      <c r="G101" s="116"/>
      <c r="H101" s="119"/>
      <c r="I101" s="116"/>
    </row>
    <row r="102" spans="1:9" ht="33" x14ac:dyDescent="0.25">
      <c r="A102" s="112" t="s">
        <v>275</v>
      </c>
      <c r="B102" s="638"/>
      <c r="C102" s="638"/>
      <c r="D102" s="638"/>
      <c r="E102" s="638"/>
      <c r="F102" s="638"/>
      <c r="G102" s="638"/>
      <c r="H102" s="638"/>
      <c r="I102" s="638"/>
    </row>
    <row r="103" spans="1:9" ht="16.5" x14ac:dyDescent="0.25">
      <c r="A103" s="112" t="s">
        <v>279</v>
      </c>
      <c r="B103" s="639"/>
      <c r="C103" s="640"/>
      <c r="D103" s="639"/>
      <c r="E103" s="640"/>
      <c r="F103" s="639"/>
      <c r="G103" s="640"/>
      <c r="H103" s="639"/>
      <c r="I103" s="640"/>
    </row>
    <row r="104" spans="1:9" ht="16.5" x14ac:dyDescent="0.25">
      <c r="A104" s="710" t="s">
        <v>204</v>
      </c>
      <c r="B104" s="157" t="s">
        <v>99</v>
      </c>
      <c r="C104" s="157" t="s">
        <v>239</v>
      </c>
      <c r="D104" s="157" t="s">
        <v>99</v>
      </c>
      <c r="E104" s="157" t="s">
        <v>239</v>
      </c>
      <c r="F104" s="157" t="s">
        <v>99</v>
      </c>
      <c r="G104" s="157" t="s">
        <v>239</v>
      </c>
      <c r="H104" s="157" t="s">
        <v>99</v>
      </c>
      <c r="I104" s="157" t="s">
        <v>239</v>
      </c>
    </row>
    <row r="105" spans="1:9" ht="16.5" x14ac:dyDescent="0.25">
      <c r="A105" s="711"/>
      <c r="B105" s="114">
        <v>8.4000000000000005E-2</v>
      </c>
      <c r="C105" s="117"/>
      <c r="D105" s="114">
        <v>8.4000000000000005E-2</v>
      </c>
      <c r="E105" s="117"/>
      <c r="F105" s="119"/>
      <c r="G105" s="116"/>
      <c r="H105" s="119"/>
      <c r="I105" s="116"/>
    </row>
    <row r="106" spans="1:9" ht="33" x14ac:dyDescent="0.25">
      <c r="A106" s="112" t="s">
        <v>275</v>
      </c>
      <c r="B106" s="638"/>
      <c r="C106" s="638"/>
      <c r="D106" s="638"/>
      <c r="E106" s="638"/>
      <c r="F106" s="638"/>
      <c r="G106" s="638"/>
      <c r="H106" s="638"/>
      <c r="I106" s="638"/>
    </row>
    <row r="107" spans="1:9" ht="16.5" x14ac:dyDescent="0.25">
      <c r="A107" s="112" t="s">
        <v>279</v>
      </c>
      <c r="B107" s="639"/>
      <c r="C107" s="640"/>
      <c r="D107" s="639"/>
      <c r="E107" s="640"/>
      <c r="F107" s="639"/>
      <c r="G107" s="640"/>
      <c r="H107" s="639"/>
      <c r="I107" s="640"/>
    </row>
    <row r="108" spans="1:9" ht="16.5" x14ac:dyDescent="0.25">
      <c r="A108" s="710" t="s">
        <v>205</v>
      </c>
      <c r="B108" s="157" t="s">
        <v>99</v>
      </c>
      <c r="C108" s="157" t="s">
        <v>239</v>
      </c>
      <c r="D108" s="157" t="s">
        <v>99</v>
      </c>
      <c r="E108" s="157" t="s">
        <v>239</v>
      </c>
      <c r="F108" s="157" t="s">
        <v>99</v>
      </c>
      <c r="G108" s="157" t="s">
        <v>239</v>
      </c>
      <c r="H108" s="157" t="s">
        <v>99</v>
      </c>
      <c r="I108" s="157" t="s">
        <v>239</v>
      </c>
    </row>
    <row r="109" spans="1:9" ht="16.5" x14ac:dyDescent="0.25">
      <c r="A109" s="711"/>
      <c r="B109" s="114">
        <v>8.4000000000000005E-2</v>
      </c>
      <c r="C109" s="117"/>
      <c r="D109" s="114">
        <v>8.4000000000000005E-2</v>
      </c>
      <c r="E109" s="117"/>
      <c r="F109" s="119"/>
      <c r="G109" s="116"/>
      <c r="H109" s="119"/>
      <c r="I109" s="116"/>
    </row>
    <row r="110" spans="1:9" ht="33" x14ac:dyDescent="0.25">
      <c r="A110" s="112" t="s">
        <v>275</v>
      </c>
      <c r="B110" s="638"/>
      <c r="C110" s="638"/>
      <c r="D110" s="638"/>
      <c r="E110" s="638"/>
      <c r="F110" s="638"/>
      <c r="G110" s="638"/>
      <c r="H110" s="638"/>
      <c r="I110" s="638"/>
    </row>
    <row r="111" spans="1:9" ht="16.5" x14ac:dyDescent="0.25">
      <c r="A111" s="112" t="s">
        <v>279</v>
      </c>
      <c r="B111" s="639"/>
      <c r="C111" s="640"/>
      <c r="D111" s="639"/>
      <c r="E111" s="640"/>
      <c r="F111" s="639"/>
      <c r="G111" s="640"/>
      <c r="H111" s="639"/>
      <c r="I111" s="640"/>
    </row>
    <row r="112" spans="1:9" ht="16.5" x14ac:dyDescent="0.25">
      <c r="A112" s="710" t="s">
        <v>206</v>
      </c>
      <c r="B112" s="157" t="s">
        <v>99</v>
      </c>
      <c r="C112" s="157" t="s">
        <v>239</v>
      </c>
      <c r="D112" s="157" t="s">
        <v>99</v>
      </c>
      <c r="E112" s="157" t="s">
        <v>239</v>
      </c>
      <c r="F112" s="157" t="s">
        <v>99</v>
      </c>
      <c r="G112" s="157" t="s">
        <v>239</v>
      </c>
      <c r="H112" s="157" t="s">
        <v>99</v>
      </c>
      <c r="I112" s="157" t="s">
        <v>239</v>
      </c>
    </row>
    <row r="113" spans="1:9" ht="16.5" x14ac:dyDescent="0.25">
      <c r="A113" s="711"/>
      <c r="B113" s="114">
        <v>8.4000000000000005E-2</v>
      </c>
      <c r="C113" s="256"/>
      <c r="D113" s="114">
        <v>8.4000000000000005E-2</v>
      </c>
      <c r="E113" s="256"/>
      <c r="F113" s="256"/>
      <c r="G113" s="257"/>
      <c r="H113" s="256"/>
      <c r="I113" s="257"/>
    </row>
    <row r="114" spans="1:9" ht="33" x14ac:dyDescent="0.25">
      <c r="A114" s="112" t="s">
        <v>275</v>
      </c>
      <c r="B114" s="641"/>
      <c r="C114" s="641"/>
      <c r="D114" s="641"/>
      <c r="E114" s="641"/>
      <c r="F114" s="641"/>
      <c r="G114" s="641"/>
      <c r="H114" s="641"/>
      <c r="I114" s="641"/>
    </row>
    <row r="115" spans="1:9" ht="16.5" x14ac:dyDescent="0.25">
      <c r="A115" s="112" t="s">
        <v>279</v>
      </c>
      <c r="B115" s="639"/>
      <c r="C115" s="640"/>
      <c r="D115" s="639"/>
      <c r="E115" s="640"/>
      <c r="F115" s="639"/>
      <c r="G115" s="640"/>
      <c r="H115" s="639"/>
      <c r="I115" s="640"/>
    </row>
    <row r="116" spans="1:9" ht="16.5" x14ac:dyDescent="0.25">
      <c r="A116" s="113" t="s">
        <v>313</v>
      </c>
      <c r="B116" s="118">
        <f t="shared" ref="B116:I116" si="1">(B69+B73+B77+B81+B85+B89+B93+B97+B101+B105+B109+B113)</f>
        <v>0.99999999999999989</v>
      </c>
      <c r="C116" s="118">
        <f t="shared" si="1"/>
        <v>0.66400000000000003</v>
      </c>
      <c r="D116" s="118">
        <f t="shared" si="1"/>
        <v>0.99999999999999989</v>
      </c>
      <c r="E116" s="118">
        <f t="shared" si="1"/>
        <v>0.66400000000000003</v>
      </c>
      <c r="F116" s="118">
        <f t="shared" si="1"/>
        <v>0</v>
      </c>
      <c r="G116" s="118">
        <f t="shared" si="1"/>
        <v>0</v>
      </c>
      <c r="H116" s="118">
        <f t="shared" si="1"/>
        <v>0</v>
      </c>
      <c r="I116" s="118">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F78:G78"/>
    <mergeCell ref="H78:I78"/>
    <mergeCell ref="B79:C79"/>
    <mergeCell ref="D79:E79"/>
    <mergeCell ref="F79:G79"/>
    <mergeCell ref="H79:I79"/>
    <mergeCell ref="D78:E78"/>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1" r:id="rId1" xr:uid="{00000000-0004-0000-0500-000000000000}"/>
    <hyperlink ref="D71" r:id="rId2" xr:uid="{00000000-0004-0000-0500-000001000000}"/>
    <hyperlink ref="B75" r:id="rId3" xr:uid="{00000000-0004-0000-0500-000002000000}"/>
    <hyperlink ref="D75" r:id="rId4" xr:uid="{00000000-0004-0000-0500-000003000000}"/>
    <hyperlink ref="B79" r:id="rId5" xr:uid="{00000000-0004-0000-0500-000004000000}"/>
    <hyperlink ref="D79" r:id="rId6" xr:uid="{00000000-0004-0000-0500-000005000000}"/>
    <hyperlink ref="B83" r:id="rId7" xr:uid="{00000000-0004-0000-0500-000006000000}"/>
    <hyperlink ref="D83" r:id="rId8" xr:uid="{00000000-0004-0000-0500-000007000000}"/>
    <hyperlink ref="D87" r:id="rId9" xr:uid="{00000000-0004-0000-0500-000008000000}"/>
    <hyperlink ref="B87" r:id="rId10" xr:uid="{00000000-0004-0000-0500-000009000000}"/>
    <hyperlink ref="B91" r:id="rId11" xr:uid="{00000000-0004-0000-0500-00000A000000}"/>
    <hyperlink ref="D91" r:id="rId12" xr:uid="{00000000-0004-0000-0500-00000B000000}"/>
    <hyperlink ref="B95" r:id="rId13" xr:uid="{00000000-0004-0000-0500-00000C000000}"/>
    <hyperlink ref="D95" r:id="rId14" xr:uid="{00000000-0004-0000-0500-00000D000000}"/>
    <hyperlink ref="B99" r:id="rId15" xr:uid="{B031C4DE-1A8E-4A23-8468-5926D3C30605}"/>
    <hyperlink ref="D99" r:id="rId16" xr:uid="{EF343EFA-60B3-431C-B9FD-0E19D92D32A4}"/>
  </hyperlinks>
  <pageMargins left="0.25" right="0.25" top="0.75" bottom="0.75" header="0.3" footer="0.3"/>
  <pageSetup scale="24" fitToHeight="0" orientation="landscape" r:id="rId17"/>
  <rowBreaks count="3" manualBreakCount="3">
    <brk id="43" max="15" man="1"/>
    <brk id="63" max="15" man="1"/>
    <brk id="79" max="15" man="1"/>
  </rowBreaks>
  <drawing r:id="rId18"/>
  <legacyDrawing r:id="rId19"/>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500-000000000000}">
          <x14:formula1>
            <xm:f>Listas!$B$2:$B$4</xm:f>
          </x14:formula1>
          <xm:sqref>H35:I36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pageSetUpPr fitToPage="1"/>
  </sheetPr>
  <dimension ref="A1:O126"/>
  <sheetViews>
    <sheetView showGridLines="0" topLeftCell="A97" zoomScale="70" zoomScaleNormal="70" zoomScaleSheetLayoutView="20" workbookViewId="0">
      <selection activeCell="B98" sqref="B98:C98"/>
    </sheetView>
  </sheetViews>
  <sheetFormatPr baseColWidth="10" defaultColWidth="10.85546875" defaultRowHeight="14.25" x14ac:dyDescent="0.25"/>
  <cols>
    <col min="1" max="1" width="49.85546875" style="68" customWidth="1"/>
    <col min="2" max="7" width="35.85546875" style="68" customWidth="1"/>
    <col min="8" max="8" width="73.42578125" style="68" customWidth="1"/>
    <col min="9" max="9" width="46.42578125" style="68" customWidth="1"/>
    <col min="10"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719" t="s">
        <v>398</v>
      </c>
      <c r="C11" s="720"/>
      <c r="D11" s="720"/>
      <c r="E11" s="720"/>
      <c r="F11" s="720"/>
      <c r="G11" s="720"/>
      <c r="H11" s="720"/>
      <c r="I11" s="720"/>
      <c r="J11" s="720"/>
      <c r="K11" s="720"/>
      <c r="L11" s="720"/>
      <c r="M11" s="720"/>
      <c r="N11" s="720"/>
      <c r="O11" s="721"/>
    </row>
    <row r="12" spans="1:15" ht="15" customHeight="1" x14ac:dyDescent="0.25">
      <c r="A12" s="707"/>
      <c r="B12" s="722"/>
      <c r="C12" s="723"/>
      <c r="D12" s="723"/>
      <c r="E12" s="723"/>
      <c r="F12" s="723"/>
      <c r="G12" s="723"/>
      <c r="H12" s="723"/>
      <c r="I12" s="723"/>
      <c r="J12" s="723"/>
      <c r="K12" s="723"/>
      <c r="L12" s="723"/>
      <c r="M12" s="723"/>
      <c r="N12" s="723"/>
      <c r="O12" s="724"/>
    </row>
    <row r="13" spans="1:15" ht="15" customHeight="1" thickBot="1" x14ac:dyDescent="0.3">
      <c r="A13" s="708"/>
      <c r="B13" s="725"/>
      <c r="C13" s="726"/>
      <c r="D13" s="726"/>
      <c r="E13" s="726"/>
      <c r="F13" s="726"/>
      <c r="G13" s="726"/>
      <c r="H13" s="726"/>
      <c r="I13" s="726"/>
      <c r="J13" s="726"/>
      <c r="K13" s="726"/>
      <c r="L13" s="726"/>
      <c r="M13" s="726"/>
      <c r="N13" s="726"/>
      <c r="O13" s="727"/>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357</v>
      </c>
      <c r="C15" s="697"/>
      <c r="D15" s="697"/>
      <c r="E15" s="697"/>
      <c r="F15" s="697"/>
      <c r="G15" s="543" t="s">
        <v>212</v>
      </c>
      <c r="H15" s="543"/>
      <c r="I15" s="698" t="s">
        <v>399</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328" t="s">
        <v>214</v>
      </c>
      <c r="B17" s="702" t="s">
        <v>215</v>
      </c>
      <c r="C17" s="703"/>
      <c r="D17" s="703"/>
      <c r="E17" s="704"/>
      <c r="F17" s="329" t="s">
        <v>216</v>
      </c>
      <c r="G17" s="567" t="s">
        <v>217</v>
      </c>
      <c r="H17" s="567"/>
      <c r="I17" s="567"/>
      <c r="J17" s="121" t="s">
        <v>218</v>
      </c>
      <c r="K17" s="697" t="s">
        <v>359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391" t="s">
        <v>222</v>
      </c>
      <c r="O23" s="87" t="s">
        <v>223</v>
      </c>
    </row>
    <row r="24" spans="1:15" ht="32.1" customHeight="1" x14ac:dyDescent="0.25">
      <c r="A24" s="90" t="s">
        <v>224</v>
      </c>
      <c r="B24" s="91">
        <v>1617117667</v>
      </c>
      <c r="C24" s="91"/>
      <c r="D24" s="91"/>
      <c r="E24" s="91">
        <v>62508283</v>
      </c>
      <c r="F24" s="91"/>
      <c r="G24" s="490">
        <v>164792995</v>
      </c>
      <c r="H24" s="490"/>
      <c r="I24" s="490"/>
      <c r="J24" s="88"/>
      <c r="K24" s="88"/>
      <c r="L24" s="88"/>
      <c r="M24" s="417"/>
      <c r="N24" s="490">
        <f>SUM(B24:M24)</f>
        <v>1844418945</v>
      </c>
      <c r="O24" s="419"/>
    </row>
    <row r="25" spans="1:15" ht="32.1" customHeight="1" x14ac:dyDescent="0.25">
      <c r="A25" s="90" t="s">
        <v>225</v>
      </c>
      <c r="B25" s="91">
        <v>1617117667</v>
      </c>
      <c r="C25" s="91"/>
      <c r="D25" s="91"/>
      <c r="E25" s="91"/>
      <c r="F25" s="91"/>
      <c r="G25" s="91"/>
      <c r="H25" s="91"/>
      <c r="I25" s="91">
        <v>27795000</v>
      </c>
      <c r="J25" s="91"/>
      <c r="K25" s="91"/>
      <c r="L25" s="91"/>
      <c r="M25" s="331"/>
      <c r="N25" s="91">
        <f>SUM(B25:M25)</f>
        <v>1644912667</v>
      </c>
      <c r="O25" s="389">
        <f>+(B25+C25+D25+E25+F25+G25+H25+I25+J25+K25+L25+M25)/N24</f>
        <v>0.89183245024627522</v>
      </c>
    </row>
    <row r="26" spans="1:15" ht="32.1" customHeight="1" x14ac:dyDescent="0.25">
      <c r="A26" s="90" t="s">
        <v>226</v>
      </c>
      <c r="B26" s="91">
        <v>0</v>
      </c>
      <c r="C26" s="91">
        <v>87200297</v>
      </c>
      <c r="D26" s="91">
        <v>173357666</v>
      </c>
      <c r="E26" s="91">
        <v>187116200</v>
      </c>
      <c r="F26" s="91">
        <v>179448000</v>
      </c>
      <c r="G26" s="91">
        <v>179448000</v>
      </c>
      <c r="H26" s="91">
        <v>179448000</v>
      </c>
      <c r="I26" s="91">
        <v>179448000</v>
      </c>
      <c r="J26" s="91"/>
      <c r="K26" s="91"/>
      <c r="L26" s="91"/>
      <c r="M26" s="331"/>
      <c r="N26" s="91">
        <f>SUM(B26:M26)</f>
        <v>1165466163</v>
      </c>
      <c r="O26" s="389"/>
    </row>
    <row r="27" spans="1:15" ht="32.1" customHeight="1" x14ac:dyDescent="0.25">
      <c r="A27" s="90" t="s">
        <v>227</v>
      </c>
      <c r="B27" s="91">
        <v>6806767</v>
      </c>
      <c r="C27" s="91">
        <v>87681000</v>
      </c>
      <c r="D27" s="91"/>
      <c r="E27" s="91"/>
      <c r="F27" s="91"/>
      <c r="G27" s="91"/>
      <c r="H27" s="91"/>
      <c r="I27" s="91"/>
      <c r="J27" s="91"/>
      <c r="K27" s="91"/>
      <c r="L27" s="91"/>
      <c r="M27" s="331"/>
      <c r="N27" s="91">
        <f>SUM(B27:M27)</f>
        <v>94487767</v>
      </c>
      <c r="O27" s="332"/>
    </row>
    <row r="28" spans="1:15" ht="32.1" customHeight="1" x14ac:dyDescent="0.25">
      <c r="A28" s="90" t="s">
        <v>228</v>
      </c>
      <c r="B28" s="91">
        <v>0</v>
      </c>
      <c r="C28" s="91"/>
      <c r="D28" s="91"/>
      <c r="E28" s="91"/>
      <c r="F28" s="91"/>
      <c r="G28" s="91"/>
      <c r="H28" s="91"/>
      <c r="I28" s="91"/>
      <c r="J28" s="91"/>
      <c r="K28" s="91"/>
      <c r="L28" s="91"/>
      <c r="M28" s="331"/>
      <c r="N28" s="91">
        <f>SUM(B28:M28)</f>
        <v>0</v>
      </c>
      <c r="O28" s="332"/>
    </row>
    <row r="29" spans="1:15" ht="32.1" customHeight="1" thickBot="1" x14ac:dyDescent="0.3">
      <c r="A29" s="93" t="s">
        <v>229</v>
      </c>
      <c r="B29" s="94">
        <v>0</v>
      </c>
      <c r="C29" s="94">
        <v>90850767</v>
      </c>
      <c r="D29" s="94">
        <v>3637000</v>
      </c>
      <c r="E29" s="94"/>
      <c r="F29" s="94"/>
      <c r="G29" s="94"/>
      <c r="H29" s="94"/>
      <c r="I29" s="94"/>
      <c r="J29" s="94"/>
      <c r="K29" s="94"/>
      <c r="L29" s="94"/>
      <c r="M29" s="418"/>
      <c r="N29" s="94">
        <f t="shared" ref="N29" si="0">SUM(B29:M29)</f>
        <v>94487767</v>
      </c>
      <c r="O29" s="420">
        <f>+N29/(N27-N28)</f>
        <v>1</v>
      </c>
    </row>
    <row r="30" spans="1:15" s="95" customFormat="1" ht="16.5" customHeight="1" x14ac:dyDescent="0.2"/>
    <row r="31" spans="1:15" s="95" customFormat="1" ht="17.25" customHeight="1" x14ac:dyDescent="0.2"/>
    <row r="32" spans="1:15" ht="5.25" customHeight="1" thickBot="1" x14ac:dyDescent="0.3"/>
    <row r="33" spans="1:10" ht="48" customHeight="1" thickBot="1" x14ac:dyDescent="0.3">
      <c r="A33" s="666" t="s">
        <v>230</v>
      </c>
      <c r="B33" s="667"/>
      <c r="C33" s="667"/>
      <c r="D33" s="667"/>
      <c r="E33" s="667"/>
      <c r="F33" s="667"/>
      <c r="G33" s="667"/>
      <c r="H33" s="667"/>
      <c r="I33" s="668"/>
      <c r="J33" s="100"/>
    </row>
    <row r="34" spans="1:10" ht="50.25" customHeight="1" thickBot="1" x14ac:dyDescent="0.3">
      <c r="A34" s="107" t="s">
        <v>231</v>
      </c>
      <c r="B34" s="669" t="str">
        <f>+B11</f>
        <v>Brindar 4.063 atenciones psico-jurídicas efectivas en emergencia a través de la MóvilMujer, fortaleciendo la respuesta de gestión, atención y transferencia de voz en urgencia- emergencia de los incidentes asociados a la Agencia Muj</v>
      </c>
      <c r="C34" s="670"/>
      <c r="D34" s="670"/>
      <c r="E34" s="670"/>
      <c r="F34" s="670"/>
      <c r="G34" s="670"/>
      <c r="H34" s="670"/>
      <c r="I34" s="671"/>
      <c r="J34" s="98"/>
    </row>
    <row r="35" spans="1:10" ht="18.75" customHeight="1" thickBot="1" x14ac:dyDescent="0.3">
      <c r="A35" s="662" t="s">
        <v>232</v>
      </c>
      <c r="B35" s="151">
        <v>2024</v>
      </c>
      <c r="C35" s="151">
        <v>2025</v>
      </c>
      <c r="D35" s="151">
        <v>2026</v>
      </c>
      <c r="E35" s="151">
        <v>2027</v>
      </c>
      <c r="F35" s="151" t="s">
        <v>233</v>
      </c>
      <c r="G35" s="677" t="s">
        <v>234</v>
      </c>
      <c r="H35" s="677" t="s">
        <v>21</v>
      </c>
      <c r="I35" s="677"/>
      <c r="J35" s="98"/>
    </row>
    <row r="36" spans="1:10" ht="50.25" customHeight="1" thickBot="1" x14ac:dyDescent="0.3">
      <c r="A36" s="663"/>
      <c r="B36" s="266">
        <v>463</v>
      </c>
      <c r="C36" s="266">
        <v>1151</v>
      </c>
      <c r="D36" s="266">
        <v>1224</v>
      </c>
      <c r="E36" s="266">
        <v>1225</v>
      </c>
      <c r="F36" s="266">
        <f>SUM(B36:E36)</f>
        <v>4063</v>
      </c>
      <c r="G36" s="677"/>
      <c r="H36" s="677"/>
      <c r="I36" s="677"/>
      <c r="J36" s="98"/>
    </row>
    <row r="37" spans="1:10" ht="52.5" customHeight="1" thickBot="1" x14ac:dyDescent="0.3">
      <c r="A37" s="108" t="s">
        <v>235</v>
      </c>
      <c r="B37" s="672">
        <v>0.1</v>
      </c>
      <c r="C37" s="673"/>
      <c r="D37" s="674" t="s">
        <v>236</v>
      </c>
      <c r="E37" s="675"/>
      <c r="F37" s="675"/>
      <c r="G37" s="675"/>
      <c r="H37" s="675"/>
      <c r="I37" s="676"/>
    </row>
    <row r="38" spans="1:10" s="99" customFormat="1" ht="48" customHeight="1" thickBot="1" x14ac:dyDescent="0.3">
      <c r="A38" s="662" t="s">
        <v>237</v>
      </c>
      <c r="B38" s="108" t="s">
        <v>238</v>
      </c>
      <c r="C38" s="107" t="s">
        <v>239</v>
      </c>
      <c r="D38" s="649" t="s">
        <v>240</v>
      </c>
      <c r="E38" s="650"/>
      <c r="F38" s="649" t="s">
        <v>241</v>
      </c>
      <c r="G38" s="650"/>
      <c r="H38" s="109" t="s">
        <v>242</v>
      </c>
      <c r="I38" s="111" t="s">
        <v>243</v>
      </c>
    </row>
    <row r="39" spans="1:10" ht="201.95" customHeight="1" thickBot="1" x14ac:dyDescent="0.3">
      <c r="A39" s="663"/>
      <c r="B39" s="103">
        <v>102</v>
      </c>
      <c r="C39" s="104">
        <v>123</v>
      </c>
      <c r="D39" s="651" t="s">
        <v>400</v>
      </c>
      <c r="E39" s="652"/>
      <c r="F39" s="651" t="s">
        <v>401</v>
      </c>
      <c r="G39" s="652"/>
      <c r="H39" s="395" t="s">
        <v>402</v>
      </c>
      <c r="I39" s="387" t="s">
        <v>403</v>
      </c>
    </row>
    <row r="40" spans="1:10" s="99" customFormat="1" ht="54" customHeight="1" thickBot="1" x14ac:dyDescent="0.3">
      <c r="A40" s="662" t="s">
        <v>248</v>
      </c>
      <c r="B40" s="110" t="s">
        <v>238</v>
      </c>
      <c r="C40" s="109"/>
      <c r="D40" s="649" t="s">
        <v>240</v>
      </c>
      <c r="E40" s="650"/>
      <c r="F40" s="649" t="s">
        <v>241</v>
      </c>
      <c r="G40" s="650"/>
      <c r="H40" s="109" t="s">
        <v>242</v>
      </c>
      <c r="I40" s="111" t="s">
        <v>243</v>
      </c>
    </row>
    <row r="41" spans="1:10" ht="314.25" customHeight="1" thickBot="1" x14ac:dyDescent="0.3">
      <c r="A41" s="663"/>
      <c r="B41" s="103">
        <v>102</v>
      </c>
      <c r="C41" s="104">
        <v>75</v>
      </c>
      <c r="D41" s="651" t="s">
        <v>404</v>
      </c>
      <c r="E41" s="652"/>
      <c r="F41" s="651" t="s">
        <v>405</v>
      </c>
      <c r="G41" s="652"/>
      <c r="H41" s="457" t="s">
        <v>406</v>
      </c>
      <c r="I41" s="387" t="s">
        <v>403</v>
      </c>
    </row>
    <row r="42" spans="1:10" s="99" customFormat="1" ht="33.75" thickBot="1" x14ac:dyDescent="0.3">
      <c r="A42" s="662" t="s">
        <v>251</v>
      </c>
      <c r="B42" s="110" t="s">
        <v>238</v>
      </c>
      <c r="C42" s="109" t="s">
        <v>239</v>
      </c>
      <c r="D42" s="649" t="s">
        <v>240</v>
      </c>
      <c r="E42" s="650"/>
      <c r="F42" s="649" t="s">
        <v>241</v>
      </c>
      <c r="G42" s="650"/>
      <c r="H42" s="109" t="s">
        <v>242</v>
      </c>
      <c r="I42" s="111" t="s">
        <v>243</v>
      </c>
    </row>
    <row r="43" spans="1:10" ht="228.75" thickBot="1" x14ac:dyDescent="0.3">
      <c r="A43" s="663"/>
      <c r="B43" s="101">
        <v>102</v>
      </c>
      <c r="C43" s="505">
        <v>85</v>
      </c>
      <c r="D43" s="766" t="s">
        <v>407</v>
      </c>
      <c r="E43" s="767"/>
      <c r="F43" s="766" t="s">
        <v>408</v>
      </c>
      <c r="G43" s="767"/>
      <c r="H43" s="461" t="s">
        <v>406</v>
      </c>
      <c r="I43" s="460" t="s">
        <v>403</v>
      </c>
    </row>
    <row r="44" spans="1:10" s="99" customFormat="1" ht="33.75" thickBot="1" x14ac:dyDescent="0.3">
      <c r="A44" s="662" t="s">
        <v>254</v>
      </c>
      <c r="B44" s="109" t="s">
        <v>238</v>
      </c>
      <c r="C44" s="109" t="s">
        <v>239</v>
      </c>
      <c r="D44" s="649" t="s">
        <v>240</v>
      </c>
      <c r="E44" s="650"/>
      <c r="F44" s="649" t="s">
        <v>241</v>
      </c>
      <c r="G44" s="650"/>
      <c r="H44" s="109" t="s">
        <v>242</v>
      </c>
      <c r="I44" s="109" t="s">
        <v>243</v>
      </c>
    </row>
    <row r="45" spans="1:10" ht="228.75" thickBot="1" x14ac:dyDescent="0.3">
      <c r="A45" s="663"/>
      <c r="B45" s="103">
        <v>102</v>
      </c>
      <c r="C45" s="459">
        <v>79</v>
      </c>
      <c r="D45" s="766" t="s">
        <v>409</v>
      </c>
      <c r="E45" s="767"/>
      <c r="F45" s="766" t="s">
        <v>410</v>
      </c>
      <c r="G45" s="767"/>
      <c r="H45" s="461" t="s">
        <v>406</v>
      </c>
      <c r="I45" s="460" t="s">
        <v>403</v>
      </c>
    </row>
    <row r="46" spans="1:10" s="99" customFormat="1" ht="33.75" thickBot="1" x14ac:dyDescent="0.3">
      <c r="A46" s="662" t="s">
        <v>257</v>
      </c>
      <c r="B46" s="110" t="s">
        <v>238</v>
      </c>
      <c r="C46" s="109" t="s">
        <v>239</v>
      </c>
      <c r="D46" s="649" t="s">
        <v>240</v>
      </c>
      <c r="E46" s="650"/>
      <c r="F46" s="649" t="s">
        <v>241</v>
      </c>
      <c r="G46" s="650"/>
      <c r="H46" s="109" t="s">
        <v>242</v>
      </c>
      <c r="I46" s="111" t="s">
        <v>243</v>
      </c>
    </row>
    <row r="47" spans="1:10" ht="228.75" thickBot="1" x14ac:dyDescent="0.3">
      <c r="A47" s="663"/>
      <c r="B47" s="103">
        <v>102</v>
      </c>
      <c r="C47" s="104">
        <v>98</v>
      </c>
      <c r="D47" s="766" t="s">
        <v>411</v>
      </c>
      <c r="E47" s="767"/>
      <c r="F47" s="766" t="s">
        <v>412</v>
      </c>
      <c r="G47" s="767"/>
      <c r="H47" s="461" t="s">
        <v>406</v>
      </c>
      <c r="I47" s="460" t="s">
        <v>403</v>
      </c>
    </row>
    <row r="48" spans="1:10" s="99" customFormat="1" ht="33.75" thickBot="1" x14ac:dyDescent="0.3">
      <c r="A48" s="662" t="s">
        <v>260</v>
      </c>
      <c r="B48" s="110" t="s">
        <v>238</v>
      </c>
      <c r="C48" s="109" t="s">
        <v>239</v>
      </c>
      <c r="D48" s="649" t="s">
        <v>240</v>
      </c>
      <c r="E48" s="650"/>
      <c r="F48" s="649" t="s">
        <v>241</v>
      </c>
      <c r="G48" s="650"/>
      <c r="H48" s="109" t="s">
        <v>242</v>
      </c>
      <c r="I48" s="111" t="s">
        <v>243</v>
      </c>
    </row>
    <row r="49" spans="1:9" ht="251.1" customHeight="1" thickBot="1" x14ac:dyDescent="0.3">
      <c r="A49" s="663"/>
      <c r="B49" s="101">
        <v>102</v>
      </c>
      <c r="C49" s="106">
        <v>119</v>
      </c>
      <c r="D49" s="766" t="s">
        <v>413</v>
      </c>
      <c r="E49" s="767"/>
      <c r="F49" s="766" t="s">
        <v>414</v>
      </c>
      <c r="G49" s="767"/>
      <c r="H49" s="461" t="s">
        <v>406</v>
      </c>
      <c r="I49" s="460" t="s">
        <v>403</v>
      </c>
    </row>
    <row r="50" spans="1:9" ht="33.75" thickBot="1" x14ac:dyDescent="0.3">
      <c r="A50" s="662" t="s">
        <v>263</v>
      </c>
      <c r="B50" s="108" t="s">
        <v>238</v>
      </c>
      <c r="C50" s="107" t="s">
        <v>239</v>
      </c>
      <c r="D50" s="649" t="s">
        <v>240</v>
      </c>
      <c r="E50" s="650"/>
      <c r="F50" s="649" t="s">
        <v>241</v>
      </c>
      <c r="G50" s="650"/>
      <c r="H50" s="109" t="s">
        <v>242</v>
      </c>
      <c r="I50" s="111" t="s">
        <v>243</v>
      </c>
    </row>
    <row r="51" spans="1:9" ht="228.75" thickBot="1" x14ac:dyDescent="0.3">
      <c r="A51" s="663"/>
      <c r="B51" s="101">
        <v>102</v>
      </c>
      <c r="C51" s="106">
        <v>122</v>
      </c>
      <c r="D51" s="766" t="s">
        <v>1151</v>
      </c>
      <c r="E51" s="767"/>
      <c r="F51" s="766" t="s">
        <v>1152</v>
      </c>
      <c r="G51" s="767"/>
      <c r="H51" s="461" t="s">
        <v>1196</v>
      </c>
      <c r="I51" s="460" t="s">
        <v>403</v>
      </c>
    </row>
    <row r="52" spans="1:9" ht="33.75" thickBot="1" x14ac:dyDescent="0.3">
      <c r="A52" s="662" t="s">
        <v>264</v>
      </c>
      <c r="B52" s="108" t="s">
        <v>238</v>
      </c>
      <c r="C52" s="107" t="s">
        <v>239</v>
      </c>
      <c r="D52" s="649" t="s">
        <v>240</v>
      </c>
      <c r="E52" s="650"/>
      <c r="F52" s="649" t="s">
        <v>241</v>
      </c>
      <c r="G52" s="650"/>
      <c r="H52" s="109" t="s">
        <v>242</v>
      </c>
      <c r="I52" s="111" t="s">
        <v>243</v>
      </c>
    </row>
    <row r="53" spans="1:9" ht="228.75" thickBot="1" x14ac:dyDescent="0.3">
      <c r="A53" s="663"/>
      <c r="B53" s="101">
        <v>102</v>
      </c>
      <c r="C53" s="106">
        <v>99</v>
      </c>
      <c r="D53" s="766" t="s">
        <v>1285</v>
      </c>
      <c r="E53" s="767"/>
      <c r="F53" s="766" t="s">
        <v>1286</v>
      </c>
      <c r="G53" s="767"/>
      <c r="H53" s="461" t="s">
        <v>1196</v>
      </c>
      <c r="I53" s="460" t="s">
        <v>403</v>
      </c>
    </row>
    <row r="54" spans="1:9" ht="33.75" thickBot="1" x14ac:dyDescent="0.3">
      <c r="A54" s="662" t="s">
        <v>265</v>
      </c>
      <c r="B54" s="108" t="s">
        <v>238</v>
      </c>
      <c r="C54" s="107" t="s">
        <v>239</v>
      </c>
      <c r="D54" s="649" t="s">
        <v>240</v>
      </c>
      <c r="E54" s="650"/>
      <c r="F54" s="649" t="s">
        <v>241</v>
      </c>
      <c r="G54" s="650"/>
      <c r="H54" s="109" t="s">
        <v>242</v>
      </c>
      <c r="I54" s="111" t="s">
        <v>243</v>
      </c>
    </row>
    <row r="55" spans="1:9" ht="17.25" thickBot="1" x14ac:dyDescent="0.3">
      <c r="A55" s="663"/>
      <c r="B55" s="101">
        <v>102</v>
      </c>
      <c r="C55" s="106"/>
      <c r="D55" s="653"/>
      <c r="E55" s="654"/>
      <c r="F55" s="653"/>
      <c r="G55" s="654"/>
      <c r="H55" s="101"/>
      <c r="I55" s="101"/>
    </row>
    <row r="56" spans="1:9" ht="33.75" thickBot="1" x14ac:dyDescent="0.3">
      <c r="A56" s="662" t="s">
        <v>266</v>
      </c>
      <c r="B56" s="108" t="s">
        <v>238</v>
      </c>
      <c r="C56" s="107" t="s">
        <v>239</v>
      </c>
      <c r="D56" s="649" t="s">
        <v>240</v>
      </c>
      <c r="E56" s="650"/>
      <c r="F56" s="649" t="s">
        <v>241</v>
      </c>
      <c r="G56" s="650"/>
      <c r="H56" s="109" t="s">
        <v>242</v>
      </c>
      <c r="I56" s="111" t="s">
        <v>243</v>
      </c>
    </row>
    <row r="57" spans="1:9" ht="17.25" thickBot="1" x14ac:dyDescent="0.3">
      <c r="A57" s="663"/>
      <c r="B57" s="101">
        <v>102</v>
      </c>
      <c r="C57" s="106"/>
      <c r="D57" s="653"/>
      <c r="E57" s="654"/>
      <c r="F57" s="653"/>
      <c r="G57" s="654"/>
      <c r="H57" s="101"/>
      <c r="I57" s="102"/>
    </row>
    <row r="58" spans="1:9" ht="33.75" thickBot="1" x14ac:dyDescent="0.3">
      <c r="A58" s="662" t="s">
        <v>267</v>
      </c>
      <c r="B58" s="108" t="s">
        <v>238</v>
      </c>
      <c r="C58" s="107" t="s">
        <v>239</v>
      </c>
      <c r="D58" s="649" t="s">
        <v>240</v>
      </c>
      <c r="E58" s="650"/>
      <c r="F58" s="649" t="s">
        <v>241</v>
      </c>
      <c r="G58" s="650"/>
      <c r="H58" s="109" t="s">
        <v>242</v>
      </c>
      <c r="I58" s="111" t="s">
        <v>243</v>
      </c>
    </row>
    <row r="59" spans="1:9" ht="17.25" thickBot="1" x14ac:dyDescent="0.3">
      <c r="A59" s="663"/>
      <c r="B59" s="101">
        <v>102</v>
      </c>
      <c r="C59" s="106"/>
      <c r="D59" s="653"/>
      <c r="E59" s="654"/>
      <c r="F59" s="655"/>
      <c r="G59" s="655"/>
      <c r="H59" s="101"/>
      <c r="I59" s="101"/>
    </row>
    <row r="60" spans="1:9" ht="33.75" thickBot="1" x14ac:dyDescent="0.3">
      <c r="A60" s="662" t="s">
        <v>268</v>
      </c>
      <c r="B60" s="108" t="s">
        <v>238</v>
      </c>
      <c r="C60" s="107" t="s">
        <v>239</v>
      </c>
      <c r="D60" s="649" t="s">
        <v>240</v>
      </c>
      <c r="E60" s="650"/>
      <c r="F60" s="649" t="s">
        <v>241</v>
      </c>
      <c r="G60" s="650"/>
      <c r="H60" s="109" t="s">
        <v>242</v>
      </c>
      <c r="I60" s="111" t="s">
        <v>243</v>
      </c>
    </row>
    <row r="61" spans="1:9" ht="17.25" thickBot="1" x14ac:dyDescent="0.3">
      <c r="A61" s="663"/>
      <c r="B61" s="101">
        <v>102</v>
      </c>
      <c r="C61" s="106"/>
      <c r="D61" s="653"/>
      <c r="E61" s="654"/>
      <c r="F61" s="653"/>
      <c r="G61" s="654"/>
      <c r="H61" s="101"/>
      <c r="I61" s="101"/>
    </row>
    <row r="64" spans="1:9" s="98" customFormat="1" ht="30" customHeight="1" x14ac:dyDescent="0.25">
      <c r="A64" s="68"/>
      <c r="B64" s="68"/>
      <c r="C64" s="68"/>
      <c r="D64" s="68"/>
      <c r="E64" s="68"/>
      <c r="F64" s="68"/>
      <c r="G64" s="68"/>
      <c r="H64" s="68"/>
      <c r="I64" s="68"/>
    </row>
    <row r="65" spans="1:9" ht="34.5" customHeight="1" x14ac:dyDescent="0.25">
      <c r="A65" s="713" t="s">
        <v>269</v>
      </c>
      <c r="B65" s="713"/>
      <c r="C65" s="713"/>
      <c r="D65" s="713"/>
      <c r="E65" s="713"/>
      <c r="F65" s="713"/>
      <c r="G65" s="713"/>
      <c r="H65" s="713"/>
      <c r="I65" s="713"/>
    </row>
    <row r="66" spans="1:9" ht="125.25" customHeight="1" x14ac:dyDescent="0.25">
      <c r="A66" s="112" t="s">
        <v>270</v>
      </c>
      <c r="B66" s="660" t="s">
        <v>415</v>
      </c>
      <c r="C66" s="661"/>
      <c r="D66" s="660" t="s">
        <v>416</v>
      </c>
      <c r="E66" s="661"/>
      <c r="F66" s="730"/>
      <c r="G66" s="731"/>
      <c r="H66" s="730"/>
      <c r="I66" s="731"/>
    </row>
    <row r="67" spans="1:9" ht="40.5" customHeight="1" x14ac:dyDescent="0.25">
      <c r="A67" s="112" t="s">
        <v>274</v>
      </c>
      <c r="B67" s="752">
        <v>0.05</v>
      </c>
      <c r="C67" s="753"/>
      <c r="D67" s="752">
        <v>0.05</v>
      </c>
      <c r="E67" s="753"/>
      <c r="F67" s="732"/>
      <c r="G67" s="733"/>
      <c r="H67" s="732"/>
      <c r="I67" s="733"/>
    </row>
    <row r="68" spans="1:9" ht="30" customHeight="1" x14ac:dyDescent="0.25">
      <c r="A68" s="710" t="s">
        <v>191</v>
      </c>
      <c r="B68" s="157" t="s">
        <v>99</v>
      </c>
      <c r="C68" s="157" t="s">
        <v>239</v>
      </c>
      <c r="D68" s="157" t="s">
        <v>99</v>
      </c>
      <c r="E68" s="157" t="s">
        <v>239</v>
      </c>
      <c r="F68" s="157" t="s">
        <v>99</v>
      </c>
      <c r="G68" s="157" t="s">
        <v>239</v>
      </c>
      <c r="H68" s="157" t="s">
        <v>99</v>
      </c>
      <c r="I68" s="157" t="s">
        <v>239</v>
      </c>
    </row>
    <row r="69" spans="1:9" ht="30" customHeight="1" x14ac:dyDescent="0.25">
      <c r="A69" s="711"/>
      <c r="B69" s="114">
        <v>8.3000000000000004E-2</v>
      </c>
      <c r="C69" s="114">
        <v>8.3000000000000004E-2</v>
      </c>
      <c r="D69" s="114">
        <v>8.3000000000000004E-2</v>
      </c>
      <c r="E69" s="114">
        <v>8.3000000000000004E-2</v>
      </c>
      <c r="F69" s="119"/>
      <c r="G69" s="115"/>
      <c r="H69" s="119"/>
      <c r="I69" s="115"/>
    </row>
    <row r="70" spans="1:9" ht="291" customHeight="1" x14ac:dyDescent="0.25">
      <c r="A70" s="112" t="s">
        <v>275</v>
      </c>
      <c r="B70" s="768" t="s">
        <v>417</v>
      </c>
      <c r="C70" s="769"/>
      <c r="D70" s="642" t="s">
        <v>418</v>
      </c>
      <c r="E70" s="643"/>
      <c r="F70" s="714"/>
      <c r="G70" s="736"/>
      <c r="H70" s="714"/>
      <c r="I70" s="715"/>
    </row>
    <row r="71" spans="1:9" ht="80.25" customHeight="1" x14ac:dyDescent="0.25">
      <c r="A71" s="112" t="s">
        <v>279</v>
      </c>
      <c r="B71" s="646" t="s">
        <v>419</v>
      </c>
      <c r="C71" s="647"/>
      <c r="D71" s="646" t="s">
        <v>420</v>
      </c>
      <c r="E71" s="647"/>
      <c r="F71" s="644"/>
      <c r="G71" s="645"/>
      <c r="H71" s="644"/>
      <c r="I71" s="645"/>
    </row>
    <row r="72" spans="1:9" ht="30.75" customHeight="1" x14ac:dyDescent="0.25">
      <c r="A72" s="710" t="s">
        <v>192</v>
      </c>
      <c r="B72" s="157" t="s">
        <v>99</v>
      </c>
      <c r="C72" s="157" t="s">
        <v>239</v>
      </c>
      <c r="D72" s="157" t="s">
        <v>99</v>
      </c>
      <c r="E72" s="157" t="s">
        <v>239</v>
      </c>
      <c r="F72" s="157" t="s">
        <v>99</v>
      </c>
      <c r="G72" s="157" t="s">
        <v>239</v>
      </c>
      <c r="H72" s="157" t="s">
        <v>99</v>
      </c>
      <c r="I72" s="157" t="s">
        <v>239</v>
      </c>
    </row>
    <row r="73" spans="1:9" ht="30.75" customHeight="1" x14ac:dyDescent="0.25">
      <c r="A73" s="711"/>
      <c r="B73" s="114">
        <v>8.3000000000000004E-2</v>
      </c>
      <c r="C73" s="114">
        <v>8.3000000000000004E-2</v>
      </c>
      <c r="D73" s="114">
        <v>8.3000000000000004E-2</v>
      </c>
      <c r="E73" s="114">
        <v>8.3000000000000004E-2</v>
      </c>
      <c r="F73" s="119"/>
      <c r="G73" s="116"/>
      <c r="H73" s="119"/>
      <c r="I73" s="116"/>
    </row>
    <row r="74" spans="1:9" ht="301.5" customHeight="1" x14ac:dyDescent="0.25">
      <c r="A74" s="112" t="s">
        <v>275</v>
      </c>
      <c r="B74" s="768" t="s">
        <v>421</v>
      </c>
      <c r="C74" s="769"/>
      <c r="D74" s="642" t="s">
        <v>422</v>
      </c>
      <c r="E74" s="643"/>
      <c r="F74" s="714"/>
      <c r="G74" s="736"/>
      <c r="H74" s="681"/>
      <c r="I74" s="682"/>
    </row>
    <row r="75" spans="1:9" ht="80.25" customHeight="1" x14ac:dyDescent="0.25">
      <c r="A75" s="112" t="s">
        <v>279</v>
      </c>
      <c r="B75" s="760" t="s">
        <v>423</v>
      </c>
      <c r="C75" s="647"/>
      <c r="D75" s="760" t="s">
        <v>424</v>
      </c>
      <c r="E75" s="647"/>
      <c r="F75" s="644"/>
      <c r="G75" s="645"/>
      <c r="H75" s="644"/>
      <c r="I75" s="645"/>
    </row>
    <row r="76" spans="1:9" ht="16.5" x14ac:dyDescent="0.25">
      <c r="A76" s="710" t="s">
        <v>193</v>
      </c>
      <c r="B76" s="157" t="s">
        <v>99</v>
      </c>
      <c r="C76" s="157" t="s">
        <v>239</v>
      </c>
      <c r="D76" s="157" t="s">
        <v>99</v>
      </c>
      <c r="E76" s="157" t="s">
        <v>239</v>
      </c>
      <c r="F76" s="157" t="s">
        <v>99</v>
      </c>
      <c r="G76" s="157" t="s">
        <v>239</v>
      </c>
      <c r="H76" s="157" t="s">
        <v>99</v>
      </c>
      <c r="I76" s="157" t="s">
        <v>239</v>
      </c>
    </row>
    <row r="77" spans="1:9" ht="16.5" x14ac:dyDescent="0.25">
      <c r="A77" s="711"/>
      <c r="B77" s="114">
        <v>8.3000000000000004E-2</v>
      </c>
      <c r="C77" s="114">
        <v>8.3000000000000004E-2</v>
      </c>
      <c r="D77" s="114">
        <v>8.3000000000000004E-2</v>
      </c>
      <c r="E77" s="114">
        <v>8.3000000000000004E-2</v>
      </c>
      <c r="F77" s="119"/>
      <c r="G77" s="116"/>
      <c r="H77" s="119"/>
      <c r="I77" s="116"/>
    </row>
    <row r="78" spans="1:9" ht="316.5" customHeight="1" x14ac:dyDescent="0.25">
      <c r="A78" s="112" t="s">
        <v>275</v>
      </c>
      <c r="B78" s="770" t="s">
        <v>425</v>
      </c>
      <c r="C78" s="771"/>
      <c r="D78" s="658" t="s">
        <v>426</v>
      </c>
      <c r="E78" s="659"/>
      <c r="F78" s="714"/>
      <c r="G78" s="736"/>
      <c r="H78" s="644"/>
      <c r="I78" s="645"/>
    </row>
    <row r="79" spans="1:9" ht="71.25" customHeight="1" x14ac:dyDescent="0.25">
      <c r="A79" s="112" t="s">
        <v>279</v>
      </c>
      <c r="B79" s="646" t="s">
        <v>427</v>
      </c>
      <c r="C79" s="772"/>
      <c r="D79" s="646" t="s">
        <v>428</v>
      </c>
      <c r="E79" s="772"/>
      <c r="F79" s="644"/>
      <c r="G79" s="645"/>
      <c r="H79" s="644"/>
      <c r="I79" s="645"/>
    </row>
    <row r="80" spans="1:9" ht="16.5" x14ac:dyDescent="0.25">
      <c r="A80" s="710" t="s">
        <v>194</v>
      </c>
      <c r="B80" s="157" t="s">
        <v>99</v>
      </c>
      <c r="C80" s="157" t="s">
        <v>239</v>
      </c>
      <c r="D80" s="157" t="s">
        <v>99</v>
      </c>
      <c r="E80" s="157" t="s">
        <v>239</v>
      </c>
      <c r="F80" s="157" t="s">
        <v>99</v>
      </c>
      <c r="G80" s="157" t="s">
        <v>239</v>
      </c>
      <c r="H80" s="157" t="s">
        <v>99</v>
      </c>
      <c r="I80" s="157" t="s">
        <v>239</v>
      </c>
    </row>
    <row r="81" spans="1:9" ht="16.5" x14ac:dyDescent="0.25">
      <c r="A81" s="711"/>
      <c r="B81" s="114">
        <v>8.3000000000000004E-2</v>
      </c>
      <c r="C81" s="114">
        <v>8.3000000000000004E-2</v>
      </c>
      <c r="D81" s="114">
        <v>8.3000000000000004E-2</v>
      </c>
      <c r="E81" s="114">
        <v>8.3000000000000004E-2</v>
      </c>
      <c r="F81" s="119"/>
      <c r="G81" s="116"/>
      <c r="H81" s="119"/>
      <c r="I81" s="116"/>
    </row>
    <row r="82" spans="1:9" ht="342.75" customHeight="1" x14ac:dyDescent="0.25">
      <c r="A82" s="112" t="s">
        <v>275</v>
      </c>
      <c r="B82" s="770" t="s">
        <v>429</v>
      </c>
      <c r="C82" s="771"/>
      <c r="D82" s="658" t="s">
        <v>430</v>
      </c>
      <c r="E82" s="659"/>
      <c r="F82" s="714"/>
      <c r="G82" s="736"/>
      <c r="H82" s="644"/>
      <c r="I82" s="645"/>
    </row>
    <row r="83" spans="1:9" ht="53.25" customHeight="1" x14ac:dyDescent="0.25">
      <c r="A83" s="112" t="s">
        <v>279</v>
      </c>
      <c r="B83" s="646" t="s">
        <v>431</v>
      </c>
      <c r="C83" s="709"/>
      <c r="D83" s="646" t="s">
        <v>432</v>
      </c>
      <c r="E83" s="709"/>
      <c r="F83" s="644"/>
      <c r="G83" s="645"/>
      <c r="H83" s="644"/>
      <c r="I83" s="645"/>
    </row>
    <row r="84" spans="1:9" ht="16.5" x14ac:dyDescent="0.25">
      <c r="A84" s="710" t="s">
        <v>197</v>
      </c>
      <c r="B84" s="157" t="s">
        <v>99</v>
      </c>
      <c r="C84" s="157" t="s">
        <v>239</v>
      </c>
      <c r="D84" s="157" t="s">
        <v>99</v>
      </c>
      <c r="E84" s="157" t="s">
        <v>239</v>
      </c>
      <c r="F84" s="157" t="s">
        <v>99</v>
      </c>
      <c r="G84" s="157" t="s">
        <v>239</v>
      </c>
      <c r="H84" s="157" t="s">
        <v>99</v>
      </c>
      <c r="I84" s="157" t="s">
        <v>239</v>
      </c>
    </row>
    <row r="85" spans="1:9" ht="16.5" x14ac:dyDescent="0.25">
      <c r="A85" s="711"/>
      <c r="B85" s="114">
        <v>8.3000000000000004E-2</v>
      </c>
      <c r="C85" s="114">
        <v>8.3000000000000004E-2</v>
      </c>
      <c r="D85" s="114">
        <v>8.3000000000000004E-2</v>
      </c>
      <c r="E85" s="114">
        <v>8.3000000000000004E-2</v>
      </c>
      <c r="F85" s="119"/>
      <c r="G85" s="116"/>
      <c r="H85" s="119"/>
      <c r="I85" s="116"/>
    </row>
    <row r="86" spans="1:9" ht="339" customHeight="1" x14ac:dyDescent="0.25">
      <c r="A86" s="112" t="s">
        <v>275</v>
      </c>
      <c r="B86" s="770" t="s">
        <v>433</v>
      </c>
      <c r="C86" s="771"/>
      <c r="D86" s="658" t="s">
        <v>434</v>
      </c>
      <c r="E86" s="659"/>
      <c r="F86" s="678"/>
      <c r="G86" s="678"/>
      <c r="H86" s="678"/>
      <c r="I86" s="678"/>
    </row>
    <row r="87" spans="1:9" ht="56.25" customHeight="1" x14ac:dyDescent="0.25">
      <c r="A87" s="112" t="s">
        <v>279</v>
      </c>
      <c r="B87" s="760" t="s">
        <v>435</v>
      </c>
      <c r="C87" s="647"/>
      <c r="D87" s="760" t="s">
        <v>436</v>
      </c>
      <c r="E87" s="647"/>
      <c r="F87" s="639"/>
      <c r="G87" s="640"/>
      <c r="H87" s="639"/>
      <c r="I87" s="640"/>
    </row>
    <row r="88" spans="1:9" ht="16.5" x14ac:dyDescent="0.25">
      <c r="A88" s="710" t="s">
        <v>198</v>
      </c>
      <c r="B88" s="157" t="s">
        <v>99</v>
      </c>
      <c r="C88" s="157" t="s">
        <v>239</v>
      </c>
      <c r="D88" s="157" t="s">
        <v>99</v>
      </c>
      <c r="E88" s="157" t="s">
        <v>239</v>
      </c>
      <c r="F88" s="157" t="s">
        <v>99</v>
      </c>
      <c r="G88" s="157" t="s">
        <v>239</v>
      </c>
      <c r="H88" s="157" t="s">
        <v>99</v>
      </c>
      <c r="I88" s="157" t="s">
        <v>239</v>
      </c>
    </row>
    <row r="89" spans="1:9" ht="16.5" x14ac:dyDescent="0.25">
      <c r="A89" s="711"/>
      <c r="B89" s="114">
        <v>8.3000000000000004E-2</v>
      </c>
      <c r="C89" s="114">
        <v>8.3000000000000004E-2</v>
      </c>
      <c r="D89" s="114">
        <v>8.3000000000000004E-2</v>
      </c>
      <c r="E89" s="114">
        <v>8.3000000000000004E-2</v>
      </c>
      <c r="F89" s="119"/>
      <c r="G89" s="116"/>
      <c r="H89" s="119"/>
      <c r="I89" s="116"/>
    </row>
    <row r="90" spans="1:9" ht="328.35" customHeight="1" x14ac:dyDescent="0.25">
      <c r="A90" s="112" t="s">
        <v>275</v>
      </c>
      <c r="B90" s="770" t="s">
        <v>437</v>
      </c>
      <c r="C90" s="771"/>
      <c r="D90" s="658" t="s">
        <v>438</v>
      </c>
      <c r="E90" s="659"/>
      <c r="F90" s="638"/>
      <c r="G90" s="638"/>
      <c r="H90" s="638"/>
      <c r="I90" s="638"/>
    </row>
    <row r="91" spans="1:9" ht="63" customHeight="1" x14ac:dyDescent="0.25">
      <c r="A91" s="112" t="s">
        <v>279</v>
      </c>
      <c r="B91" s="646" t="s">
        <v>439</v>
      </c>
      <c r="C91" s="647"/>
      <c r="D91" s="646" t="s">
        <v>440</v>
      </c>
      <c r="E91" s="647"/>
      <c r="F91" s="639"/>
      <c r="G91" s="640"/>
      <c r="H91" s="639"/>
      <c r="I91" s="640"/>
    </row>
    <row r="92" spans="1:9" ht="16.5" x14ac:dyDescent="0.25">
      <c r="A92" s="710" t="s">
        <v>200</v>
      </c>
      <c r="B92" s="157" t="s">
        <v>99</v>
      </c>
      <c r="C92" s="157" t="s">
        <v>239</v>
      </c>
      <c r="D92" s="157" t="s">
        <v>99</v>
      </c>
      <c r="E92" s="157" t="s">
        <v>239</v>
      </c>
      <c r="F92" s="157" t="s">
        <v>99</v>
      </c>
      <c r="G92" s="157" t="s">
        <v>239</v>
      </c>
      <c r="H92" s="157" t="s">
        <v>99</v>
      </c>
      <c r="I92" s="157" t="s">
        <v>239</v>
      </c>
    </row>
    <row r="93" spans="1:9" ht="16.5" x14ac:dyDescent="0.25">
      <c r="A93" s="711"/>
      <c r="B93" s="114">
        <v>8.3000000000000004E-2</v>
      </c>
      <c r="C93" s="114">
        <v>8.3000000000000004E-2</v>
      </c>
      <c r="D93" s="114">
        <v>8.3000000000000004E-2</v>
      </c>
      <c r="E93" s="114">
        <v>8.3000000000000004E-2</v>
      </c>
      <c r="F93" s="119"/>
      <c r="G93" s="116"/>
      <c r="H93" s="119"/>
      <c r="I93" s="116"/>
    </row>
    <row r="94" spans="1:9" ht="327.60000000000002" customHeight="1" x14ac:dyDescent="0.25">
      <c r="A94" s="112" t="s">
        <v>275</v>
      </c>
      <c r="B94" s="770" t="s">
        <v>1197</v>
      </c>
      <c r="C94" s="771"/>
      <c r="D94" s="658" t="s">
        <v>1198</v>
      </c>
      <c r="E94" s="659"/>
      <c r="F94" s="638"/>
      <c r="G94" s="638"/>
      <c r="H94" s="638"/>
      <c r="I94" s="638"/>
    </row>
    <row r="95" spans="1:9" ht="54" customHeight="1" x14ac:dyDescent="0.25">
      <c r="A95" s="112" t="s">
        <v>279</v>
      </c>
      <c r="B95" s="646" t="s">
        <v>1199</v>
      </c>
      <c r="C95" s="647"/>
      <c r="D95" s="646" t="s">
        <v>1200</v>
      </c>
      <c r="E95" s="647"/>
      <c r="F95" s="639"/>
      <c r="G95" s="640"/>
      <c r="H95" s="639"/>
      <c r="I95" s="640"/>
    </row>
    <row r="96" spans="1:9" ht="16.5" x14ac:dyDescent="0.25">
      <c r="A96" s="710" t="s">
        <v>201</v>
      </c>
      <c r="B96" s="157" t="s">
        <v>99</v>
      </c>
      <c r="C96" s="157" t="s">
        <v>239</v>
      </c>
      <c r="D96" s="157" t="s">
        <v>99</v>
      </c>
      <c r="E96" s="157" t="s">
        <v>239</v>
      </c>
      <c r="F96" s="157" t="s">
        <v>99</v>
      </c>
      <c r="G96" s="157" t="s">
        <v>239</v>
      </c>
      <c r="H96" s="157" t="s">
        <v>99</v>
      </c>
      <c r="I96" s="157" t="s">
        <v>239</v>
      </c>
    </row>
    <row r="97" spans="1:9" ht="16.5" x14ac:dyDescent="0.25">
      <c r="A97" s="711"/>
      <c r="B97" s="114">
        <v>8.3000000000000004E-2</v>
      </c>
      <c r="C97" s="114">
        <v>8.3000000000000004E-2</v>
      </c>
      <c r="D97" s="114">
        <v>8.3000000000000004E-2</v>
      </c>
      <c r="E97" s="114">
        <v>8.3000000000000004E-2</v>
      </c>
      <c r="F97" s="119"/>
      <c r="G97" s="116"/>
      <c r="H97" s="119"/>
      <c r="I97" s="116"/>
    </row>
    <row r="98" spans="1:9" ht="352.5" customHeight="1" x14ac:dyDescent="0.25">
      <c r="A98" s="112" t="s">
        <v>275</v>
      </c>
      <c r="B98" s="770" t="s">
        <v>1287</v>
      </c>
      <c r="C98" s="771"/>
      <c r="D98" s="658" t="s">
        <v>1288</v>
      </c>
      <c r="E98" s="659"/>
      <c r="F98" s="638"/>
      <c r="G98" s="638"/>
      <c r="H98" s="638"/>
      <c r="I98" s="638"/>
    </row>
    <row r="99" spans="1:9" ht="91.5" customHeight="1" x14ac:dyDescent="0.25">
      <c r="A99" s="112" t="s">
        <v>279</v>
      </c>
      <c r="B99" s="646" t="s">
        <v>1289</v>
      </c>
      <c r="C99" s="647"/>
      <c r="D99" s="646" t="s">
        <v>1290</v>
      </c>
      <c r="E99" s="647"/>
      <c r="F99" s="639"/>
      <c r="G99" s="640"/>
      <c r="H99" s="639"/>
      <c r="I99" s="640"/>
    </row>
    <row r="100" spans="1:9" ht="16.5" x14ac:dyDescent="0.25">
      <c r="A100" s="710" t="s">
        <v>203</v>
      </c>
      <c r="B100" s="157" t="s">
        <v>99</v>
      </c>
      <c r="C100" s="157" t="s">
        <v>239</v>
      </c>
      <c r="D100" s="157" t="s">
        <v>99</v>
      </c>
      <c r="E100" s="157" t="s">
        <v>239</v>
      </c>
      <c r="F100" s="157" t="s">
        <v>99</v>
      </c>
      <c r="G100" s="157" t="s">
        <v>239</v>
      </c>
      <c r="H100" s="157" t="s">
        <v>99</v>
      </c>
      <c r="I100" s="157" t="s">
        <v>239</v>
      </c>
    </row>
    <row r="101" spans="1:9" ht="16.5" x14ac:dyDescent="0.25">
      <c r="A101" s="711"/>
      <c r="B101" s="114">
        <v>8.4000000000000005E-2</v>
      </c>
      <c r="C101" s="117"/>
      <c r="D101" s="114">
        <v>8.4000000000000005E-2</v>
      </c>
      <c r="E101" s="117"/>
      <c r="F101" s="119"/>
      <c r="G101" s="116"/>
      <c r="H101" s="119"/>
      <c r="I101" s="116"/>
    </row>
    <row r="102" spans="1:9" ht="33" x14ac:dyDescent="0.25">
      <c r="A102" s="112" t="s">
        <v>275</v>
      </c>
      <c r="B102" s="638"/>
      <c r="C102" s="638"/>
      <c r="D102" s="638"/>
      <c r="E102" s="638"/>
      <c r="F102" s="638"/>
      <c r="G102" s="638"/>
      <c r="H102" s="638"/>
      <c r="I102" s="638"/>
    </row>
    <row r="103" spans="1:9" ht="16.5" x14ac:dyDescent="0.25">
      <c r="A103" s="112" t="s">
        <v>279</v>
      </c>
      <c r="B103" s="639"/>
      <c r="C103" s="640"/>
      <c r="D103" s="639"/>
      <c r="E103" s="640"/>
      <c r="F103" s="639"/>
      <c r="G103" s="640"/>
      <c r="H103" s="639"/>
      <c r="I103" s="640"/>
    </row>
    <row r="104" spans="1:9" ht="16.5" x14ac:dyDescent="0.25">
      <c r="A104" s="710" t="s">
        <v>204</v>
      </c>
      <c r="B104" s="157" t="s">
        <v>99</v>
      </c>
      <c r="C104" s="157" t="s">
        <v>239</v>
      </c>
      <c r="D104" s="157" t="s">
        <v>99</v>
      </c>
      <c r="E104" s="157" t="s">
        <v>239</v>
      </c>
      <c r="F104" s="157" t="s">
        <v>99</v>
      </c>
      <c r="G104" s="157" t="s">
        <v>239</v>
      </c>
      <c r="H104" s="157" t="s">
        <v>99</v>
      </c>
      <c r="I104" s="157" t="s">
        <v>239</v>
      </c>
    </row>
    <row r="105" spans="1:9" ht="16.5" x14ac:dyDescent="0.25">
      <c r="A105" s="711"/>
      <c r="B105" s="114">
        <v>8.4000000000000005E-2</v>
      </c>
      <c r="C105" s="117"/>
      <c r="D105" s="114">
        <v>8.4000000000000005E-2</v>
      </c>
      <c r="E105" s="117"/>
      <c r="F105" s="119"/>
      <c r="G105" s="116"/>
      <c r="H105" s="119"/>
      <c r="I105" s="116"/>
    </row>
    <row r="106" spans="1:9" ht="33" x14ac:dyDescent="0.25">
      <c r="A106" s="112" t="s">
        <v>275</v>
      </c>
      <c r="B106" s="638"/>
      <c r="C106" s="638"/>
      <c r="D106" s="638"/>
      <c r="E106" s="638"/>
      <c r="F106" s="638"/>
      <c r="G106" s="638"/>
      <c r="H106" s="638"/>
      <c r="I106" s="638"/>
    </row>
    <row r="107" spans="1:9" ht="16.5" x14ac:dyDescent="0.25">
      <c r="A107" s="112" t="s">
        <v>279</v>
      </c>
      <c r="B107" s="639"/>
      <c r="C107" s="640"/>
      <c r="D107" s="639"/>
      <c r="E107" s="640"/>
      <c r="F107" s="639"/>
      <c r="G107" s="640"/>
      <c r="H107" s="639"/>
      <c r="I107" s="640"/>
    </row>
    <row r="108" spans="1:9" ht="16.5" x14ac:dyDescent="0.25">
      <c r="A108" s="710" t="s">
        <v>205</v>
      </c>
      <c r="B108" s="157" t="s">
        <v>99</v>
      </c>
      <c r="C108" s="157" t="s">
        <v>239</v>
      </c>
      <c r="D108" s="157" t="s">
        <v>99</v>
      </c>
      <c r="E108" s="157" t="s">
        <v>239</v>
      </c>
      <c r="F108" s="157" t="s">
        <v>99</v>
      </c>
      <c r="G108" s="157" t="s">
        <v>239</v>
      </c>
      <c r="H108" s="157" t="s">
        <v>99</v>
      </c>
      <c r="I108" s="157" t="s">
        <v>239</v>
      </c>
    </row>
    <row r="109" spans="1:9" ht="16.5" x14ac:dyDescent="0.25">
      <c r="A109" s="711"/>
      <c r="B109" s="114">
        <v>8.4000000000000005E-2</v>
      </c>
      <c r="C109" s="117"/>
      <c r="D109" s="114">
        <v>8.4000000000000005E-2</v>
      </c>
      <c r="E109" s="117"/>
      <c r="F109" s="119"/>
      <c r="G109" s="116"/>
      <c r="H109" s="119"/>
      <c r="I109" s="116"/>
    </row>
    <row r="110" spans="1:9" ht="33" x14ac:dyDescent="0.25">
      <c r="A110" s="112" t="s">
        <v>275</v>
      </c>
      <c r="B110" s="638"/>
      <c r="C110" s="638"/>
      <c r="D110" s="638"/>
      <c r="E110" s="638"/>
      <c r="F110" s="638"/>
      <c r="G110" s="638"/>
      <c r="H110" s="638"/>
      <c r="I110" s="638"/>
    </row>
    <row r="111" spans="1:9" ht="16.5" x14ac:dyDescent="0.25">
      <c r="A111" s="112" t="s">
        <v>279</v>
      </c>
      <c r="B111" s="639"/>
      <c r="C111" s="640"/>
      <c r="D111" s="639"/>
      <c r="E111" s="640"/>
      <c r="F111" s="639"/>
      <c r="G111" s="640"/>
      <c r="H111" s="639"/>
      <c r="I111" s="640"/>
    </row>
    <row r="112" spans="1:9" ht="16.5" x14ac:dyDescent="0.25">
      <c r="A112" s="710" t="s">
        <v>206</v>
      </c>
      <c r="B112" s="157" t="s">
        <v>99</v>
      </c>
      <c r="C112" s="157" t="s">
        <v>239</v>
      </c>
      <c r="D112" s="157" t="s">
        <v>99</v>
      </c>
      <c r="E112" s="157" t="s">
        <v>239</v>
      </c>
      <c r="F112" s="157" t="s">
        <v>99</v>
      </c>
      <c r="G112" s="157" t="s">
        <v>239</v>
      </c>
      <c r="H112" s="157" t="s">
        <v>99</v>
      </c>
      <c r="I112" s="157" t="s">
        <v>239</v>
      </c>
    </row>
    <row r="113" spans="1:9" ht="16.5" x14ac:dyDescent="0.25">
      <c r="A113" s="711"/>
      <c r="B113" s="114">
        <v>8.4000000000000005E-2</v>
      </c>
      <c r="C113" s="256"/>
      <c r="D113" s="114">
        <v>8.4000000000000005E-2</v>
      </c>
      <c r="E113" s="256"/>
      <c r="F113" s="256"/>
      <c r="G113" s="257"/>
      <c r="H113" s="256"/>
      <c r="I113" s="257"/>
    </row>
    <row r="114" spans="1:9" ht="33" x14ac:dyDescent="0.25">
      <c r="A114" s="112" t="s">
        <v>275</v>
      </c>
      <c r="B114" s="641"/>
      <c r="C114" s="641"/>
      <c r="D114" s="641"/>
      <c r="E114" s="641"/>
      <c r="F114" s="641"/>
      <c r="G114" s="641"/>
      <c r="H114" s="641"/>
      <c r="I114" s="641"/>
    </row>
    <row r="115" spans="1:9" ht="16.5" x14ac:dyDescent="0.25">
      <c r="A115" s="112" t="s">
        <v>279</v>
      </c>
      <c r="B115" s="639"/>
      <c r="C115" s="640"/>
      <c r="D115" s="639"/>
      <c r="E115" s="640"/>
      <c r="F115" s="639"/>
      <c r="G115" s="640"/>
      <c r="H115" s="639"/>
      <c r="I115" s="640"/>
    </row>
    <row r="116" spans="1:9" ht="16.5" x14ac:dyDescent="0.25">
      <c r="A116" s="113" t="s">
        <v>313</v>
      </c>
      <c r="B116" s="118">
        <f t="shared" ref="B116:I116" si="1">(B69+B73+B77+B81+B85+B89+B93+B97+B101+B105+B109+B113)</f>
        <v>0.99999999999999989</v>
      </c>
      <c r="C116" s="118">
        <f t="shared" si="1"/>
        <v>0.66400000000000003</v>
      </c>
      <c r="D116" s="118">
        <f t="shared" si="1"/>
        <v>0.99999999999999989</v>
      </c>
      <c r="E116" s="118">
        <f t="shared" si="1"/>
        <v>0.66400000000000003</v>
      </c>
      <c r="F116" s="118">
        <f t="shared" si="1"/>
        <v>0</v>
      </c>
      <c r="G116" s="118">
        <f t="shared" si="1"/>
        <v>0</v>
      </c>
      <c r="H116" s="118">
        <f t="shared" si="1"/>
        <v>0</v>
      </c>
      <c r="I116" s="118">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F78:G78"/>
    <mergeCell ref="H78:I78"/>
    <mergeCell ref="F79:G79"/>
    <mergeCell ref="H79:I79"/>
    <mergeCell ref="B78:C78"/>
    <mergeCell ref="D78:E78"/>
    <mergeCell ref="B79:C79"/>
    <mergeCell ref="D79:E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D71" r:id="rId1" xr:uid="{00000000-0004-0000-0600-000000000000}"/>
    <hyperlink ref="B71" r:id="rId2" xr:uid="{00000000-0004-0000-0600-000001000000}"/>
    <hyperlink ref="B75" r:id="rId3" xr:uid="{00000000-0004-0000-0600-000002000000}"/>
    <hyperlink ref="D75" r:id="rId4" xr:uid="{00000000-0004-0000-0600-000003000000}"/>
    <hyperlink ref="B79" r:id="rId5" xr:uid="{00000000-0004-0000-0600-000004000000}"/>
    <hyperlink ref="D79" r:id="rId6" xr:uid="{00000000-0004-0000-0600-000005000000}"/>
    <hyperlink ref="B83" r:id="rId7" xr:uid="{00000000-0004-0000-0600-000006000000}"/>
    <hyperlink ref="D83" r:id="rId8" xr:uid="{00000000-0004-0000-0600-000007000000}"/>
    <hyperlink ref="B87" r:id="rId9" xr:uid="{00000000-0004-0000-0600-000008000000}"/>
    <hyperlink ref="D87" r:id="rId10" xr:uid="{00000000-0004-0000-0600-000009000000}"/>
    <hyperlink ref="B91" r:id="rId11" xr:uid="{00000000-0004-0000-0600-00000A000000}"/>
    <hyperlink ref="D91" r:id="rId12" xr:uid="{00000000-0004-0000-0600-00000B000000}"/>
    <hyperlink ref="B95" r:id="rId13" xr:uid="{00000000-0004-0000-0600-00000C000000}"/>
    <hyperlink ref="D95" r:id="rId14" xr:uid="{00000000-0004-0000-0600-00000D000000}"/>
    <hyperlink ref="B99" r:id="rId15" xr:uid="{840CF849-FD02-4896-8785-3AA4D1E13793}"/>
    <hyperlink ref="D99" r:id="rId16" xr:uid="{5947203C-3E54-46FC-A171-B6F1D9BC5C83}"/>
  </hyperlinks>
  <pageMargins left="0.25" right="0.25" top="0.75" bottom="0.75" header="0.3" footer="0.3"/>
  <pageSetup scale="23" fitToHeight="0" orientation="landscape" r:id="rId17"/>
  <rowBreaks count="3" manualBreakCount="3">
    <brk id="43" max="15" man="1"/>
    <brk id="63" max="15" man="1"/>
    <brk id="83" max="15" man="1"/>
  </rowBreaks>
  <drawing r:id="rId1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Listas!$B$2:$B$4</xm:f>
          </x14:formula1>
          <xm:sqref>H35:I36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pageSetUpPr fitToPage="1"/>
  </sheetPr>
  <dimension ref="A1:O126"/>
  <sheetViews>
    <sheetView showGridLines="0" topLeftCell="A97" zoomScale="85" zoomScaleNormal="85" zoomScaleSheetLayoutView="20" workbookViewId="0">
      <selection activeCell="D98" sqref="D98:E98"/>
    </sheetView>
  </sheetViews>
  <sheetFormatPr baseColWidth="10" defaultColWidth="10.85546875" defaultRowHeight="14.25" x14ac:dyDescent="0.25"/>
  <cols>
    <col min="1" max="1" width="49.85546875" style="68" customWidth="1"/>
    <col min="2" max="2" width="35.85546875" style="68" customWidth="1"/>
    <col min="3" max="3" width="44.85546875" style="68" customWidth="1"/>
    <col min="4" max="4" width="35.85546875" style="68" customWidth="1"/>
    <col min="5" max="5" width="56.42578125" style="68" customWidth="1"/>
    <col min="6" max="7" width="35.85546875" style="68" customWidth="1"/>
    <col min="8" max="8" width="60.85546875" style="68" customWidth="1"/>
    <col min="9" max="9" width="43.5703125" style="68" customWidth="1"/>
    <col min="10"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719" t="s">
        <v>441</v>
      </c>
      <c r="C11" s="720"/>
      <c r="D11" s="720"/>
      <c r="E11" s="720"/>
      <c r="F11" s="720"/>
      <c r="G11" s="720"/>
      <c r="H11" s="720"/>
      <c r="I11" s="720"/>
      <c r="J11" s="720"/>
      <c r="K11" s="720"/>
      <c r="L11" s="720"/>
      <c r="M11" s="720"/>
      <c r="N11" s="720"/>
      <c r="O11" s="721"/>
    </row>
    <row r="12" spans="1:15" ht="15" customHeight="1" x14ac:dyDescent="0.25">
      <c r="A12" s="707"/>
      <c r="B12" s="722"/>
      <c r="C12" s="723"/>
      <c r="D12" s="723"/>
      <c r="E12" s="723"/>
      <c r="F12" s="723"/>
      <c r="G12" s="723"/>
      <c r="H12" s="723"/>
      <c r="I12" s="723"/>
      <c r="J12" s="723"/>
      <c r="K12" s="723"/>
      <c r="L12" s="723"/>
      <c r="M12" s="723"/>
      <c r="N12" s="723"/>
      <c r="O12" s="724"/>
    </row>
    <row r="13" spans="1:15" ht="15" customHeight="1" thickBot="1" x14ac:dyDescent="0.3">
      <c r="A13" s="708"/>
      <c r="B13" s="725"/>
      <c r="C13" s="726"/>
      <c r="D13" s="726"/>
      <c r="E13" s="726"/>
      <c r="F13" s="726"/>
      <c r="G13" s="726"/>
      <c r="H13" s="726"/>
      <c r="I13" s="726"/>
      <c r="J13" s="726"/>
      <c r="K13" s="726"/>
      <c r="L13" s="726"/>
      <c r="M13" s="726"/>
      <c r="N13" s="726"/>
      <c r="O13" s="727"/>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357</v>
      </c>
      <c r="C15" s="697"/>
      <c r="D15" s="697"/>
      <c r="E15" s="697"/>
      <c r="F15" s="697"/>
      <c r="G15" s="543" t="s">
        <v>212</v>
      </c>
      <c r="H15" s="543"/>
      <c r="I15" s="698" t="s">
        <v>442</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121" t="s">
        <v>214</v>
      </c>
      <c r="B17" s="697" t="s">
        <v>215</v>
      </c>
      <c r="C17" s="697"/>
      <c r="D17" s="697"/>
      <c r="E17" s="697"/>
      <c r="F17" s="121" t="s">
        <v>216</v>
      </c>
      <c r="G17" s="567" t="s">
        <v>217</v>
      </c>
      <c r="H17" s="567"/>
      <c r="I17" s="567"/>
      <c r="J17" s="121" t="s">
        <v>218</v>
      </c>
      <c r="K17" s="697" t="s">
        <v>359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456"/>
      <c r="B23" s="86" t="s">
        <v>191</v>
      </c>
      <c r="C23" s="86" t="s">
        <v>192</v>
      </c>
      <c r="D23" s="86" t="s">
        <v>193</v>
      </c>
      <c r="E23" s="86" t="s">
        <v>194</v>
      </c>
      <c r="F23" s="86" t="s">
        <v>197</v>
      </c>
      <c r="G23" s="86" t="s">
        <v>198</v>
      </c>
      <c r="H23" s="86" t="s">
        <v>200</v>
      </c>
      <c r="I23" s="86" t="s">
        <v>201</v>
      </c>
      <c r="J23" s="86" t="s">
        <v>203</v>
      </c>
      <c r="K23" s="86" t="s">
        <v>204</v>
      </c>
      <c r="L23" s="86" t="s">
        <v>205</v>
      </c>
      <c r="M23" s="86" t="s">
        <v>206</v>
      </c>
      <c r="N23" s="391" t="s">
        <v>222</v>
      </c>
      <c r="O23" s="87" t="s">
        <v>223</v>
      </c>
    </row>
    <row r="24" spans="1:15" ht="32.1" customHeight="1" x14ac:dyDescent="0.25">
      <c r="A24" s="455" t="s">
        <v>224</v>
      </c>
      <c r="B24" s="182">
        <v>604341000</v>
      </c>
      <c r="C24" s="91"/>
      <c r="D24" s="91"/>
      <c r="E24" s="91"/>
      <c r="F24" s="91"/>
      <c r="G24" s="91"/>
      <c r="H24" s="88"/>
      <c r="I24" s="88"/>
      <c r="J24" s="88"/>
      <c r="K24" s="88"/>
      <c r="L24" s="88"/>
      <c r="M24" s="417"/>
      <c r="N24" s="91">
        <f>SUM(B24:M24)</f>
        <v>604341000</v>
      </c>
      <c r="O24" s="419"/>
    </row>
    <row r="25" spans="1:15" ht="32.1" customHeight="1" x14ac:dyDescent="0.25">
      <c r="A25" s="90" t="s">
        <v>225</v>
      </c>
      <c r="B25" s="91">
        <v>604341000</v>
      </c>
      <c r="C25" s="91"/>
      <c r="D25" s="91"/>
      <c r="E25" s="91"/>
      <c r="F25" s="91"/>
      <c r="G25" s="91"/>
      <c r="H25" s="91"/>
      <c r="I25" s="91"/>
      <c r="J25" s="91"/>
      <c r="K25" s="91"/>
      <c r="L25" s="91"/>
      <c r="M25" s="331"/>
      <c r="N25" s="91">
        <f>SUM(B25:M25)</f>
        <v>604341000</v>
      </c>
      <c r="O25" s="389">
        <f>+(B25+C25+D25+E25+F25+G25+H25+I25+J25+K25+L25+M25)/N24</f>
        <v>1</v>
      </c>
    </row>
    <row r="26" spans="1:15" ht="32.1" customHeight="1" x14ac:dyDescent="0.25">
      <c r="A26" s="90" t="s">
        <v>226</v>
      </c>
      <c r="B26" s="91">
        <v>0</v>
      </c>
      <c r="C26" s="91">
        <v>9028497</v>
      </c>
      <c r="D26" s="91">
        <v>47971000</v>
      </c>
      <c r="E26" s="91">
        <v>74704600</v>
      </c>
      <c r="F26" s="91">
        <v>67149000</v>
      </c>
      <c r="G26" s="91">
        <v>67149000</v>
      </c>
      <c r="H26" s="91">
        <v>61590000</v>
      </c>
      <c r="I26" s="91">
        <v>72708000</v>
      </c>
      <c r="J26" s="91"/>
      <c r="K26" s="91"/>
      <c r="L26" s="91"/>
      <c r="M26" s="331"/>
      <c r="N26" s="91">
        <f>SUM(B26:M26)</f>
        <v>400300097</v>
      </c>
      <c r="O26" s="389"/>
    </row>
    <row r="27" spans="1:15" ht="32.1" customHeight="1" x14ac:dyDescent="0.25">
      <c r="A27" s="90" t="s">
        <v>227</v>
      </c>
      <c r="B27" s="91"/>
      <c r="C27" s="91">
        <v>14548000</v>
      </c>
      <c r="D27" s="91"/>
      <c r="E27" s="91"/>
      <c r="F27" s="91"/>
      <c r="G27" s="91"/>
      <c r="H27" s="91"/>
      <c r="I27" s="91"/>
      <c r="J27" s="91"/>
      <c r="K27" s="91"/>
      <c r="L27" s="91"/>
      <c r="M27" s="331"/>
      <c r="N27" s="91">
        <f>SUM(B27:M27)</f>
        <v>14548000</v>
      </c>
      <c r="O27" s="389"/>
    </row>
    <row r="28" spans="1:15" ht="32.1" customHeight="1" x14ac:dyDescent="0.25">
      <c r="A28" s="90" t="s">
        <v>228</v>
      </c>
      <c r="B28" s="91">
        <v>0</v>
      </c>
      <c r="C28" s="91"/>
      <c r="D28" s="91"/>
      <c r="E28" s="91"/>
      <c r="F28" s="91"/>
      <c r="G28" s="91"/>
      <c r="H28" s="91"/>
      <c r="I28" s="91"/>
      <c r="J28" s="91"/>
      <c r="K28" s="91"/>
      <c r="L28" s="91"/>
      <c r="M28" s="331"/>
      <c r="N28" s="91"/>
      <c r="O28" s="332"/>
    </row>
    <row r="29" spans="1:15" ht="32.1" customHeight="1" thickBot="1" x14ac:dyDescent="0.3">
      <c r="A29" s="93" t="s">
        <v>229</v>
      </c>
      <c r="B29" s="94">
        <v>7274000</v>
      </c>
      <c r="C29" s="94"/>
      <c r="D29" s="94">
        <v>7274000</v>
      </c>
      <c r="E29" s="94"/>
      <c r="F29" s="94"/>
      <c r="G29" s="94"/>
      <c r="H29" s="94"/>
      <c r="I29" s="94"/>
      <c r="J29" s="94"/>
      <c r="K29" s="94"/>
      <c r="L29" s="94"/>
      <c r="M29" s="418"/>
      <c r="N29" s="94">
        <f>SUM(B29:M29)</f>
        <v>14548000</v>
      </c>
      <c r="O29" s="420">
        <f>+N29/(N27-N28)</f>
        <v>1</v>
      </c>
    </row>
    <row r="30" spans="1:15" s="95" customFormat="1" ht="16.5" customHeight="1" x14ac:dyDescent="0.2"/>
    <row r="31" spans="1:15" s="95" customFormat="1" ht="17.25" customHeight="1" x14ac:dyDescent="0.2"/>
    <row r="32" spans="1:15" ht="5.25" customHeight="1" thickBot="1" x14ac:dyDescent="0.3"/>
    <row r="33" spans="1:10" ht="48" customHeight="1" thickBot="1" x14ac:dyDescent="0.3">
      <c r="A33" s="666" t="s">
        <v>230</v>
      </c>
      <c r="B33" s="667"/>
      <c r="C33" s="667"/>
      <c r="D33" s="667"/>
      <c r="E33" s="667"/>
      <c r="F33" s="667"/>
      <c r="G33" s="667"/>
      <c r="H33" s="667"/>
      <c r="I33" s="668"/>
      <c r="J33" s="100"/>
    </row>
    <row r="34" spans="1:10" ht="50.25" customHeight="1" thickBot="1" x14ac:dyDescent="0.3">
      <c r="A34" s="107" t="s">
        <v>231</v>
      </c>
      <c r="B34" s="669" t="str">
        <f>+B11</f>
        <v>Realizar 10.300 acciones de atención, acceso a la justicia y articulación interinstitucional a casos de mujeres valoradas  para prevenir el riesgo de feminicidio en la ciudad</v>
      </c>
      <c r="C34" s="670"/>
      <c r="D34" s="670"/>
      <c r="E34" s="670"/>
      <c r="F34" s="670"/>
      <c r="G34" s="670"/>
      <c r="H34" s="670"/>
      <c r="I34" s="671"/>
      <c r="J34" s="98"/>
    </row>
    <row r="35" spans="1:10" ht="18.75" customHeight="1" thickBot="1" x14ac:dyDescent="0.3">
      <c r="A35" s="662" t="s">
        <v>232</v>
      </c>
      <c r="B35" s="151">
        <v>2024</v>
      </c>
      <c r="C35" s="151">
        <v>2025</v>
      </c>
      <c r="D35" s="151">
        <v>2026</v>
      </c>
      <c r="E35" s="151">
        <v>2027</v>
      </c>
      <c r="F35" s="151" t="s">
        <v>233</v>
      </c>
      <c r="G35" s="677" t="s">
        <v>234</v>
      </c>
      <c r="H35" s="677" t="s">
        <v>21</v>
      </c>
      <c r="I35" s="677"/>
      <c r="J35" s="98"/>
    </row>
    <row r="36" spans="1:10" ht="50.25" customHeight="1" thickBot="1" x14ac:dyDescent="0.3">
      <c r="A36" s="663"/>
      <c r="B36" s="266">
        <v>1172</v>
      </c>
      <c r="C36" s="266">
        <v>3447</v>
      </c>
      <c r="D36" s="266">
        <v>3000</v>
      </c>
      <c r="E36" s="266">
        <v>2681</v>
      </c>
      <c r="F36" s="278">
        <v>10300</v>
      </c>
      <c r="G36" s="677"/>
      <c r="H36" s="677"/>
      <c r="I36" s="677"/>
      <c r="J36" s="98"/>
    </row>
    <row r="37" spans="1:10" ht="52.5" customHeight="1" thickBot="1" x14ac:dyDescent="0.3">
      <c r="A37" s="108" t="s">
        <v>235</v>
      </c>
      <c r="B37" s="672">
        <v>0.1</v>
      </c>
      <c r="C37" s="673"/>
      <c r="D37" s="674" t="s">
        <v>236</v>
      </c>
      <c r="E37" s="675"/>
      <c r="F37" s="675"/>
      <c r="G37" s="675"/>
      <c r="H37" s="675"/>
      <c r="I37" s="676"/>
    </row>
    <row r="38" spans="1:10" s="99" customFormat="1" ht="48" customHeight="1" thickBot="1" x14ac:dyDescent="0.3">
      <c r="A38" s="662" t="s">
        <v>237</v>
      </c>
      <c r="B38" s="108" t="s">
        <v>238</v>
      </c>
      <c r="C38" s="107" t="s">
        <v>239</v>
      </c>
      <c r="D38" s="649" t="s">
        <v>240</v>
      </c>
      <c r="E38" s="650"/>
      <c r="F38" s="649" t="s">
        <v>241</v>
      </c>
      <c r="G38" s="650"/>
      <c r="H38" s="109" t="s">
        <v>242</v>
      </c>
      <c r="I38" s="111" t="s">
        <v>243</v>
      </c>
    </row>
    <row r="39" spans="1:10" ht="192" customHeight="1" thickBot="1" x14ac:dyDescent="0.3">
      <c r="A39" s="663"/>
      <c r="B39" s="103">
        <v>100</v>
      </c>
      <c r="C39" s="410">
        <v>0</v>
      </c>
      <c r="D39" s="773" t="s">
        <v>282</v>
      </c>
      <c r="E39" s="774"/>
      <c r="F39" s="773" t="s">
        <v>282</v>
      </c>
      <c r="G39" s="774"/>
      <c r="H39" s="411" t="s">
        <v>443</v>
      </c>
      <c r="I39" s="412" t="s">
        <v>282</v>
      </c>
    </row>
    <row r="40" spans="1:10" s="99" customFormat="1" ht="54" customHeight="1" thickBot="1" x14ac:dyDescent="0.3">
      <c r="A40" s="662" t="s">
        <v>248</v>
      </c>
      <c r="B40" s="110" t="s">
        <v>238</v>
      </c>
      <c r="C40" s="109" t="s">
        <v>239</v>
      </c>
      <c r="D40" s="649" t="s">
        <v>240</v>
      </c>
      <c r="E40" s="650"/>
      <c r="F40" s="649" t="s">
        <v>241</v>
      </c>
      <c r="G40" s="650"/>
      <c r="H40" s="109" t="s">
        <v>242</v>
      </c>
      <c r="I40" s="111" t="s">
        <v>243</v>
      </c>
    </row>
    <row r="41" spans="1:10" ht="191.25" customHeight="1" thickBot="1" x14ac:dyDescent="0.3">
      <c r="A41" s="663"/>
      <c r="B41" s="103">
        <v>300</v>
      </c>
      <c r="C41" s="104">
        <v>518</v>
      </c>
      <c r="D41" s="775" t="s">
        <v>444</v>
      </c>
      <c r="E41" s="776"/>
      <c r="F41" s="775" t="s">
        <v>445</v>
      </c>
      <c r="G41" s="776"/>
      <c r="H41" s="448" t="s">
        <v>446</v>
      </c>
      <c r="I41" s="449" t="s">
        <v>447</v>
      </c>
    </row>
    <row r="42" spans="1:10" s="99" customFormat="1" ht="33.75" thickBot="1" x14ac:dyDescent="0.3">
      <c r="A42" s="662" t="s">
        <v>251</v>
      </c>
      <c r="B42" s="110" t="s">
        <v>238</v>
      </c>
      <c r="C42" s="109" t="s">
        <v>239</v>
      </c>
      <c r="D42" s="649" t="s">
        <v>240</v>
      </c>
      <c r="E42" s="650"/>
      <c r="F42" s="649" t="s">
        <v>241</v>
      </c>
      <c r="G42" s="650"/>
      <c r="H42" s="109" t="s">
        <v>242</v>
      </c>
      <c r="I42" s="111" t="s">
        <v>243</v>
      </c>
    </row>
    <row r="43" spans="1:10" ht="144.75" thickBot="1" x14ac:dyDescent="0.3">
      <c r="A43" s="663"/>
      <c r="B43" s="101">
        <v>300</v>
      </c>
      <c r="C43" s="506">
        <v>129</v>
      </c>
      <c r="D43" s="777" t="s">
        <v>448</v>
      </c>
      <c r="E43" s="778"/>
      <c r="F43" s="777" t="s">
        <v>449</v>
      </c>
      <c r="G43" s="778"/>
      <c r="H43" s="482" t="s">
        <v>450</v>
      </c>
      <c r="I43" s="483" t="s">
        <v>451</v>
      </c>
    </row>
    <row r="44" spans="1:10" s="99" customFormat="1" ht="33.75" thickBot="1" x14ac:dyDescent="0.3">
      <c r="A44" s="662" t="s">
        <v>254</v>
      </c>
      <c r="B44" s="109" t="s">
        <v>238</v>
      </c>
      <c r="C44" s="109" t="s">
        <v>239</v>
      </c>
      <c r="D44" s="649" t="s">
        <v>240</v>
      </c>
      <c r="E44" s="650"/>
      <c r="F44" s="649" t="s">
        <v>241</v>
      </c>
      <c r="G44" s="650"/>
      <c r="H44" s="109" t="s">
        <v>242</v>
      </c>
      <c r="I44" s="109" t="s">
        <v>243</v>
      </c>
    </row>
    <row r="45" spans="1:10" ht="129" thickBot="1" x14ac:dyDescent="0.3">
      <c r="A45" s="663"/>
      <c r="B45" s="103">
        <v>300</v>
      </c>
      <c r="C45" s="104">
        <v>310</v>
      </c>
      <c r="D45" s="777" t="s">
        <v>452</v>
      </c>
      <c r="E45" s="778"/>
      <c r="F45" s="777" t="s">
        <v>453</v>
      </c>
      <c r="G45" s="778"/>
      <c r="H45" s="482" t="s">
        <v>454</v>
      </c>
      <c r="I45" s="483" t="s">
        <v>451</v>
      </c>
    </row>
    <row r="46" spans="1:10" s="99" customFormat="1" ht="33.75" thickBot="1" x14ac:dyDescent="0.3">
      <c r="A46" s="662" t="s">
        <v>257</v>
      </c>
      <c r="B46" s="110" t="s">
        <v>238</v>
      </c>
      <c r="C46" s="109" t="s">
        <v>239</v>
      </c>
      <c r="D46" s="649" t="s">
        <v>240</v>
      </c>
      <c r="E46" s="650"/>
      <c r="F46" s="649" t="s">
        <v>241</v>
      </c>
      <c r="G46" s="650"/>
      <c r="H46" s="109" t="s">
        <v>242</v>
      </c>
      <c r="I46" s="111" t="s">
        <v>243</v>
      </c>
    </row>
    <row r="47" spans="1:10" ht="129" thickBot="1" x14ac:dyDescent="0.3">
      <c r="A47" s="663"/>
      <c r="B47" s="103">
        <v>300</v>
      </c>
      <c r="C47" s="104">
        <v>672</v>
      </c>
      <c r="D47" s="777" t="s">
        <v>455</v>
      </c>
      <c r="E47" s="778"/>
      <c r="F47" s="777" t="s">
        <v>456</v>
      </c>
      <c r="G47" s="778"/>
      <c r="H47" s="482" t="s">
        <v>454</v>
      </c>
      <c r="I47" s="483" t="s">
        <v>451</v>
      </c>
    </row>
    <row r="48" spans="1:10" s="99" customFormat="1" ht="33.75" thickBot="1" x14ac:dyDescent="0.3">
      <c r="A48" s="662" t="s">
        <v>260</v>
      </c>
      <c r="B48" s="110" t="s">
        <v>238</v>
      </c>
      <c r="C48" s="109" t="s">
        <v>239</v>
      </c>
      <c r="D48" s="649" t="s">
        <v>240</v>
      </c>
      <c r="E48" s="650"/>
      <c r="F48" s="649" t="s">
        <v>241</v>
      </c>
      <c r="G48" s="650"/>
      <c r="H48" s="109" t="s">
        <v>242</v>
      </c>
      <c r="I48" s="111" t="s">
        <v>243</v>
      </c>
    </row>
    <row r="49" spans="1:9" ht="112.5" customHeight="1" thickBot="1" x14ac:dyDescent="0.3">
      <c r="A49" s="663"/>
      <c r="B49" s="105">
        <v>300</v>
      </c>
      <c r="C49" s="106">
        <v>305</v>
      </c>
      <c r="D49" s="777" t="s">
        <v>457</v>
      </c>
      <c r="E49" s="778"/>
      <c r="F49" s="777" t="s">
        <v>458</v>
      </c>
      <c r="G49" s="778"/>
      <c r="H49" s="482" t="s">
        <v>454</v>
      </c>
      <c r="I49" s="483" t="s">
        <v>451</v>
      </c>
    </row>
    <row r="50" spans="1:9" ht="33.75" customHeight="1" thickBot="1" x14ac:dyDescent="0.3">
      <c r="A50" s="662" t="s">
        <v>263</v>
      </c>
      <c r="B50" s="108" t="s">
        <v>238</v>
      </c>
      <c r="C50" s="107" t="s">
        <v>239</v>
      </c>
      <c r="D50" s="649" t="s">
        <v>240</v>
      </c>
      <c r="E50" s="650"/>
      <c r="F50" s="649" t="s">
        <v>241</v>
      </c>
      <c r="G50" s="650"/>
      <c r="H50" s="109" t="s">
        <v>242</v>
      </c>
      <c r="I50" s="111" t="s">
        <v>243</v>
      </c>
    </row>
    <row r="51" spans="1:9" ht="129" thickBot="1" x14ac:dyDescent="0.3">
      <c r="A51" s="663"/>
      <c r="B51" s="105">
        <v>300</v>
      </c>
      <c r="C51" s="106">
        <v>232</v>
      </c>
      <c r="D51" s="777" t="s">
        <v>1201</v>
      </c>
      <c r="E51" s="778"/>
      <c r="F51" s="777" t="s">
        <v>1202</v>
      </c>
      <c r="G51" s="778"/>
      <c r="H51" s="482" t="s">
        <v>1203</v>
      </c>
      <c r="I51" s="483" t="s">
        <v>451</v>
      </c>
    </row>
    <row r="52" spans="1:9" ht="33.75" thickBot="1" x14ac:dyDescent="0.3">
      <c r="A52" s="662" t="s">
        <v>264</v>
      </c>
      <c r="B52" s="108" t="s">
        <v>238</v>
      </c>
      <c r="C52" s="107" t="s">
        <v>239</v>
      </c>
      <c r="D52" s="649" t="s">
        <v>240</v>
      </c>
      <c r="E52" s="650"/>
      <c r="F52" s="649" t="s">
        <v>241</v>
      </c>
      <c r="G52" s="650"/>
      <c r="H52" s="109" t="s">
        <v>242</v>
      </c>
      <c r="I52" s="111" t="s">
        <v>243</v>
      </c>
    </row>
    <row r="53" spans="1:9" ht="129" thickBot="1" x14ac:dyDescent="0.3">
      <c r="A53" s="663"/>
      <c r="B53" s="105">
        <v>300</v>
      </c>
      <c r="C53" s="106">
        <v>370</v>
      </c>
      <c r="D53" s="777" t="s">
        <v>1317</v>
      </c>
      <c r="E53" s="778"/>
      <c r="F53" s="777" t="s">
        <v>1318</v>
      </c>
      <c r="G53" s="778"/>
      <c r="H53" s="482" t="s">
        <v>454</v>
      </c>
      <c r="I53" s="483" t="s">
        <v>451</v>
      </c>
    </row>
    <row r="54" spans="1:9" ht="33.75" thickBot="1" x14ac:dyDescent="0.3">
      <c r="A54" s="662" t="s">
        <v>265</v>
      </c>
      <c r="B54" s="108" t="s">
        <v>238</v>
      </c>
      <c r="C54" s="107" t="s">
        <v>239</v>
      </c>
      <c r="D54" s="649" t="s">
        <v>240</v>
      </c>
      <c r="E54" s="650"/>
      <c r="F54" s="649" t="s">
        <v>241</v>
      </c>
      <c r="G54" s="650"/>
      <c r="H54" s="109" t="s">
        <v>242</v>
      </c>
      <c r="I54" s="111" t="s">
        <v>243</v>
      </c>
    </row>
    <row r="55" spans="1:9" ht="17.25" thickBot="1" x14ac:dyDescent="0.3">
      <c r="A55" s="663"/>
      <c r="B55" s="105">
        <v>300</v>
      </c>
      <c r="C55" s="106"/>
      <c r="D55" s="653"/>
      <c r="E55" s="654"/>
      <c r="F55" s="653"/>
      <c r="G55" s="654"/>
      <c r="H55" s="101"/>
      <c r="I55" s="101"/>
    </row>
    <row r="56" spans="1:9" ht="33.75" thickBot="1" x14ac:dyDescent="0.3">
      <c r="A56" s="662" t="s">
        <v>266</v>
      </c>
      <c r="B56" s="108" t="s">
        <v>238</v>
      </c>
      <c r="C56" s="107" t="s">
        <v>239</v>
      </c>
      <c r="D56" s="649" t="s">
        <v>240</v>
      </c>
      <c r="E56" s="650"/>
      <c r="F56" s="649" t="s">
        <v>241</v>
      </c>
      <c r="G56" s="650"/>
      <c r="H56" s="109" t="s">
        <v>242</v>
      </c>
      <c r="I56" s="111" t="s">
        <v>243</v>
      </c>
    </row>
    <row r="57" spans="1:9" ht="17.25" thickBot="1" x14ac:dyDescent="0.3">
      <c r="A57" s="663"/>
      <c r="B57" s="105">
        <v>300</v>
      </c>
      <c r="C57" s="106"/>
      <c r="D57" s="653"/>
      <c r="E57" s="654"/>
      <c r="F57" s="653"/>
      <c r="G57" s="654"/>
      <c r="H57" s="101"/>
      <c r="I57" s="102"/>
    </row>
    <row r="58" spans="1:9" ht="33.75" thickBot="1" x14ac:dyDescent="0.3">
      <c r="A58" s="662" t="s">
        <v>267</v>
      </c>
      <c r="B58" s="108" t="s">
        <v>238</v>
      </c>
      <c r="C58" s="107" t="s">
        <v>239</v>
      </c>
      <c r="D58" s="649" t="s">
        <v>240</v>
      </c>
      <c r="E58" s="650"/>
      <c r="F58" s="649" t="s">
        <v>241</v>
      </c>
      <c r="G58" s="650"/>
      <c r="H58" s="109" t="s">
        <v>242</v>
      </c>
      <c r="I58" s="111" t="s">
        <v>243</v>
      </c>
    </row>
    <row r="59" spans="1:9" ht="17.25" thickBot="1" x14ac:dyDescent="0.3">
      <c r="A59" s="663"/>
      <c r="B59" s="105">
        <v>100</v>
      </c>
      <c r="C59" s="106"/>
      <c r="D59" s="653"/>
      <c r="E59" s="654"/>
      <c r="F59" s="655"/>
      <c r="G59" s="655"/>
      <c r="H59" s="101"/>
      <c r="I59" s="101"/>
    </row>
    <row r="60" spans="1:9" ht="33.75" thickBot="1" x14ac:dyDescent="0.3">
      <c r="A60" s="662" t="s">
        <v>268</v>
      </c>
      <c r="B60" s="108" t="s">
        <v>238</v>
      </c>
      <c r="C60" s="107" t="s">
        <v>239</v>
      </c>
      <c r="D60" s="649" t="s">
        <v>240</v>
      </c>
      <c r="E60" s="650"/>
      <c r="F60" s="649" t="s">
        <v>241</v>
      </c>
      <c r="G60" s="650"/>
      <c r="H60" s="109" t="s">
        <v>242</v>
      </c>
      <c r="I60" s="111" t="s">
        <v>243</v>
      </c>
    </row>
    <row r="61" spans="1:9" ht="17.25" thickBot="1" x14ac:dyDescent="0.3">
      <c r="A61" s="663"/>
      <c r="B61" s="105">
        <v>100</v>
      </c>
      <c r="C61" s="106"/>
      <c r="D61" s="653"/>
      <c r="E61" s="654"/>
      <c r="F61" s="653"/>
      <c r="G61" s="654"/>
      <c r="H61" s="101"/>
      <c r="I61" s="101"/>
    </row>
    <row r="64" spans="1:9" s="98" customFormat="1" ht="30" customHeight="1" x14ac:dyDescent="0.25">
      <c r="A64" s="68"/>
      <c r="B64" s="68"/>
      <c r="C64" s="68"/>
      <c r="D64" s="68"/>
      <c r="E64" s="68"/>
      <c r="F64" s="68"/>
      <c r="G64" s="68"/>
      <c r="H64" s="68"/>
      <c r="I64" s="68"/>
    </row>
    <row r="65" spans="1:9" ht="34.5" customHeight="1" x14ac:dyDescent="0.25">
      <c r="A65" s="713" t="s">
        <v>269</v>
      </c>
      <c r="B65" s="713"/>
      <c r="C65" s="713"/>
      <c r="D65" s="713"/>
      <c r="E65" s="713"/>
      <c r="F65" s="713"/>
      <c r="G65" s="713"/>
      <c r="H65" s="713"/>
      <c r="I65" s="713"/>
    </row>
    <row r="66" spans="1:9" ht="146.25" customHeight="1" x14ac:dyDescent="0.25">
      <c r="A66" s="112" t="s">
        <v>270</v>
      </c>
      <c r="B66" s="660" t="s">
        <v>459</v>
      </c>
      <c r="C66" s="661"/>
      <c r="D66" s="660" t="s">
        <v>460</v>
      </c>
      <c r="E66" s="661"/>
      <c r="F66" s="660" t="s">
        <v>461</v>
      </c>
      <c r="G66" s="661"/>
      <c r="H66" s="730"/>
      <c r="I66" s="731"/>
    </row>
    <row r="67" spans="1:9" ht="40.5" customHeight="1" x14ac:dyDescent="0.25">
      <c r="A67" s="112" t="s">
        <v>274</v>
      </c>
      <c r="B67" s="716">
        <v>0.04</v>
      </c>
      <c r="C67" s="717"/>
      <c r="D67" s="716">
        <v>0.04</v>
      </c>
      <c r="E67" s="717"/>
      <c r="F67" s="716">
        <v>0.02</v>
      </c>
      <c r="G67" s="717"/>
      <c r="H67" s="732"/>
      <c r="I67" s="733"/>
    </row>
    <row r="68" spans="1:9" ht="30" customHeight="1" x14ac:dyDescent="0.25">
      <c r="A68" s="710" t="s">
        <v>191</v>
      </c>
      <c r="B68" s="157" t="s">
        <v>99</v>
      </c>
      <c r="C68" s="157" t="s">
        <v>239</v>
      </c>
      <c r="D68" s="157" t="s">
        <v>99</v>
      </c>
      <c r="E68" s="157" t="s">
        <v>239</v>
      </c>
      <c r="F68" s="157" t="s">
        <v>99</v>
      </c>
      <c r="G68" s="157" t="s">
        <v>239</v>
      </c>
      <c r="H68" s="157" t="s">
        <v>99</v>
      </c>
      <c r="I68" s="157" t="s">
        <v>239</v>
      </c>
    </row>
    <row r="69" spans="1:9" ht="30" customHeight="1" x14ac:dyDescent="0.25">
      <c r="A69" s="711"/>
      <c r="B69" s="377">
        <v>0</v>
      </c>
      <c r="C69" s="377">
        <v>0</v>
      </c>
      <c r="D69" s="377">
        <v>0</v>
      </c>
      <c r="E69" s="377">
        <v>0</v>
      </c>
      <c r="F69" s="377">
        <v>0</v>
      </c>
      <c r="G69" s="377">
        <v>0</v>
      </c>
      <c r="H69" s="119"/>
      <c r="I69" s="115"/>
    </row>
    <row r="70" spans="1:9" ht="282.95" customHeight="1" x14ac:dyDescent="0.25">
      <c r="A70" s="112" t="s">
        <v>275</v>
      </c>
      <c r="B70" s="779" t="s">
        <v>462</v>
      </c>
      <c r="C70" s="780"/>
      <c r="D70" s="779" t="s">
        <v>463</v>
      </c>
      <c r="E70" s="780"/>
      <c r="F70" s="779" t="s">
        <v>464</v>
      </c>
      <c r="G70" s="780"/>
      <c r="H70" s="714"/>
      <c r="I70" s="715"/>
    </row>
    <row r="71" spans="1:9" ht="80.25" customHeight="1" x14ac:dyDescent="0.25">
      <c r="A71" s="112" t="s">
        <v>279</v>
      </c>
      <c r="B71" s="743" t="s">
        <v>282</v>
      </c>
      <c r="C71" s="647"/>
      <c r="D71" s="743" t="s">
        <v>282</v>
      </c>
      <c r="E71" s="647"/>
      <c r="F71" s="743" t="s">
        <v>282</v>
      </c>
      <c r="G71" s="647"/>
      <c r="H71" s="644"/>
      <c r="I71" s="645"/>
    </row>
    <row r="72" spans="1:9" ht="30.75" customHeight="1" x14ac:dyDescent="0.25">
      <c r="A72" s="710" t="s">
        <v>192</v>
      </c>
      <c r="B72" s="157" t="s">
        <v>99</v>
      </c>
      <c r="C72" s="157" t="s">
        <v>239</v>
      </c>
      <c r="D72" s="157" t="s">
        <v>99</v>
      </c>
      <c r="E72" s="157" t="s">
        <v>239</v>
      </c>
      <c r="F72" s="157" t="s">
        <v>99</v>
      </c>
      <c r="G72" s="157" t="s">
        <v>239</v>
      </c>
      <c r="H72" s="157" t="s">
        <v>99</v>
      </c>
      <c r="I72" s="157" t="s">
        <v>239</v>
      </c>
    </row>
    <row r="73" spans="1:9" ht="30.75" customHeight="1" x14ac:dyDescent="0.25">
      <c r="A73" s="711"/>
      <c r="B73" s="114">
        <v>0.1</v>
      </c>
      <c r="C73" s="114">
        <v>0.1</v>
      </c>
      <c r="D73" s="114">
        <v>0.1</v>
      </c>
      <c r="E73" s="114">
        <v>0.1</v>
      </c>
      <c r="F73" s="114">
        <v>0.1</v>
      </c>
      <c r="G73" s="115">
        <v>0</v>
      </c>
      <c r="H73" s="119"/>
      <c r="I73" s="116"/>
    </row>
    <row r="74" spans="1:9" ht="221.25" customHeight="1" x14ac:dyDescent="0.25">
      <c r="A74" s="112" t="s">
        <v>275</v>
      </c>
      <c r="B74" s="781" t="s">
        <v>465</v>
      </c>
      <c r="C74" s="782"/>
      <c r="D74" s="781" t="s">
        <v>466</v>
      </c>
      <c r="E74" s="782"/>
      <c r="F74" s="768" t="s">
        <v>467</v>
      </c>
      <c r="G74" s="769"/>
      <c r="H74" s="681"/>
      <c r="I74" s="682"/>
    </row>
    <row r="75" spans="1:9" ht="80.25" customHeight="1" x14ac:dyDescent="0.25">
      <c r="A75" s="112" t="s">
        <v>279</v>
      </c>
      <c r="B75" s="760" t="s">
        <v>468</v>
      </c>
      <c r="C75" s="783"/>
      <c r="D75" s="760" t="s">
        <v>469</v>
      </c>
      <c r="E75" s="783"/>
      <c r="F75" s="784" t="s">
        <v>282</v>
      </c>
      <c r="G75" s="783"/>
      <c r="H75" s="644"/>
      <c r="I75" s="645"/>
    </row>
    <row r="76" spans="1:9" ht="16.5" x14ac:dyDescent="0.25">
      <c r="A76" s="710" t="s">
        <v>193</v>
      </c>
      <c r="B76" s="157" t="s">
        <v>99</v>
      </c>
      <c r="C76" s="157" t="s">
        <v>239</v>
      </c>
      <c r="D76" s="157" t="s">
        <v>99</v>
      </c>
      <c r="E76" s="157" t="s">
        <v>239</v>
      </c>
      <c r="F76" s="157" t="s">
        <v>99</v>
      </c>
      <c r="G76" s="157" t="s">
        <v>239</v>
      </c>
      <c r="H76" s="157" t="s">
        <v>99</v>
      </c>
      <c r="I76" s="157" t="s">
        <v>239</v>
      </c>
    </row>
    <row r="77" spans="1:9" ht="16.5" x14ac:dyDescent="0.25">
      <c r="A77" s="711"/>
      <c r="B77" s="114">
        <v>0.1</v>
      </c>
      <c r="C77" s="114">
        <v>0.1</v>
      </c>
      <c r="D77" s="114">
        <v>0.1</v>
      </c>
      <c r="E77" s="114">
        <v>0.1</v>
      </c>
      <c r="F77" s="114">
        <v>0.1</v>
      </c>
      <c r="G77" s="114">
        <v>0.1</v>
      </c>
      <c r="H77" s="119"/>
      <c r="I77" s="116"/>
    </row>
    <row r="78" spans="1:9" ht="270" customHeight="1" x14ac:dyDescent="0.25">
      <c r="A78" s="112" t="s">
        <v>275</v>
      </c>
      <c r="B78" s="785" t="s">
        <v>470</v>
      </c>
      <c r="C78" s="786"/>
      <c r="D78" s="785" t="s">
        <v>471</v>
      </c>
      <c r="E78" s="786"/>
      <c r="F78" s="785" t="s">
        <v>472</v>
      </c>
      <c r="G78" s="786"/>
      <c r="H78" s="644"/>
      <c r="I78" s="645"/>
    </row>
    <row r="79" spans="1:9" ht="71.25" customHeight="1" x14ac:dyDescent="0.25">
      <c r="A79" s="112" t="s">
        <v>279</v>
      </c>
      <c r="B79" s="646" t="s">
        <v>473</v>
      </c>
      <c r="C79" s="787"/>
      <c r="D79" s="760" t="s">
        <v>474</v>
      </c>
      <c r="E79" s="787"/>
      <c r="F79" s="760" t="s">
        <v>475</v>
      </c>
      <c r="G79" s="787"/>
      <c r="H79" s="644"/>
      <c r="I79" s="645"/>
    </row>
    <row r="80" spans="1:9" ht="16.5" x14ac:dyDescent="0.25">
      <c r="A80" s="710" t="s">
        <v>194</v>
      </c>
      <c r="B80" s="157" t="s">
        <v>99</v>
      </c>
      <c r="C80" s="157" t="s">
        <v>239</v>
      </c>
      <c r="D80" s="157" t="s">
        <v>99</v>
      </c>
      <c r="E80" s="157" t="s">
        <v>239</v>
      </c>
      <c r="F80" s="157" t="s">
        <v>99</v>
      </c>
      <c r="G80" s="157" t="s">
        <v>239</v>
      </c>
      <c r="H80" s="157" t="s">
        <v>99</v>
      </c>
      <c r="I80" s="157" t="s">
        <v>239</v>
      </c>
    </row>
    <row r="81" spans="1:9" ht="16.5" x14ac:dyDescent="0.25">
      <c r="A81" s="711"/>
      <c r="B81" s="114">
        <v>0.1</v>
      </c>
      <c r="C81" s="114">
        <v>0.1</v>
      </c>
      <c r="D81" s="114">
        <v>0.1</v>
      </c>
      <c r="E81" s="114">
        <v>0.1</v>
      </c>
      <c r="F81" s="114">
        <v>0.1</v>
      </c>
      <c r="G81" s="114">
        <v>0.1</v>
      </c>
      <c r="H81" s="119"/>
      <c r="I81" s="116"/>
    </row>
    <row r="82" spans="1:9" ht="220.5" customHeight="1" x14ac:dyDescent="0.25">
      <c r="A82" s="112" t="s">
        <v>275</v>
      </c>
      <c r="B82" s="785" t="s">
        <v>476</v>
      </c>
      <c r="C82" s="786"/>
      <c r="D82" s="785" t="s">
        <v>477</v>
      </c>
      <c r="E82" s="786"/>
      <c r="F82" s="785" t="s">
        <v>478</v>
      </c>
      <c r="G82" s="786"/>
      <c r="H82" s="644"/>
      <c r="I82" s="645"/>
    </row>
    <row r="83" spans="1:9" ht="71.25" customHeight="1" x14ac:dyDescent="0.25">
      <c r="A83" s="112" t="s">
        <v>279</v>
      </c>
      <c r="B83" s="760" t="s">
        <v>479</v>
      </c>
      <c r="C83" s="709"/>
      <c r="D83" s="760" t="s">
        <v>480</v>
      </c>
      <c r="E83" s="709"/>
      <c r="F83" s="760" t="s">
        <v>481</v>
      </c>
      <c r="G83" s="709"/>
      <c r="H83" s="644"/>
      <c r="I83" s="645"/>
    </row>
    <row r="84" spans="1:9" ht="16.5" x14ac:dyDescent="0.25">
      <c r="A84" s="710" t="s">
        <v>197</v>
      </c>
      <c r="B84" s="157" t="s">
        <v>99</v>
      </c>
      <c r="C84" s="157" t="s">
        <v>239</v>
      </c>
      <c r="D84" s="157" t="s">
        <v>99</v>
      </c>
      <c r="E84" s="157" t="s">
        <v>239</v>
      </c>
      <c r="F84" s="157" t="s">
        <v>99</v>
      </c>
      <c r="G84" s="157" t="s">
        <v>239</v>
      </c>
      <c r="H84" s="157" t="s">
        <v>99</v>
      </c>
      <c r="I84" s="157" t="s">
        <v>239</v>
      </c>
    </row>
    <row r="85" spans="1:9" ht="16.5" x14ac:dyDescent="0.25">
      <c r="A85" s="711"/>
      <c r="B85" s="114">
        <v>0.1</v>
      </c>
      <c r="C85" s="114">
        <v>0.1</v>
      </c>
      <c r="D85" s="114">
        <v>0.1</v>
      </c>
      <c r="E85" s="114">
        <v>0.1</v>
      </c>
      <c r="F85" s="114">
        <v>0.1</v>
      </c>
      <c r="G85" s="114">
        <v>0.1</v>
      </c>
      <c r="H85" s="119"/>
      <c r="I85" s="116"/>
    </row>
    <row r="86" spans="1:9" ht="196.5" customHeight="1" x14ac:dyDescent="0.25">
      <c r="A86" s="112" t="s">
        <v>275</v>
      </c>
      <c r="B86" s="785" t="s">
        <v>482</v>
      </c>
      <c r="C86" s="786"/>
      <c r="D86" s="785" t="s">
        <v>483</v>
      </c>
      <c r="E86" s="786"/>
      <c r="F86" s="785" t="s">
        <v>484</v>
      </c>
      <c r="G86" s="786"/>
      <c r="H86" s="678"/>
      <c r="I86" s="678"/>
    </row>
    <row r="87" spans="1:9" ht="60.6" customHeight="1" x14ac:dyDescent="0.25">
      <c r="A87" s="112" t="s">
        <v>279</v>
      </c>
      <c r="B87" s="760" t="s">
        <v>485</v>
      </c>
      <c r="C87" s="647"/>
      <c r="D87" s="760" t="s">
        <v>486</v>
      </c>
      <c r="E87" s="647"/>
      <c r="F87" s="760" t="s">
        <v>487</v>
      </c>
      <c r="G87" s="647"/>
      <c r="H87" s="639"/>
      <c r="I87" s="640"/>
    </row>
    <row r="88" spans="1:9" ht="16.5" x14ac:dyDescent="0.25">
      <c r="A88" s="710" t="s">
        <v>198</v>
      </c>
      <c r="B88" s="157" t="s">
        <v>99</v>
      </c>
      <c r="C88" s="157" t="s">
        <v>239</v>
      </c>
      <c r="D88" s="157" t="s">
        <v>99</v>
      </c>
      <c r="E88" s="157" t="s">
        <v>239</v>
      </c>
      <c r="F88" s="157" t="s">
        <v>99</v>
      </c>
      <c r="G88" s="157" t="s">
        <v>239</v>
      </c>
      <c r="H88" s="157" t="s">
        <v>99</v>
      </c>
      <c r="I88" s="157" t="s">
        <v>239</v>
      </c>
    </row>
    <row r="89" spans="1:9" ht="16.5" x14ac:dyDescent="0.25">
      <c r="A89" s="711"/>
      <c r="B89" s="114">
        <v>0.1</v>
      </c>
      <c r="C89" s="114">
        <v>0.1</v>
      </c>
      <c r="D89" s="114">
        <v>0.1</v>
      </c>
      <c r="E89" s="114">
        <v>0.1</v>
      </c>
      <c r="F89" s="114">
        <v>0.1</v>
      </c>
      <c r="G89" s="114">
        <v>0.1</v>
      </c>
      <c r="H89" s="119"/>
      <c r="I89" s="116"/>
    </row>
    <row r="90" spans="1:9" ht="191.25" customHeight="1" x14ac:dyDescent="0.25">
      <c r="A90" s="112" t="s">
        <v>275</v>
      </c>
      <c r="B90" s="785" t="s">
        <v>488</v>
      </c>
      <c r="C90" s="786"/>
      <c r="D90" s="785" t="s">
        <v>489</v>
      </c>
      <c r="E90" s="786"/>
      <c r="F90" s="785" t="s">
        <v>490</v>
      </c>
      <c r="G90" s="786"/>
      <c r="H90" s="638"/>
      <c r="I90" s="638"/>
    </row>
    <row r="91" spans="1:9" ht="47.25" customHeight="1" x14ac:dyDescent="0.25">
      <c r="A91" s="112" t="s">
        <v>279</v>
      </c>
      <c r="B91" s="646" t="s">
        <v>491</v>
      </c>
      <c r="C91" s="647"/>
      <c r="D91" s="760" t="s">
        <v>492</v>
      </c>
      <c r="E91" s="647"/>
      <c r="F91" s="760" t="s">
        <v>493</v>
      </c>
      <c r="G91" s="647"/>
      <c r="H91" s="639"/>
      <c r="I91" s="640"/>
    </row>
    <row r="92" spans="1:9" ht="16.5" x14ac:dyDescent="0.25">
      <c r="A92" s="710" t="s">
        <v>200</v>
      </c>
      <c r="B92" s="157" t="s">
        <v>99</v>
      </c>
      <c r="C92" s="157" t="s">
        <v>239</v>
      </c>
      <c r="D92" s="157" t="s">
        <v>99</v>
      </c>
      <c r="E92" s="157" t="s">
        <v>239</v>
      </c>
      <c r="F92" s="157" t="s">
        <v>99</v>
      </c>
      <c r="G92" s="157" t="s">
        <v>239</v>
      </c>
      <c r="H92" s="157" t="s">
        <v>99</v>
      </c>
      <c r="I92" s="157" t="s">
        <v>239</v>
      </c>
    </row>
    <row r="93" spans="1:9" ht="16.5" x14ac:dyDescent="0.25">
      <c r="A93" s="711"/>
      <c r="B93" s="114">
        <v>0.1</v>
      </c>
      <c r="C93" s="117">
        <v>0.09</v>
      </c>
      <c r="D93" s="114">
        <v>0.1</v>
      </c>
      <c r="E93" s="114">
        <v>0.1</v>
      </c>
      <c r="F93" s="114">
        <v>0.1</v>
      </c>
      <c r="G93" s="114">
        <v>0.1</v>
      </c>
      <c r="H93" s="119"/>
      <c r="I93" s="116"/>
    </row>
    <row r="94" spans="1:9" ht="254.25" customHeight="1" x14ac:dyDescent="0.25">
      <c r="A94" s="112" t="s">
        <v>275</v>
      </c>
      <c r="B94" s="785" t="s">
        <v>1204</v>
      </c>
      <c r="C94" s="786"/>
      <c r="D94" s="785" t="s">
        <v>1205</v>
      </c>
      <c r="E94" s="786"/>
      <c r="F94" s="785" t="s">
        <v>1206</v>
      </c>
      <c r="G94" s="786"/>
      <c r="H94" s="638"/>
      <c r="I94" s="638"/>
    </row>
    <row r="95" spans="1:9" ht="64.5" customHeight="1" x14ac:dyDescent="0.25">
      <c r="A95" s="112" t="s">
        <v>279</v>
      </c>
      <c r="B95" s="760" t="s">
        <v>1207</v>
      </c>
      <c r="C95" s="647"/>
      <c r="D95" s="760" t="s">
        <v>1208</v>
      </c>
      <c r="E95" s="647"/>
      <c r="F95" s="760" t="s">
        <v>1209</v>
      </c>
      <c r="G95" s="647"/>
      <c r="H95" s="639"/>
      <c r="I95" s="640"/>
    </row>
    <row r="96" spans="1:9" ht="16.5" x14ac:dyDescent="0.25">
      <c r="A96" s="710" t="s">
        <v>201</v>
      </c>
      <c r="B96" s="157" t="s">
        <v>99</v>
      </c>
      <c r="C96" s="157" t="s">
        <v>239</v>
      </c>
      <c r="D96" s="157" t="s">
        <v>99</v>
      </c>
      <c r="E96" s="157" t="s">
        <v>239</v>
      </c>
      <c r="F96" s="157" t="s">
        <v>99</v>
      </c>
      <c r="G96" s="157" t="s">
        <v>239</v>
      </c>
      <c r="H96" s="157" t="s">
        <v>99</v>
      </c>
      <c r="I96" s="157" t="s">
        <v>239</v>
      </c>
    </row>
    <row r="97" spans="1:9" ht="16.5" x14ac:dyDescent="0.25">
      <c r="A97" s="711"/>
      <c r="B97" s="114">
        <v>0.1</v>
      </c>
      <c r="C97" s="114">
        <v>0.1</v>
      </c>
      <c r="D97" s="114">
        <v>0.1</v>
      </c>
      <c r="E97" s="114">
        <v>0.1</v>
      </c>
      <c r="F97" s="114">
        <v>0.1</v>
      </c>
      <c r="G97" s="114">
        <v>0.1</v>
      </c>
      <c r="H97" s="119"/>
      <c r="I97" s="116"/>
    </row>
    <row r="98" spans="1:9" ht="271.5" customHeight="1" x14ac:dyDescent="0.25">
      <c r="A98" s="112" t="s">
        <v>275</v>
      </c>
      <c r="B98" s="785" t="s">
        <v>1319</v>
      </c>
      <c r="C98" s="786"/>
      <c r="D98" s="785" t="s">
        <v>1321</v>
      </c>
      <c r="E98" s="786"/>
      <c r="F98" s="785" t="s">
        <v>1320</v>
      </c>
      <c r="G98" s="786"/>
      <c r="H98" s="638"/>
      <c r="I98" s="638"/>
    </row>
    <row r="99" spans="1:9" ht="56.25" customHeight="1" x14ac:dyDescent="0.25">
      <c r="A99" s="112" t="s">
        <v>279</v>
      </c>
      <c r="B99" s="646" t="s">
        <v>1322</v>
      </c>
      <c r="C99" s="647"/>
      <c r="D99" s="646" t="s">
        <v>1323</v>
      </c>
      <c r="E99" s="647"/>
      <c r="F99" s="646" t="s">
        <v>1324</v>
      </c>
      <c r="G99" s="647"/>
      <c r="H99" s="639"/>
      <c r="I99" s="640"/>
    </row>
    <row r="100" spans="1:9" ht="16.5" x14ac:dyDescent="0.25">
      <c r="A100" s="710" t="s">
        <v>203</v>
      </c>
      <c r="B100" s="157" t="s">
        <v>99</v>
      </c>
      <c r="C100" s="157" t="s">
        <v>239</v>
      </c>
      <c r="D100" s="157" t="s">
        <v>99</v>
      </c>
      <c r="E100" s="157" t="s">
        <v>239</v>
      </c>
      <c r="F100" s="157" t="s">
        <v>99</v>
      </c>
      <c r="G100" s="157" t="s">
        <v>239</v>
      </c>
      <c r="H100" s="157" t="s">
        <v>99</v>
      </c>
      <c r="I100" s="157" t="s">
        <v>239</v>
      </c>
    </row>
    <row r="101" spans="1:9" ht="16.5" x14ac:dyDescent="0.25">
      <c r="A101" s="711"/>
      <c r="B101" s="114">
        <v>0.1</v>
      </c>
      <c r="C101" s="117"/>
      <c r="D101" s="114">
        <v>0.1</v>
      </c>
      <c r="E101" s="117"/>
      <c r="F101" s="114">
        <v>0.1</v>
      </c>
      <c r="G101" s="117"/>
      <c r="H101" s="119"/>
      <c r="I101" s="116"/>
    </row>
    <row r="102" spans="1:9" ht="33" x14ac:dyDescent="0.25">
      <c r="A102" s="112" t="s">
        <v>275</v>
      </c>
      <c r="B102" s="638"/>
      <c r="C102" s="638"/>
      <c r="D102" s="638"/>
      <c r="E102" s="638"/>
      <c r="F102" s="638"/>
      <c r="G102" s="638"/>
      <c r="H102" s="638"/>
      <c r="I102" s="638"/>
    </row>
    <row r="103" spans="1:9" ht="16.5" x14ac:dyDescent="0.25">
      <c r="A103" s="112" t="s">
        <v>279</v>
      </c>
      <c r="B103" s="639"/>
      <c r="C103" s="640"/>
      <c r="D103" s="639"/>
      <c r="E103" s="640"/>
      <c r="F103" s="639"/>
      <c r="G103" s="640"/>
      <c r="H103" s="639"/>
      <c r="I103" s="640"/>
    </row>
    <row r="104" spans="1:9" ht="16.5" x14ac:dyDescent="0.25">
      <c r="A104" s="710" t="s">
        <v>204</v>
      </c>
      <c r="B104" s="157" t="s">
        <v>99</v>
      </c>
      <c r="C104" s="157" t="s">
        <v>239</v>
      </c>
      <c r="D104" s="157" t="s">
        <v>99</v>
      </c>
      <c r="E104" s="157" t="s">
        <v>239</v>
      </c>
      <c r="F104" s="157" t="s">
        <v>99</v>
      </c>
      <c r="G104" s="157" t="s">
        <v>239</v>
      </c>
      <c r="H104" s="157" t="s">
        <v>99</v>
      </c>
      <c r="I104" s="157" t="s">
        <v>239</v>
      </c>
    </row>
    <row r="105" spans="1:9" ht="16.5" x14ac:dyDescent="0.25">
      <c r="A105" s="711"/>
      <c r="B105" s="114">
        <v>0.1</v>
      </c>
      <c r="C105" s="117"/>
      <c r="D105" s="114">
        <v>0.1</v>
      </c>
      <c r="E105" s="117"/>
      <c r="F105" s="114">
        <v>0.1</v>
      </c>
      <c r="G105" s="117"/>
      <c r="H105" s="119"/>
      <c r="I105" s="116"/>
    </row>
    <row r="106" spans="1:9" ht="33" x14ac:dyDescent="0.25">
      <c r="A106" s="112" t="s">
        <v>275</v>
      </c>
      <c r="B106" s="638"/>
      <c r="C106" s="638"/>
      <c r="D106" s="638"/>
      <c r="E106" s="638"/>
      <c r="F106" s="638"/>
      <c r="G106" s="638"/>
      <c r="H106" s="638"/>
      <c r="I106" s="638"/>
    </row>
    <row r="107" spans="1:9" ht="16.5" x14ac:dyDescent="0.25">
      <c r="A107" s="112" t="s">
        <v>279</v>
      </c>
      <c r="B107" s="639"/>
      <c r="C107" s="640"/>
      <c r="D107" s="639"/>
      <c r="E107" s="640"/>
      <c r="F107" s="639"/>
      <c r="G107" s="640"/>
      <c r="H107" s="639"/>
      <c r="I107" s="640"/>
    </row>
    <row r="108" spans="1:9" ht="16.5" x14ac:dyDescent="0.25">
      <c r="A108" s="710" t="s">
        <v>205</v>
      </c>
      <c r="B108" s="157" t="s">
        <v>99</v>
      </c>
      <c r="C108" s="157" t="s">
        <v>239</v>
      </c>
      <c r="D108" s="157" t="s">
        <v>99</v>
      </c>
      <c r="E108" s="157" t="s">
        <v>239</v>
      </c>
      <c r="F108" s="157" t="s">
        <v>99</v>
      </c>
      <c r="G108" s="157" t="s">
        <v>239</v>
      </c>
      <c r="H108" s="157" t="s">
        <v>99</v>
      </c>
      <c r="I108" s="157" t="s">
        <v>239</v>
      </c>
    </row>
    <row r="109" spans="1:9" ht="16.5" x14ac:dyDescent="0.25">
      <c r="A109" s="711"/>
      <c r="B109" s="114">
        <v>0.05</v>
      </c>
      <c r="C109" s="117"/>
      <c r="D109" s="114">
        <v>0.05</v>
      </c>
      <c r="E109" s="117"/>
      <c r="F109" s="114">
        <v>0.05</v>
      </c>
      <c r="G109" s="117"/>
      <c r="H109" s="119"/>
      <c r="I109" s="116"/>
    </row>
    <row r="110" spans="1:9" ht="33" x14ac:dyDescent="0.25">
      <c r="A110" s="112" t="s">
        <v>275</v>
      </c>
      <c r="B110" s="638"/>
      <c r="C110" s="638"/>
      <c r="D110" s="638"/>
      <c r="E110" s="638"/>
      <c r="F110" s="638"/>
      <c r="G110" s="638"/>
      <c r="H110" s="638"/>
      <c r="I110" s="638"/>
    </row>
    <row r="111" spans="1:9" ht="16.5" x14ac:dyDescent="0.25">
      <c r="A111" s="112" t="s">
        <v>279</v>
      </c>
      <c r="B111" s="639"/>
      <c r="C111" s="640"/>
      <c r="D111" s="639"/>
      <c r="E111" s="640"/>
      <c r="F111" s="639"/>
      <c r="G111" s="640"/>
      <c r="H111" s="639"/>
      <c r="I111" s="640"/>
    </row>
    <row r="112" spans="1:9" ht="16.5" x14ac:dyDescent="0.25">
      <c r="A112" s="710" t="s">
        <v>206</v>
      </c>
      <c r="B112" s="157" t="s">
        <v>99</v>
      </c>
      <c r="C112" s="157" t="s">
        <v>239</v>
      </c>
      <c r="D112" s="157" t="s">
        <v>99</v>
      </c>
      <c r="E112" s="157" t="s">
        <v>239</v>
      </c>
      <c r="F112" s="157" t="s">
        <v>99</v>
      </c>
      <c r="G112" s="157" t="s">
        <v>239</v>
      </c>
      <c r="H112" s="157" t="s">
        <v>99</v>
      </c>
      <c r="I112" s="157" t="s">
        <v>239</v>
      </c>
    </row>
    <row r="113" spans="1:9" ht="16.5" x14ac:dyDescent="0.25">
      <c r="A113" s="711"/>
      <c r="B113" s="114">
        <v>0.05</v>
      </c>
      <c r="C113" s="256"/>
      <c r="D113" s="114">
        <v>0.05</v>
      </c>
      <c r="E113" s="256"/>
      <c r="F113" s="114">
        <v>0.05</v>
      </c>
      <c r="G113" s="256"/>
      <c r="H113" s="256"/>
      <c r="I113" s="257"/>
    </row>
    <row r="114" spans="1:9" ht="33" x14ac:dyDescent="0.25">
      <c r="A114" s="112" t="s">
        <v>275</v>
      </c>
      <c r="B114" s="641"/>
      <c r="C114" s="641"/>
      <c r="D114" s="641"/>
      <c r="E114" s="641"/>
      <c r="F114" s="641"/>
      <c r="G114" s="641"/>
      <c r="H114" s="641"/>
      <c r="I114" s="641"/>
    </row>
    <row r="115" spans="1:9" ht="16.5" x14ac:dyDescent="0.25">
      <c r="A115" s="112" t="s">
        <v>279</v>
      </c>
      <c r="B115" s="639"/>
      <c r="C115" s="640"/>
      <c r="D115" s="639"/>
      <c r="E115" s="640"/>
      <c r="F115" s="639"/>
      <c r="G115" s="640"/>
      <c r="H115" s="639"/>
      <c r="I115" s="640"/>
    </row>
    <row r="116" spans="1:9" ht="16.5" x14ac:dyDescent="0.25">
      <c r="A116" s="113" t="s">
        <v>313</v>
      </c>
      <c r="B116" s="118">
        <f t="shared" ref="B116:I116" si="0">(B69+B73+B77+B81+B85+B89+B93+B97+B101+B105+B109+B113)</f>
        <v>1</v>
      </c>
      <c r="C116" s="118">
        <f t="shared" si="0"/>
        <v>0.69</v>
      </c>
      <c r="D116" s="118">
        <f t="shared" si="0"/>
        <v>1</v>
      </c>
      <c r="E116" s="118">
        <f t="shared" si="0"/>
        <v>0.7</v>
      </c>
      <c r="F116" s="118">
        <f t="shared" si="0"/>
        <v>1</v>
      </c>
      <c r="G116" s="118">
        <f t="shared" si="0"/>
        <v>0.6</v>
      </c>
      <c r="H116" s="118">
        <f t="shared" si="0"/>
        <v>0</v>
      </c>
      <c r="I116" s="118">
        <f t="shared" si="0"/>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5" r:id="rId1" xr:uid="{00000000-0004-0000-0700-000000000000}"/>
    <hyperlink ref="D75" r:id="rId2" xr:uid="{00000000-0004-0000-0700-000001000000}"/>
    <hyperlink ref="D79" r:id="rId3" xr:uid="{00000000-0004-0000-0700-000002000000}"/>
    <hyperlink ref="F79" r:id="rId4" xr:uid="{00000000-0004-0000-0700-000003000000}"/>
    <hyperlink ref="B79" r:id="rId5" xr:uid="{00000000-0004-0000-0700-000004000000}"/>
    <hyperlink ref="B83" r:id="rId6" xr:uid="{00000000-0004-0000-0700-000005000000}"/>
    <hyperlink ref="D83" r:id="rId7" xr:uid="{00000000-0004-0000-0700-000006000000}"/>
    <hyperlink ref="F83" r:id="rId8" xr:uid="{00000000-0004-0000-0700-000007000000}"/>
    <hyperlink ref="B87" r:id="rId9" xr:uid="{00000000-0004-0000-0700-000008000000}"/>
    <hyperlink ref="D87" r:id="rId10" xr:uid="{00000000-0004-0000-0700-000009000000}"/>
    <hyperlink ref="F87" r:id="rId11" xr:uid="{00000000-0004-0000-0700-00000A000000}"/>
    <hyperlink ref="B91" r:id="rId12" xr:uid="{00000000-0004-0000-0700-00000B000000}"/>
    <hyperlink ref="D91" r:id="rId13" xr:uid="{00000000-0004-0000-0700-00000C000000}"/>
    <hyperlink ref="F91" r:id="rId14" xr:uid="{00000000-0004-0000-0700-00000D000000}"/>
    <hyperlink ref="B95" r:id="rId15" xr:uid="{00000000-0004-0000-0700-00000E000000}"/>
    <hyperlink ref="D95" r:id="rId16" xr:uid="{00000000-0004-0000-0700-00000F000000}"/>
    <hyperlink ref="F95" r:id="rId17" xr:uid="{00000000-0004-0000-0700-000010000000}"/>
    <hyperlink ref="B99" r:id="rId18" xr:uid="{742D49B3-FFEE-4C3B-9945-4104A07BEB01}"/>
    <hyperlink ref="D99" r:id="rId19" xr:uid="{76C729A9-F4D4-47FD-B87A-5584161251D7}"/>
    <hyperlink ref="F99" r:id="rId20" xr:uid="{37F48ED5-A952-40F8-AAE7-DED8B26EFCC5}"/>
  </hyperlinks>
  <pageMargins left="0.25" right="0.25" top="0.75" bottom="0.75" header="0.3" footer="0.3"/>
  <pageSetup scale="22" fitToHeight="0" orientation="landscape" r:id="rId21"/>
  <rowBreaks count="3" manualBreakCount="3">
    <brk id="43" max="15" man="1"/>
    <brk id="63" max="15" man="1"/>
    <brk id="87" max="15" man="1"/>
  </rowBreaks>
  <drawing r:id="rId2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Listas!$B$2:$B$4</xm:f>
          </x14:formula1>
          <xm:sqref>H35:I36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pageSetUpPr fitToPage="1"/>
  </sheetPr>
  <dimension ref="A1:O124"/>
  <sheetViews>
    <sheetView showGridLines="0" topLeftCell="A94" zoomScale="80" zoomScaleNormal="80" zoomScaleSheetLayoutView="25" workbookViewId="0">
      <selection activeCell="D96" sqref="D96:E96"/>
    </sheetView>
  </sheetViews>
  <sheetFormatPr baseColWidth="10" defaultColWidth="10.85546875" defaultRowHeight="14.25" x14ac:dyDescent="0.25"/>
  <cols>
    <col min="1" max="1" width="49.85546875" style="68" customWidth="1"/>
    <col min="2" max="6" width="35.85546875" style="68" customWidth="1"/>
    <col min="7" max="7" width="46.140625" style="68" customWidth="1"/>
    <col min="8" max="8" width="35.85546875" style="68" customWidth="1"/>
    <col min="9" max="9" width="61.42578125" style="68" customWidth="1"/>
    <col min="10"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719" t="s">
        <v>494</v>
      </c>
      <c r="C11" s="720"/>
      <c r="D11" s="720"/>
      <c r="E11" s="720"/>
      <c r="F11" s="720"/>
      <c r="G11" s="720"/>
      <c r="H11" s="720"/>
      <c r="I11" s="720"/>
      <c r="J11" s="720"/>
      <c r="K11" s="720"/>
      <c r="L11" s="720"/>
      <c r="M11" s="720"/>
      <c r="N11" s="720"/>
      <c r="O11" s="721"/>
    </row>
    <row r="12" spans="1:15" ht="15" customHeight="1" x14ac:dyDescent="0.25">
      <c r="A12" s="707"/>
      <c r="B12" s="722"/>
      <c r="C12" s="723"/>
      <c r="D12" s="723"/>
      <c r="E12" s="723"/>
      <c r="F12" s="723"/>
      <c r="G12" s="723"/>
      <c r="H12" s="723"/>
      <c r="I12" s="723"/>
      <c r="J12" s="723"/>
      <c r="K12" s="723"/>
      <c r="L12" s="723"/>
      <c r="M12" s="723"/>
      <c r="N12" s="723"/>
      <c r="O12" s="724"/>
    </row>
    <row r="13" spans="1:15" ht="15" customHeight="1" thickBot="1" x14ac:dyDescent="0.3">
      <c r="A13" s="708"/>
      <c r="B13" s="725"/>
      <c r="C13" s="726"/>
      <c r="D13" s="726"/>
      <c r="E13" s="726"/>
      <c r="F13" s="726"/>
      <c r="G13" s="726"/>
      <c r="H13" s="726"/>
      <c r="I13" s="726"/>
      <c r="J13" s="726"/>
      <c r="K13" s="726"/>
      <c r="L13" s="726"/>
      <c r="M13" s="726"/>
      <c r="N13" s="726"/>
      <c r="O13" s="727"/>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357</v>
      </c>
      <c r="C15" s="697"/>
      <c r="D15" s="697"/>
      <c r="E15" s="697"/>
      <c r="F15" s="697"/>
      <c r="G15" s="543" t="s">
        <v>212</v>
      </c>
      <c r="H15" s="543"/>
      <c r="I15" s="698" t="s">
        <v>495</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121" t="s">
        <v>214</v>
      </c>
      <c r="B17" s="697" t="s">
        <v>215</v>
      </c>
      <c r="C17" s="697"/>
      <c r="D17" s="697"/>
      <c r="E17" s="697"/>
      <c r="F17" s="121" t="s">
        <v>216</v>
      </c>
      <c r="G17" s="567" t="s">
        <v>217</v>
      </c>
      <c r="H17" s="567"/>
      <c r="I17" s="567"/>
      <c r="J17" s="121" t="s">
        <v>218</v>
      </c>
      <c r="K17" s="697" t="s">
        <v>359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391" t="s">
        <v>222</v>
      </c>
      <c r="O23" s="87" t="s">
        <v>223</v>
      </c>
    </row>
    <row r="24" spans="1:15" ht="32.1" customHeight="1" x14ac:dyDescent="0.25">
      <c r="A24" s="90" t="s">
        <v>224</v>
      </c>
      <c r="B24" s="91">
        <v>624771000</v>
      </c>
      <c r="C24" s="91"/>
      <c r="D24" s="91"/>
      <c r="E24" s="91"/>
      <c r="F24" s="91"/>
      <c r="G24" s="91"/>
      <c r="H24" s="88"/>
      <c r="I24" s="88"/>
      <c r="J24" s="88"/>
      <c r="K24" s="88"/>
      <c r="L24" s="88"/>
      <c r="M24" s="417"/>
      <c r="N24" s="91">
        <f>SUM(B24:M24)</f>
        <v>624771000</v>
      </c>
      <c r="O24" s="419"/>
    </row>
    <row r="25" spans="1:15" ht="32.1" customHeight="1" x14ac:dyDescent="0.25">
      <c r="A25" s="90" t="s">
        <v>225</v>
      </c>
      <c r="B25" s="91">
        <v>624771000</v>
      </c>
      <c r="C25" s="91"/>
      <c r="D25" s="91"/>
      <c r="E25" s="91"/>
      <c r="F25" s="91"/>
      <c r="G25" s="91"/>
      <c r="H25" s="91"/>
      <c r="I25" s="91"/>
      <c r="J25" s="91"/>
      <c r="K25" s="91"/>
      <c r="L25" s="91"/>
      <c r="M25" s="331"/>
      <c r="N25" s="91">
        <f>SUM(B25:M25)</f>
        <v>624771000</v>
      </c>
      <c r="O25" s="389">
        <f>+(B25+C25+D25+E25+F25+G25+H25+I25+J25+K25+L25+M25)/N24</f>
        <v>1</v>
      </c>
    </row>
    <row r="26" spans="1:15" ht="32.1" customHeight="1" x14ac:dyDescent="0.25">
      <c r="A26" s="90" t="s">
        <v>226</v>
      </c>
      <c r="B26" s="91">
        <v>0</v>
      </c>
      <c r="C26" s="91">
        <v>25328232</v>
      </c>
      <c r="D26" s="91">
        <v>68385667</v>
      </c>
      <c r="E26" s="91">
        <v>70039000</v>
      </c>
      <c r="F26" s="91">
        <v>63219000</v>
      </c>
      <c r="G26" s="91">
        <v>69419000</v>
      </c>
      <c r="H26" s="91">
        <v>75619000</v>
      </c>
      <c r="I26" s="91">
        <v>63219000</v>
      </c>
      <c r="J26" s="91"/>
      <c r="K26" s="91"/>
      <c r="L26" s="91"/>
      <c r="M26" s="331"/>
      <c r="N26" s="91">
        <f>SUM(B26:M26)</f>
        <v>435228899</v>
      </c>
      <c r="O26" s="389"/>
    </row>
    <row r="27" spans="1:15" ht="32.1" customHeight="1" x14ac:dyDescent="0.25">
      <c r="A27" s="90" t="s">
        <v>227</v>
      </c>
      <c r="B27" s="91"/>
      <c r="C27" s="91">
        <v>12156000</v>
      </c>
      <c r="D27" s="91"/>
      <c r="E27" s="91"/>
      <c r="F27" s="91"/>
      <c r="G27" s="91"/>
      <c r="H27" s="91"/>
      <c r="I27" s="91"/>
      <c r="J27" s="91"/>
      <c r="K27" s="91"/>
      <c r="L27" s="91"/>
      <c r="M27" s="331"/>
      <c r="N27" s="91">
        <f>SUM(B27:M27)</f>
        <v>12156000</v>
      </c>
      <c r="O27" s="332"/>
    </row>
    <row r="28" spans="1:15" ht="32.1" customHeight="1" x14ac:dyDescent="0.25">
      <c r="A28" s="90" t="s">
        <v>228</v>
      </c>
      <c r="B28" s="91">
        <v>0</v>
      </c>
      <c r="C28" s="91"/>
      <c r="D28" s="91"/>
      <c r="E28" s="91"/>
      <c r="F28" s="91"/>
      <c r="G28" s="91"/>
      <c r="H28" s="91"/>
      <c r="I28" s="91"/>
      <c r="J28" s="91"/>
      <c r="K28" s="91"/>
      <c r="L28" s="91"/>
      <c r="M28" s="331"/>
      <c r="N28" s="91">
        <f t="shared" ref="N28:N29" si="0">SUM(B28:M28)</f>
        <v>0</v>
      </c>
      <c r="O28" s="332"/>
    </row>
    <row r="29" spans="1:15" ht="32.1" customHeight="1" thickBot="1" x14ac:dyDescent="0.3">
      <c r="A29" s="93" t="s">
        <v>229</v>
      </c>
      <c r="B29" s="94">
        <v>0</v>
      </c>
      <c r="C29" s="94">
        <v>12156000</v>
      </c>
      <c r="D29" s="94"/>
      <c r="E29" s="94"/>
      <c r="F29" s="94"/>
      <c r="G29" s="94"/>
      <c r="H29" s="94"/>
      <c r="I29" s="94"/>
      <c r="J29" s="94"/>
      <c r="K29" s="94"/>
      <c r="L29" s="94"/>
      <c r="M29" s="418"/>
      <c r="N29" s="94">
        <f t="shared" si="0"/>
        <v>12156000</v>
      </c>
      <c r="O29" s="420">
        <f>+N29/N27</f>
        <v>1</v>
      </c>
    </row>
    <row r="30" spans="1:15" s="95" customFormat="1" ht="17.25" customHeight="1" x14ac:dyDescent="0.2"/>
    <row r="31" spans="1:15" ht="5.25" customHeight="1" thickBot="1" x14ac:dyDescent="0.3"/>
    <row r="32" spans="1:15" ht="48" customHeight="1" thickBot="1" x14ac:dyDescent="0.3">
      <c r="A32" s="666" t="s">
        <v>230</v>
      </c>
      <c r="B32" s="667"/>
      <c r="C32" s="667"/>
      <c r="D32" s="667"/>
      <c r="E32" s="667"/>
      <c r="F32" s="667"/>
      <c r="G32" s="667"/>
      <c r="H32" s="667"/>
      <c r="I32" s="668"/>
      <c r="J32" s="100"/>
    </row>
    <row r="33" spans="1:10" ht="50.25" customHeight="1" thickBot="1" x14ac:dyDescent="0.3">
      <c r="A33" s="107" t="s">
        <v>231</v>
      </c>
      <c r="B33" s="669" t="str">
        <f>+B11</f>
        <v>Brindar 10.000 atenciones y seguimientos psicosociales a los casos de mujeres víctimas de violencias en el contexto intrafamiliar y en el marco de relaciones de pareja y expareja remitidos</v>
      </c>
      <c r="C33" s="670"/>
      <c r="D33" s="670"/>
      <c r="E33" s="670"/>
      <c r="F33" s="670"/>
      <c r="G33" s="670"/>
      <c r="H33" s="670"/>
      <c r="I33" s="671"/>
      <c r="J33" s="98"/>
    </row>
    <row r="34" spans="1:10" ht="18.75" customHeight="1" thickBot="1" x14ac:dyDescent="0.3">
      <c r="A34" s="662" t="s">
        <v>232</v>
      </c>
      <c r="B34" s="151">
        <v>2024</v>
      </c>
      <c r="C34" s="151">
        <v>2025</v>
      </c>
      <c r="D34" s="151">
        <v>2026</v>
      </c>
      <c r="E34" s="151">
        <v>2027</v>
      </c>
      <c r="F34" s="151" t="s">
        <v>233</v>
      </c>
      <c r="G34" s="677" t="s">
        <v>234</v>
      </c>
      <c r="H34" s="677" t="s">
        <v>21</v>
      </c>
      <c r="I34" s="677"/>
      <c r="J34" s="98"/>
    </row>
    <row r="35" spans="1:10" ht="50.25" customHeight="1" thickBot="1" x14ac:dyDescent="0.3">
      <c r="A35" s="663"/>
      <c r="B35" s="266">
        <v>1168</v>
      </c>
      <c r="C35" s="266">
        <v>4047</v>
      </c>
      <c r="D35" s="266">
        <v>2600</v>
      </c>
      <c r="E35" s="266">
        <v>2185</v>
      </c>
      <c r="F35" s="278">
        <v>10000</v>
      </c>
      <c r="G35" s="677"/>
      <c r="H35" s="677"/>
      <c r="I35" s="677"/>
      <c r="J35" s="98"/>
    </row>
    <row r="36" spans="1:10" ht="52.5" customHeight="1" thickBot="1" x14ac:dyDescent="0.3">
      <c r="A36" s="108" t="s">
        <v>235</v>
      </c>
      <c r="B36" s="672">
        <v>0.1</v>
      </c>
      <c r="C36" s="673"/>
      <c r="D36" s="674" t="s">
        <v>236</v>
      </c>
      <c r="E36" s="675"/>
      <c r="F36" s="675"/>
      <c r="G36" s="675"/>
      <c r="H36" s="675"/>
      <c r="I36" s="676"/>
    </row>
    <row r="37" spans="1:10" s="99" customFormat="1" ht="48" customHeight="1" thickBot="1" x14ac:dyDescent="0.3">
      <c r="A37" s="662" t="s">
        <v>237</v>
      </c>
      <c r="B37" s="108" t="s">
        <v>238</v>
      </c>
      <c r="C37" s="107" t="s">
        <v>239</v>
      </c>
      <c r="D37" s="649" t="s">
        <v>240</v>
      </c>
      <c r="E37" s="650"/>
      <c r="F37" s="649" t="s">
        <v>241</v>
      </c>
      <c r="G37" s="650"/>
      <c r="H37" s="109" t="s">
        <v>242</v>
      </c>
      <c r="I37" s="111" t="s">
        <v>243</v>
      </c>
    </row>
    <row r="38" spans="1:10" ht="177" customHeight="1" thickBot="1" x14ac:dyDescent="0.3">
      <c r="A38" s="663"/>
      <c r="B38" s="103">
        <v>50</v>
      </c>
      <c r="C38" s="104">
        <v>141</v>
      </c>
      <c r="D38" s="788" t="s">
        <v>496</v>
      </c>
      <c r="E38" s="789"/>
      <c r="F38" s="790" t="s">
        <v>496</v>
      </c>
      <c r="G38" s="791"/>
      <c r="H38" s="396" t="s">
        <v>318</v>
      </c>
      <c r="I38" s="398" t="s">
        <v>497</v>
      </c>
    </row>
    <row r="39" spans="1:10" s="99" customFormat="1" ht="54" customHeight="1" thickBot="1" x14ac:dyDescent="0.3">
      <c r="A39" s="662" t="s">
        <v>248</v>
      </c>
      <c r="B39" s="110" t="s">
        <v>238</v>
      </c>
      <c r="C39" s="109" t="s">
        <v>239</v>
      </c>
      <c r="D39" s="649" t="s">
        <v>240</v>
      </c>
      <c r="E39" s="650"/>
      <c r="F39" s="649" t="s">
        <v>241</v>
      </c>
      <c r="G39" s="650"/>
      <c r="H39" s="109" t="s">
        <v>242</v>
      </c>
      <c r="I39" s="111" t="s">
        <v>243</v>
      </c>
    </row>
    <row r="40" spans="1:10" ht="150" customHeight="1" thickBot="1" x14ac:dyDescent="0.3">
      <c r="A40" s="663"/>
      <c r="B40" s="103">
        <v>250</v>
      </c>
      <c r="C40" s="104">
        <v>282</v>
      </c>
      <c r="D40" s="790" t="s">
        <v>498</v>
      </c>
      <c r="E40" s="791"/>
      <c r="F40" s="790" t="s">
        <v>499</v>
      </c>
      <c r="G40" s="791"/>
      <c r="H40" s="396" t="s">
        <v>318</v>
      </c>
      <c r="I40" s="398" t="s">
        <v>500</v>
      </c>
    </row>
    <row r="41" spans="1:10" s="99" customFormat="1" ht="50.25" thickBot="1" x14ac:dyDescent="0.3">
      <c r="A41" s="662" t="s">
        <v>251</v>
      </c>
      <c r="B41" s="110" t="s">
        <v>238</v>
      </c>
      <c r="C41" s="109" t="s">
        <v>239</v>
      </c>
      <c r="D41" s="649" t="s">
        <v>240</v>
      </c>
      <c r="E41" s="650"/>
      <c r="F41" s="649" t="s">
        <v>241</v>
      </c>
      <c r="G41" s="650"/>
      <c r="H41" s="109" t="s">
        <v>242</v>
      </c>
      <c r="I41" s="111" t="s">
        <v>243</v>
      </c>
    </row>
    <row r="42" spans="1:10" ht="144" customHeight="1" thickBot="1" x14ac:dyDescent="0.3">
      <c r="A42" s="663"/>
      <c r="B42" s="103">
        <v>250</v>
      </c>
      <c r="C42" s="463">
        <v>407</v>
      </c>
      <c r="D42" s="792" t="s">
        <v>501</v>
      </c>
      <c r="E42" s="793"/>
      <c r="F42" s="792" t="s">
        <v>502</v>
      </c>
      <c r="G42" s="793"/>
      <c r="H42" s="475" t="s">
        <v>318</v>
      </c>
      <c r="I42" s="476" t="s">
        <v>503</v>
      </c>
    </row>
    <row r="43" spans="1:10" s="99" customFormat="1" ht="50.25" thickBot="1" x14ac:dyDescent="0.3">
      <c r="A43" s="662" t="s">
        <v>254</v>
      </c>
      <c r="B43" s="110" t="s">
        <v>238</v>
      </c>
      <c r="C43" s="110" t="s">
        <v>239</v>
      </c>
      <c r="D43" s="649" t="s">
        <v>240</v>
      </c>
      <c r="E43" s="650"/>
      <c r="F43" s="649" t="s">
        <v>241</v>
      </c>
      <c r="G43" s="650"/>
      <c r="H43" s="109" t="s">
        <v>242</v>
      </c>
      <c r="I43" s="109" t="s">
        <v>243</v>
      </c>
    </row>
    <row r="44" spans="1:10" ht="198.75" customHeight="1" thickBot="1" x14ac:dyDescent="0.3">
      <c r="A44" s="663"/>
      <c r="B44" s="101">
        <v>250</v>
      </c>
      <c r="C44" s="101">
        <v>444</v>
      </c>
      <c r="D44" s="792" t="s">
        <v>504</v>
      </c>
      <c r="E44" s="793"/>
      <c r="F44" s="792" t="s">
        <v>505</v>
      </c>
      <c r="G44" s="793"/>
      <c r="H44" s="475" t="s">
        <v>318</v>
      </c>
      <c r="I44" s="476" t="s">
        <v>506</v>
      </c>
    </row>
    <row r="45" spans="1:10" s="99" customFormat="1" ht="50.25" thickBot="1" x14ac:dyDescent="0.3">
      <c r="A45" s="662" t="s">
        <v>257</v>
      </c>
      <c r="B45" s="109" t="s">
        <v>238</v>
      </c>
      <c r="C45" s="109" t="s">
        <v>239</v>
      </c>
      <c r="D45" s="649" t="s">
        <v>240</v>
      </c>
      <c r="E45" s="650"/>
      <c r="F45" s="649" t="s">
        <v>241</v>
      </c>
      <c r="G45" s="650"/>
      <c r="H45" s="109" t="s">
        <v>242</v>
      </c>
      <c r="I45" s="111" t="s">
        <v>243</v>
      </c>
    </row>
    <row r="46" spans="1:10" ht="149.1" customHeight="1" thickBot="1" x14ac:dyDescent="0.3">
      <c r="A46" s="663"/>
      <c r="B46" s="103">
        <v>250</v>
      </c>
      <c r="C46" s="104">
        <v>418</v>
      </c>
      <c r="D46" s="792" t="s">
        <v>507</v>
      </c>
      <c r="E46" s="793"/>
      <c r="F46" s="792" t="s">
        <v>508</v>
      </c>
      <c r="G46" s="793"/>
      <c r="H46" s="475" t="s">
        <v>318</v>
      </c>
      <c r="I46" s="476" t="s">
        <v>497</v>
      </c>
    </row>
    <row r="47" spans="1:10" s="99" customFormat="1" ht="50.25" thickBot="1" x14ac:dyDescent="0.3">
      <c r="A47" s="662" t="s">
        <v>260</v>
      </c>
      <c r="B47" s="110" t="s">
        <v>238</v>
      </c>
      <c r="C47" s="109" t="s">
        <v>239</v>
      </c>
      <c r="D47" s="649" t="s">
        <v>240</v>
      </c>
      <c r="E47" s="650"/>
      <c r="F47" s="649" t="s">
        <v>241</v>
      </c>
      <c r="G47" s="650"/>
      <c r="H47" s="109" t="s">
        <v>242</v>
      </c>
      <c r="I47" s="111" t="s">
        <v>243</v>
      </c>
    </row>
    <row r="48" spans="1:10" ht="165.75" customHeight="1" thickBot="1" x14ac:dyDescent="0.3">
      <c r="A48" s="663"/>
      <c r="B48" s="105">
        <v>250</v>
      </c>
      <c r="C48" s="106">
        <v>375</v>
      </c>
      <c r="D48" s="792" t="s">
        <v>509</v>
      </c>
      <c r="E48" s="793"/>
      <c r="F48" s="792" t="s">
        <v>510</v>
      </c>
      <c r="G48" s="793"/>
      <c r="H48" s="475" t="s">
        <v>318</v>
      </c>
      <c r="I48" s="476" t="s">
        <v>1210</v>
      </c>
    </row>
    <row r="49" spans="1:9" ht="50.25" thickBot="1" x14ac:dyDescent="0.3">
      <c r="A49" s="662" t="s">
        <v>263</v>
      </c>
      <c r="B49" s="108" t="s">
        <v>238</v>
      </c>
      <c r="C49" s="107" t="s">
        <v>239</v>
      </c>
      <c r="D49" s="649" t="s">
        <v>240</v>
      </c>
      <c r="E49" s="650"/>
      <c r="F49" s="649" t="s">
        <v>241</v>
      </c>
      <c r="G49" s="650"/>
      <c r="H49" s="109" t="s">
        <v>242</v>
      </c>
      <c r="I49" s="111" t="s">
        <v>243</v>
      </c>
    </row>
    <row r="50" spans="1:9" ht="165.75" customHeight="1" thickBot="1" x14ac:dyDescent="0.3">
      <c r="A50" s="663"/>
      <c r="B50" s="105">
        <v>250</v>
      </c>
      <c r="C50" s="106">
        <v>457</v>
      </c>
      <c r="D50" s="792" t="s">
        <v>1178</v>
      </c>
      <c r="E50" s="793"/>
      <c r="F50" s="792" t="s">
        <v>1179</v>
      </c>
      <c r="G50" s="793"/>
      <c r="H50" s="475" t="s">
        <v>318</v>
      </c>
      <c r="I50" s="476" t="s">
        <v>1210</v>
      </c>
    </row>
    <row r="51" spans="1:9" ht="50.25" thickBot="1" x14ac:dyDescent="0.3">
      <c r="A51" s="662" t="s">
        <v>264</v>
      </c>
      <c r="B51" s="108" t="s">
        <v>238</v>
      </c>
      <c r="C51" s="107" t="s">
        <v>239</v>
      </c>
      <c r="D51" s="649" t="s">
        <v>240</v>
      </c>
      <c r="E51" s="650"/>
      <c r="F51" s="649" t="s">
        <v>241</v>
      </c>
      <c r="G51" s="650"/>
      <c r="H51" s="109" t="s">
        <v>242</v>
      </c>
      <c r="I51" s="111" t="s">
        <v>243</v>
      </c>
    </row>
    <row r="52" spans="1:9" ht="147" customHeight="1" thickBot="1" x14ac:dyDescent="0.3">
      <c r="A52" s="663"/>
      <c r="B52" s="105">
        <v>250</v>
      </c>
      <c r="C52" s="106">
        <v>345</v>
      </c>
      <c r="D52" s="792" t="s">
        <v>1280</v>
      </c>
      <c r="E52" s="793"/>
      <c r="F52" s="792" t="s">
        <v>1281</v>
      </c>
      <c r="G52" s="793"/>
      <c r="H52" s="475" t="s">
        <v>318</v>
      </c>
      <c r="I52" s="476" t="s">
        <v>497</v>
      </c>
    </row>
    <row r="53" spans="1:9" ht="50.25" thickBot="1" x14ac:dyDescent="0.3">
      <c r="A53" s="662" t="s">
        <v>265</v>
      </c>
      <c r="B53" s="108" t="s">
        <v>238</v>
      </c>
      <c r="C53" s="107" t="s">
        <v>239</v>
      </c>
      <c r="D53" s="649" t="s">
        <v>240</v>
      </c>
      <c r="E53" s="650"/>
      <c r="F53" s="649" t="s">
        <v>241</v>
      </c>
      <c r="G53" s="650"/>
      <c r="H53" s="109" t="s">
        <v>242</v>
      </c>
      <c r="I53" s="111" t="s">
        <v>243</v>
      </c>
    </row>
    <row r="54" spans="1:9" ht="17.25" thickBot="1" x14ac:dyDescent="0.3">
      <c r="A54" s="663"/>
      <c r="B54" s="105">
        <v>250</v>
      </c>
      <c r="C54" s="106"/>
      <c r="D54" s="653"/>
      <c r="E54" s="654"/>
      <c r="F54" s="653"/>
      <c r="G54" s="654"/>
      <c r="H54" s="101"/>
      <c r="I54" s="101"/>
    </row>
    <row r="55" spans="1:9" ht="50.25" thickBot="1" x14ac:dyDescent="0.3">
      <c r="A55" s="662" t="s">
        <v>266</v>
      </c>
      <c r="B55" s="108" t="s">
        <v>238</v>
      </c>
      <c r="C55" s="107" t="s">
        <v>239</v>
      </c>
      <c r="D55" s="649" t="s">
        <v>240</v>
      </c>
      <c r="E55" s="650"/>
      <c r="F55" s="649" t="s">
        <v>241</v>
      </c>
      <c r="G55" s="650"/>
      <c r="H55" s="109" t="s">
        <v>242</v>
      </c>
      <c r="I55" s="111" t="s">
        <v>243</v>
      </c>
    </row>
    <row r="56" spans="1:9" ht="17.25" thickBot="1" x14ac:dyDescent="0.3">
      <c r="A56" s="663"/>
      <c r="B56" s="105">
        <v>250</v>
      </c>
      <c r="C56" s="106"/>
      <c r="D56" s="653"/>
      <c r="E56" s="654"/>
      <c r="F56" s="653"/>
      <c r="G56" s="654"/>
      <c r="H56" s="101"/>
      <c r="I56" s="102"/>
    </row>
    <row r="57" spans="1:9" ht="50.25" thickBot="1" x14ac:dyDescent="0.3">
      <c r="A57" s="662" t="s">
        <v>267</v>
      </c>
      <c r="B57" s="108" t="s">
        <v>238</v>
      </c>
      <c r="C57" s="107" t="s">
        <v>239</v>
      </c>
      <c r="D57" s="649" t="s">
        <v>240</v>
      </c>
      <c r="E57" s="650"/>
      <c r="F57" s="649" t="s">
        <v>241</v>
      </c>
      <c r="G57" s="650"/>
      <c r="H57" s="109" t="s">
        <v>242</v>
      </c>
      <c r="I57" s="111" t="s">
        <v>243</v>
      </c>
    </row>
    <row r="58" spans="1:9" ht="17.25" thickBot="1" x14ac:dyDescent="0.3">
      <c r="A58" s="663"/>
      <c r="B58" s="105">
        <v>150</v>
      </c>
      <c r="C58" s="106"/>
      <c r="D58" s="653"/>
      <c r="E58" s="654"/>
      <c r="F58" s="655"/>
      <c r="G58" s="655"/>
      <c r="H58" s="101"/>
      <c r="I58" s="101"/>
    </row>
    <row r="59" spans="1:9" ht="50.25" thickBot="1" x14ac:dyDescent="0.3">
      <c r="A59" s="662" t="s">
        <v>268</v>
      </c>
      <c r="B59" s="108" t="s">
        <v>238</v>
      </c>
      <c r="C59" s="107" t="s">
        <v>239</v>
      </c>
      <c r="D59" s="649" t="s">
        <v>240</v>
      </c>
      <c r="E59" s="650"/>
      <c r="F59" s="649" t="s">
        <v>241</v>
      </c>
      <c r="G59" s="650"/>
      <c r="H59" s="109" t="s">
        <v>242</v>
      </c>
      <c r="I59" s="111" t="s">
        <v>243</v>
      </c>
    </row>
    <row r="60" spans="1:9" ht="17.25" thickBot="1" x14ac:dyDescent="0.3">
      <c r="A60" s="663"/>
      <c r="B60" s="105">
        <v>150</v>
      </c>
      <c r="C60" s="106"/>
      <c r="D60" s="653"/>
      <c r="E60" s="654"/>
      <c r="F60" s="653"/>
      <c r="G60" s="654"/>
      <c r="H60" s="101"/>
      <c r="I60" s="101"/>
    </row>
    <row r="62" spans="1:9" s="98" customFormat="1" ht="30" customHeight="1" x14ac:dyDescent="0.25">
      <c r="A62" s="68"/>
      <c r="B62" s="68"/>
      <c r="C62" s="68"/>
      <c r="D62" s="68"/>
      <c r="E62" s="68"/>
      <c r="F62" s="68"/>
      <c r="G62" s="68"/>
      <c r="H62" s="68"/>
      <c r="I62" s="68"/>
    </row>
    <row r="63" spans="1:9" ht="34.5" customHeight="1" x14ac:dyDescent="0.25">
      <c r="A63" s="713" t="s">
        <v>269</v>
      </c>
      <c r="B63" s="713"/>
      <c r="C63" s="713"/>
      <c r="D63" s="713"/>
      <c r="E63" s="713"/>
      <c r="F63" s="713"/>
      <c r="G63" s="713"/>
      <c r="H63" s="713"/>
      <c r="I63" s="713"/>
    </row>
    <row r="64" spans="1:9" ht="160.5" customHeight="1" x14ac:dyDescent="0.25">
      <c r="A64" s="112" t="s">
        <v>270</v>
      </c>
      <c r="B64" s="794" t="s">
        <v>511</v>
      </c>
      <c r="C64" s="795"/>
      <c r="D64" s="796" t="s">
        <v>512</v>
      </c>
      <c r="E64" s="797"/>
      <c r="F64" s="730"/>
      <c r="G64" s="731"/>
      <c r="H64" s="730"/>
      <c r="I64" s="731"/>
    </row>
    <row r="65" spans="1:9" ht="40.5" customHeight="1" x14ac:dyDescent="0.25">
      <c r="A65" s="112" t="s">
        <v>274</v>
      </c>
      <c r="B65" s="716">
        <v>0.05</v>
      </c>
      <c r="C65" s="717"/>
      <c r="D65" s="716">
        <v>0.05</v>
      </c>
      <c r="E65" s="717"/>
      <c r="F65" s="732"/>
      <c r="G65" s="733"/>
      <c r="H65" s="732"/>
      <c r="I65" s="733"/>
    </row>
    <row r="66" spans="1:9" ht="30" customHeight="1" x14ac:dyDescent="0.25">
      <c r="A66" s="710" t="s">
        <v>191</v>
      </c>
      <c r="B66" s="157" t="s">
        <v>99</v>
      </c>
      <c r="C66" s="157" t="s">
        <v>239</v>
      </c>
      <c r="D66" s="157" t="s">
        <v>99</v>
      </c>
      <c r="E66" s="157" t="s">
        <v>239</v>
      </c>
      <c r="F66" s="157" t="s">
        <v>99</v>
      </c>
      <c r="G66" s="157" t="s">
        <v>239</v>
      </c>
      <c r="H66" s="157" t="s">
        <v>99</v>
      </c>
      <c r="I66" s="157" t="s">
        <v>239</v>
      </c>
    </row>
    <row r="67" spans="1:9" ht="30" customHeight="1" x14ac:dyDescent="0.25">
      <c r="A67" s="711"/>
      <c r="B67" s="114">
        <v>0.05</v>
      </c>
      <c r="C67" s="114">
        <v>0.05</v>
      </c>
      <c r="D67" s="114">
        <v>0.05</v>
      </c>
      <c r="E67" s="114">
        <v>0.05</v>
      </c>
      <c r="F67" s="119"/>
      <c r="G67" s="115"/>
      <c r="H67" s="119"/>
      <c r="I67" s="115"/>
    </row>
    <row r="68" spans="1:9" ht="164.25" customHeight="1" x14ac:dyDescent="0.25">
      <c r="A68" s="112" t="s">
        <v>275</v>
      </c>
      <c r="B68" s="798" t="s">
        <v>513</v>
      </c>
      <c r="C68" s="799"/>
      <c r="D68" s="798" t="s">
        <v>514</v>
      </c>
      <c r="E68" s="799"/>
      <c r="F68" s="714"/>
      <c r="G68" s="736"/>
      <c r="H68" s="714"/>
      <c r="I68" s="715"/>
    </row>
    <row r="69" spans="1:9" ht="80.25" customHeight="1" x14ac:dyDescent="0.25">
      <c r="A69" s="112" t="s">
        <v>279</v>
      </c>
      <c r="B69" s="646" t="s">
        <v>515</v>
      </c>
      <c r="C69" s="647"/>
      <c r="D69" s="646" t="s">
        <v>516</v>
      </c>
      <c r="E69" s="647"/>
      <c r="F69" s="644"/>
      <c r="G69" s="645"/>
      <c r="H69" s="644"/>
      <c r="I69" s="645"/>
    </row>
    <row r="70" spans="1:9" ht="30.75" customHeight="1" x14ac:dyDescent="0.25">
      <c r="A70" s="710" t="s">
        <v>192</v>
      </c>
      <c r="B70" s="157" t="s">
        <v>99</v>
      </c>
      <c r="C70" s="157" t="s">
        <v>239</v>
      </c>
      <c r="D70" s="157" t="s">
        <v>99</v>
      </c>
      <c r="E70" s="157" t="s">
        <v>239</v>
      </c>
      <c r="F70" s="157" t="s">
        <v>99</v>
      </c>
      <c r="G70" s="157" t="s">
        <v>239</v>
      </c>
      <c r="H70" s="157" t="s">
        <v>99</v>
      </c>
      <c r="I70" s="157" t="s">
        <v>239</v>
      </c>
    </row>
    <row r="71" spans="1:9" ht="30.75" customHeight="1" x14ac:dyDescent="0.25">
      <c r="A71" s="711"/>
      <c r="B71" s="114">
        <v>0.09</v>
      </c>
      <c r="C71" s="114">
        <v>0.09</v>
      </c>
      <c r="D71" s="114">
        <v>0.09</v>
      </c>
      <c r="E71" s="114">
        <v>0.09</v>
      </c>
      <c r="F71" s="119"/>
      <c r="G71" s="116"/>
      <c r="H71" s="119"/>
      <c r="I71" s="116"/>
    </row>
    <row r="72" spans="1:9" ht="253.5" customHeight="1" x14ac:dyDescent="0.25">
      <c r="A72" s="112" t="s">
        <v>275</v>
      </c>
      <c r="B72" s="798" t="s">
        <v>517</v>
      </c>
      <c r="C72" s="799"/>
      <c r="D72" s="800" t="s">
        <v>518</v>
      </c>
      <c r="E72" s="801"/>
      <c r="F72" s="714"/>
      <c r="G72" s="736"/>
      <c r="H72" s="681"/>
      <c r="I72" s="682"/>
    </row>
    <row r="73" spans="1:9" ht="80.25" customHeight="1" x14ac:dyDescent="0.25">
      <c r="A73" s="112" t="s">
        <v>279</v>
      </c>
      <c r="B73" s="646" t="s">
        <v>519</v>
      </c>
      <c r="C73" s="647"/>
      <c r="D73" s="646" t="s">
        <v>520</v>
      </c>
      <c r="E73" s="647"/>
      <c r="F73" s="644"/>
      <c r="G73" s="645"/>
      <c r="H73" s="644"/>
      <c r="I73" s="645"/>
    </row>
    <row r="74" spans="1:9" ht="16.5" x14ac:dyDescent="0.25">
      <c r="A74" s="710" t="s">
        <v>193</v>
      </c>
      <c r="B74" s="157" t="s">
        <v>99</v>
      </c>
      <c r="C74" s="157" t="s">
        <v>239</v>
      </c>
      <c r="D74" s="157" t="s">
        <v>99</v>
      </c>
      <c r="E74" s="157" t="s">
        <v>239</v>
      </c>
      <c r="F74" s="157" t="s">
        <v>99</v>
      </c>
      <c r="G74" s="157" t="s">
        <v>239</v>
      </c>
      <c r="H74" s="157" t="s">
        <v>99</v>
      </c>
      <c r="I74" s="157" t="s">
        <v>239</v>
      </c>
    </row>
    <row r="75" spans="1:9" ht="16.5" x14ac:dyDescent="0.25">
      <c r="A75" s="711"/>
      <c r="B75" s="114">
        <v>0.09</v>
      </c>
      <c r="C75" s="114">
        <v>0.09</v>
      </c>
      <c r="D75" s="114">
        <v>0.09</v>
      </c>
      <c r="E75" s="114">
        <v>0.09</v>
      </c>
      <c r="F75" s="119"/>
      <c r="G75" s="116"/>
      <c r="H75" s="119"/>
      <c r="I75" s="116"/>
    </row>
    <row r="76" spans="1:9" ht="294" customHeight="1" x14ac:dyDescent="0.25">
      <c r="A76" s="112" t="s">
        <v>275</v>
      </c>
      <c r="B76" s="802" t="s">
        <v>521</v>
      </c>
      <c r="C76" s="803"/>
      <c r="D76" s="802" t="s">
        <v>522</v>
      </c>
      <c r="E76" s="803"/>
      <c r="F76" s="714"/>
      <c r="G76" s="736"/>
      <c r="H76" s="644"/>
      <c r="I76" s="645"/>
    </row>
    <row r="77" spans="1:9" ht="72" customHeight="1" x14ac:dyDescent="0.25">
      <c r="A77" s="112" t="s">
        <v>279</v>
      </c>
      <c r="B77" s="646" t="s">
        <v>523</v>
      </c>
      <c r="C77" s="647"/>
      <c r="D77" s="646" t="s">
        <v>524</v>
      </c>
      <c r="E77" s="647"/>
      <c r="F77" s="644"/>
      <c r="G77" s="645"/>
      <c r="H77" s="644"/>
      <c r="I77" s="645"/>
    </row>
    <row r="78" spans="1:9" ht="16.5" x14ac:dyDescent="0.25">
      <c r="A78" s="710" t="s">
        <v>194</v>
      </c>
      <c r="B78" s="157" t="s">
        <v>99</v>
      </c>
      <c r="C78" s="157" t="s">
        <v>239</v>
      </c>
      <c r="D78" s="157" t="s">
        <v>99</v>
      </c>
      <c r="E78" s="157" t="s">
        <v>239</v>
      </c>
      <c r="F78" s="157" t="s">
        <v>99</v>
      </c>
      <c r="G78" s="157" t="s">
        <v>239</v>
      </c>
      <c r="H78" s="157" t="s">
        <v>99</v>
      </c>
      <c r="I78" s="157" t="s">
        <v>239</v>
      </c>
    </row>
    <row r="79" spans="1:9" ht="16.5" customHeight="1" x14ac:dyDescent="0.25">
      <c r="A79" s="711"/>
      <c r="B79" s="114">
        <v>0.09</v>
      </c>
      <c r="C79" s="114">
        <v>0.09</v>
      </c>
      <c r="D79" s="114">
        <v>0.09</v>
      </c>
      <c r="E79" s="114">
        <v>0.09</v>
      </c>
      <c r="F79" s="119"/>
      <c r="G79" s="116"/>
      <c r="H79" s="119"/>
      <c r="I79" s="116"/>
    </row>
    <row r="80" spans="1:9" ht="310.5" customHeight="1" x14ac:dyDescent="0.25">
      <c r="A80" s="112" t="s">
        <v>275</v>
      </c>
      <c r="B80" s="802" t="s">
        <v>525</v>
      </c>
      <c r="C80" s="803"/>
      <c r="D80" s="802" t="s">
        <v>526</v>
      </c>
      <c r="E80" s="803"/>
      <c r="F80" s="714"/>
      <c r="G80" s="736"/>
      <c r="H80" s="644"/>
      <c r="I80" s="645"/>
    </row>
    <row r="81" spans="1:9" ht="68.25" customHeight="1" x14ac:dyDescent="0.25">
      <c r="A81" s="112" t="s">
        <v>279</v>
      </c>
      <c r="B81" s="646" t="s">
        <v>527</v>
      </c>
      <c r="C81" s="709"/>
      <c r="D81" s="646" t="s">
        <v>528</v>
      </c>
      <c r="E81" s="709"/>
      <c r="F81" s="644"/>
      <c r="G81" s="645"/>
      <c r="H81" s="644"/>
      <c r="I81" s="645"/>
    </row>
    <row r="82" spans="1:9" ht="16.5" x14ac:dyDescent="0.25">
      <c r="A82" s="710" t="s">
        <v>197</v>
      </c>
      <c r="B82" s="157" t="s">
        <v>99</v>
      </c>
      <c r="C82" s="157" t="s">
        <v>239</v>
      </c>
      <c r="D82" s="157" t="s">
        <v>99</v>
      </c>
      <c r="E82" s="157" t="s">
        <v>239</v>
      </c>
      <c r="F82" s="157" t="s">
        <v>99</v>
      </c>
      <c r="G82" s="157" t="s">
        <v>239</v>
      </c>
      <c r="H82" s="157" t="s">
        <v>99</v>
      </c>
      <c r="I82" s="157" t="s">
        <v>239</v>
      </c>
    </row>
    <row r="83" spans="1:9" ht="16.5" x14ac:dyDescent="0.25">
      <c r="A83" s="711"/>
      <c r="B83" s="114">
        <v>0.09</v>
      </c>
      <c r="C83" s="114">
        <v>0.09</v>
      </c>
      <c r="D83" s="114">
        <v>0.09</v>
      </c>
      <c r="E83" s="114">
        <v>0.09</v>
      </c>
      <c r="F83" s="119"/>
      <c r="G83" s="116"/>
      <c r="H83" s="119"/>
      <c r="I83" s="116"/>
    </row>
    <row r="84" spans="1:9" ht="277.5" customHeight="1" x14ac:dyDescent="0.25">
      <c r="A84" s="112" t="s">
        <v>275</v>
      </c>
      <c r="B84" s="802" t="s">
        <v>529</v>
      </c>
      <c r="C84" s="803"/>
      <c r="D84" s="802" t="s">
        <v>530</v>
      </c>
      <c r="E84" s="803"/>
      <c r="F84" s="678"/>
      <c r="G84" s="678"/>
      <c r="H84" s="678"/>
      <c r="I84" s="678"/>
    </row>
    <row r="85" spans="1:9" ht="66.75" customHeight="1" x14ac:dyDescent="0.25">
      <c r="A85" s="112" t="s">
        <v>279</v>
      </c>
      <c r="B85" s="646" t="s">
        <v>531</v>
      </c>
      <c r="C85" s="647"/>
      <c r="D85" s="646" t="s">
        <v>532</v>
      </c>
      <c r="E85" s="647"/>
      <c r="F85" s="639"/>
      <c r="G85" s="640"/>
      <c r="H85" s="639"/>
      <c r="I85" s="640"/>
    </row>
    <row r="86" spans="1:9" ht="16.5" x14ac:dyDescent="0.25">
      <c r="A86" s="710" t="s">
        <v>198</v>
      </c>
      <c r="B86" s="157" t="s">
        <v>99</v>
      </c>
      <c r="C86" s="157" t="s">
        <v>239</v>
      </c>
      <c r="D86" s="157" t="s">
        <v>99</v>
      </c>
      <c r="E86" s="157" t="s">
        <v>239</v>
      </c>
      <c r="F86" s="157" t="s">
        <v>99</v>
      </c>
      <c r="G86" s="157" t="s">
        <v>239</v>
      </c>
      <c r="H86" s="157" t="s">
        <v>99</v>
      </c>
      <c r="I86" s="157" t="s">
        <v>239</v>
      </c>
    </row>
    <row r="87" spans="1:9" ht="16.5" x14ac:dyDescent="0.25">
      <c r="A87" s="711"/>
      <c r="B87" s="114">
        <v>0.09</v>
      </c>
      <c r="C87" s="114">
        <v>0.09</v>
      </c>
      <c r="D87" s="114">
        <v>0.09</v>
      </c>
      <c r="E87" s="114">
        <v>0.09</v>
      </c>
      <c r="F87" s="119"/>
      <c r="G87" s="116"/>
      <c r="H87" s="119"/>
      <c r="I87" s="116"/>
    </row>
    <row r="88" spans="1:9" ht="287.25" customHeight="1" x14ac:dyDescent="0.25">
      <c r="A88" s="112" t="s">
        <v>275</v>
      </c>
      <c r="B88" s="802" t="s">
        <v>533</v>
      </c>
      <c r="C88" s="803"/>
      <c r="D88" s="802" t="s">
        <v>1211</v>
      </c>
      <c r="E88" s="803"/>
      <c r="F88" s="638"/>
      <c r="G88" s="638"/>
      <c r="H88" s="638"/>
      <c r="I88" s="638"/>
    </row>
    <row r="89" spans="1:9" ht="72" customHeight="1" x14ac:dyDescent="0.25">
      <c r="A89" s="112" t="s">
        <v>279</v>
      </c>
      <c r="B89" s="646" t="s">
        <v>534</v>
      </c>
      <c r="C89" s="647"/>
      <c r="D89" s="646" t="s">
        <v>535</v>
      </c>
      <c r="E89" s="647"/>
      <c r="F89" s="639"/>
      <c r="G89" s="640"/>
      <c r="H89" s="639"/>
      <c r="I89" s="640"/>
    </row>
    <row r="90" spans="1:9" ht="16.5" x14ac:dyDescent="0.25">
      <c r="A90" s="710" t="s">
        <v>200</v>
      </c>
      <c r="B90" s="157" t="s">
        <v>99</v>
      </c>
      <c r="C90" s="157" t="s">
        <v>239</v>
      </c>
      <c r="D90" s="157" t="s">
        <v>99</v>
      </c>
      <c r="E90" s="157" t="s">
        <v>239</v>
      </c>
      <c r="F90" s="157" t="s">
        <v>99</v>
      </c>
      <c r="G90" s="157" t="s">
        <v>239</v>
      </c>
      <c r="H90" s="157" t="s">
        <v>99</v>
      </c>
      <c r="I90" s="157" t="s">
        <v>239</v>
      </c>
    </row>
    <row r="91" spans="1:9" ht="16.5" x14ac:dyDescent="0.25">
      <c r="A91" s="711"/>
      <c r="B91" s="114">
        <v>0.09</v>
      </c>
      <c r="C91" s="114">
        <v>0.09</v>
      </c>
      <c r="D91" s="114">
        <v>0.09</v>
      </c>
      <c r="E91" s="114">
        <v>0.09</v>
      </c>
      <c r="F91" s="119"/>
      <c r="G91" s="116"/>
      <c r="H91" s="119"/>
      <c r="I91" s="116"/>
    </row>
    <row r="92" spans="1:9" ht="322.5" customHeight="1" x14ac:dyDescent="0.25">
      <c r="A92" s="112" t="s">
        <v>275</v>
      </c>
      <c r="B92" s="804" t="s">
        <v>1180</v>
      </c>
      <c r="C92" s="804"/>
      <c r="D92" s="804" t="s">
        <v>1212</v>
      </c>
      <c r="E92" s="804"/>
      <c r="F92" s="638"/>
      <c r="G92" s="638"/>
      <c r="H92" s="638"/>
      <c r="I92" s="638"/>
    </row>
    <row r="93" spans="1:9" ht="72.75" customHeight="1" x14ac:dyDescent="0.25">
      <c r="A93" s="112" t="s">
        <v>279</v>
      </c>
      <c r="B93" s="646" t="s">
        <v>1213</v>
      </c>
      <c r="C93" s="647"/>
      <c r="D93" s="646" t="s">
        <v>1214</v>
      </c>
      <c r="E93" s="647"/>
      <c r="F93" s="639"/>
      <c r="G93" s="640"/>
      <c r="H93" s="639"/>
      <c r="I93" s="640"/>
    </row>
    <row r="94" spans="1:9" ht="16.5" x14ac:dyDescent="0.25">
      <c r="A94" s="710" t="s">
        <v>201</v>
      </c>
      <c r="B94" s="157" t="s">
        <v>99</v>
      </c>
      <c r="C94" s="157" t="s">
        <v>239</v>
      </c>
      <c r="D94" s="157" t="s">
        <v>99</v>
      </c>
      <c r="E94" s="157" t="s">
        <v>239</v>
      </c>
      <c r="F94" s="157" t="s">
        <v>99</v>
      </c>
      <c r="G94" s="157" t="s">
        <v>239</v>
      </c>
      <c r="H94" s="157" t="s">
        <v>99</v>
      </c>
      <c r="I94" s="157" t="s">
        <v>239</v>
      </c>
    </row>
    <row r="95" spans="1:9" ht="16.5" x14ac:dyDescent="0.25">
      <c r="A95" s="711"/>
      <c r="B95" s="114">
        <v>0.09</v>
      </c>
      <c r="C95" s="114">
        <v>0.09</v>
      </c>
      <c r="D95" s="114">
        <v>0.09</v>
      </c>
      <c r="E95" s="114">
        <v>0.09</v>
      </c>
      <c r="F95" s="119"/>
      <c r="G95" s="116"/>
      <c r="H95" s="119"/>
      <c r="I95" s="116"/>
    </row>
    <row r="96" spans="1:9" ht="290.25" customHeight="1" x14ac:dyDescent="0.25">
      <c r="A96" s="112" t="s">
        <v>275</v>
      </c>
      <c r="B96" s="804" t="s">
        <v>1282</v>
      </c>
      <c r="C96" s="804"/>
      <c r="D96" s="804" t="s">
        <v>1326</v>
      </c>
      <c r="E96" s="804"/>
      <c r="F96" s="638"/>
      <c r="G96" s="638"/>
      <c r="H96" s="638"/>
      <c r="I96" s="638"/>
    </row>
    <row r="97" spans="1:9" ht="57.75" customHeight="1" x14ac:dyDescent="0.25">
      <c r="A97" s="112" t="s">
        <v>279</v>
      </c>
      <c r="B97" s="646" t="s">
        <v>1283</v>
      </c>
      <c r="C97" s="647"/>
      <c r="D97" s="646" t="s">
        <v>1284</v>
      </c>
      <c r="E97" s="647"/>
      <c r="F97" s="639"/>
      <c r="G97" s="640"/>
      <c r="H97" s="639"/>
      <c r="I97" s="640"/>
    </row>
    <row r="98" spans="1:9" ht="16.5" x14ac:dyDescent="0.25">
      <c r="A98" s="710" t="s">
        <v>203</v>
      </c>
      <c r="B98" s="157" t="s">
        <v>99</v>
      </c>
      <c r="C98" s="157" t="s">
        <v>239</v>
      </c>
      <c r="D98" s="157" t="s">
        <v>99</v>
      </c>
      <c r="E98" s="157" t="s">
        <v>239</v>
      </c>
      <c r="F98" s="157" t="s">
        <v>99</v>
      </c>
      <c r="G98" s="157" t="s">
        <v>239</v>
      </c>
      <c r="H98" s="157" t="s">
        <v>99</v>
      </c>
      <c r="I98" s="157" t="s">
        <v>239</v>
      </c>
    </row>
    <row r="99" spans="1:9" ht="16.5" x14ac:dyDescent="0.25">
      <c r="A99" s="711"/>
      <c r="B99" s="114">
        <v>0.09</v>
      </c>
      <c r="C99" s="115"/>
      <c r="D99" s="114">
        <v>0.09</v>
      </c>
      <c r="E99" s="117"/>
      <c r="F99" s="119"/>
      <c r="G99" s="116"/>
      <c r="H99" s="119"/>
      <c r="I99" s="116"/>
    </row>
    <row r="100" spans="1:9" ht="33" x14ac:dyDescent="0.25">
      <c r="A100" s="112" t="s">
        <v>275</v>
      </c>
      <c r="B100" s="638"/>
      <c r="C100" s="638"/>
      <c r="D100" s="638"/>
      <c r="E100" s="638"/>
      <c r="F100" s="638"/>
      <c r="G100" s="638"/>
      <c r="H100" s="638"/>
      <c r="I100" s="638"/>
    </row>
    <row r="101" spans="1:9" ht="16.5" x14ac:dyDescent="0.25">
      <c r="A101" s="112" t="s">
        <v>279</v>
      </c>
      <c r="B101" s="639"/>
      <c r="C101" s="640"/>
      <c r="D101" s="639"/>
      <c r="E101" s="640"/>
      <c r="F101" s="639"/>
      <c r="G101" s="640"/>
      <c r="H101" s="639"/>
      <c r="I101" s="640"/>
    </row>
    <row r="102" spans="1:9" ht="16.5" x14ac:dyDescent="0.25">
      <c r="A102" s="710" t="s">
        <v>204</v>
      </c>
      <c r="B102" s="157" t="s">
        <v>99</v>
      </c>
      <c r="C102" s="157" t="s">
        <v>239</v>
      </c>
      <c r="D102" s="157" t="s">
        <v>99</v>
      </c>
      <c r="E102" s="157" t="s">
        <v>239</v>
      </c>
      <c r="F102" s="157" t="s">
        <v>99</v>
      </c>
      <c r="G102" s="157" t="s">
        <v>239</v>
      </c>
      <c r="H102" s="157" t="s">
        <v>99</v>
      </c>
      <c r="I102" s="157" t="s">
        <v>239</v>
      </c>
    </row>
    <row r="103" spans="1:9" ht="16.5" x14ac:dyDescent="0.25">
      <c r="A103" s="711"/>
      <c r="B103" s="114">
        <v>0.09</v>
      </c>
      <c r="C103" s="115"/>
      <c r="D103" s="114">
        <v>0.09</v>
      </c>
      <c r="E103" s="117"/>
      <c r="F103" s="119"/>
      <c r="G103" s="116"/>
      <c r="H103" s="119"/>
      <c r="I103" s="116"/>
    </row>
    <row r="104" spans="1:9" ht="33" x14ac:dyDescent="0.25">
      <c r="A104" s="112" t="s">
        <v>275</v>
      </c>
      <c r="B104" s="638"/>
      <c r="C104" s="638"/>
      <c r="D104" s="638"/>
      <c r="E104" s="638"/>
      <c r="F104" s="638"/>
      <c r="G104" s="638"/>
      <c r="H104" s="638"/>
      <c r="I104" s="638"/>
    </row>
    <row r="105" spans="1:9" ht="16.5" x14ac:dyDescent="0.25">
      <c r="A105" s="112" t="s">
        <v>279</v>
      </c>
      <c r="B105" s="639"/>
      <c r="C105" s="640"/>
      <c r="D105" s="639"/>
      <c r="E105" s="640"/>
      <c r="F105" s="639"/>
      <c r="G105" s="640"/>
      <c r="H105" s="639"/>
      <c r="I105" s="640"/>
    </row>
    <row r="106" spans="1:9" ht="16.5" x14ac:dyDescent="0.25">
      <c r="A106" s="710" t="s">
        <v>205</v>
      </c>
      <c r="B106" s="157" t="s">
        <v>99</v>
      </c>
      <c r="C106" s="157" t="s">
        <v>239</v>
      </c>
      <c r="D106" s="157" t="s">
        <v>99</v>
      </c>
      <c r="E106" s="157" t="s">
        <v>239</v>
      </c>
      <c r="F106" s="157" t="s">
        <v>99</v>
      </c>
      <c r="G106" s="157" t="s">
        <v>239</v>
      </c>
      <c r="H106" s="157" t="s">
        <v>99</v>
      </c>
      <c r="I106" s="157" t="s">
        <v>239</v>
      </c>
    </row>
    <row r="107" spans="1:9" ht="16.5" x14ac:dyDescent="0.25">
      <c r="A107" s="711"/>
      <c r="B107" s="114">
        <v>7.0000000000000007E-2</v>
      </c>
      <c r="C107" s="117"/>
      <c r="D107" s="114">
        <v>7.0000000000000007E-2</v>
      </c>
      <c r="E107" s="117"/>
      <c r="F107" s="119"/>
      <c r="G107" s="116"/>
      <c r="H107" s="119"/>
      <c r="I107" s="116"/>
    </row>
    <row r="108" spans="1:9" ht="33" x14ac:dyDescent="0.25">
      <c r="A108" s="112" t="s">
        <v>275</v>
      </c>
      <c r="B108" s="638"/>
      <c r="C108" s="638"/>
      <c r="D108" s="638"/>
      <c r="E108" s="638"/>
      <c r="F108" s="638"/>
      <c r="G108" s="638"/>
      <c r="H108" s="638"/>
      <c r="I108" s="638"/>
    </row>
    <row r="109" spans="1:9" ht="16.5" x14ac:dyDescent="0.25">
      <c r="A109" s="112" t="s">
        <v>279</v>
      </c>
      <c r="B109" s="639"/>
      <c r="C109" s="640"/>
      <c r="D109" s="639"/>
      <c r="E109" s="640"/>
      <c r="F109" s="639"/>
      <c r="G109" s="640"/>
      <c r="H109" s="639"/>
      <c r="I109" s="640"/>
    </row>
    <row r="110" spans="1:9" ht="16.5" x14ac:dyDescent="0.25">
      <c r="A110" s="710" t="s">
        <v>206</v>
      </c>
      <c r="B110" s="157" t="s">
        <v>99</v>
      </c>
      <c r="C110" s="157" t="s">
        <v>239</v>
      </c>
      <c r="D110" s="157" t="s">
        <v>99</v>
      </c>
      <c r="E110" s="157" t="s">
        <v>239</v>
      </c>
      <c r="F110" s="157" t="s">
        <v>99</v>
      </c>
      <c r="G110" s="157" t="s">
        <v>239</v>
      </c>
      <c r="H110" s="157" t="s">
        <v>99</v>
      </c>
      <c r="I110" s="157" t="s">
        <v>239</v>
      </c>
    </row>
    <row r="111" spans="1:9" ht="16.5" x14ac:dyDescent="0.25">
      <c r="A111" s="711"/>
      <c r="B111" s="114">
        <v>7.0000000000000007E-2</v>
      </c>
      <c r="C111" s="256"/>
      <c r="D111" s="114">
        <v>7.0000000000000007E-2</v>
      </c>
      <c r="E111" s="256"/>
      <c r="F111" s="256"/>
      <c r="G111" s="257"/>
      <c r="H111" s="256"/>
      <c r="I111" s="257"/>
    </row>
    <row r="112" spans="1:9" ht="33" x14ac:dyDescent="0.25">
      <c r="A112" s="112" t="s">
        <v>275</v>
      </c>
      <c r="B112" s="641"/>
      <c r="C112" s="641"/>
      <c r="D112" s="641"/>
      <c r="E112" s="641"/>
      <c r="F112" s="641"/>
      <c r="G112" s="641"/>
      <c r="H112" s="641"/>
      <c r="I112" s="641"/>
    </row>
    <row r="113" spans="1:9" ht="16.5" x14ac:dyDescent="0.25">
      <c r="A113" s="112" t="s">
        <v>279</v>
      </c>
      <c r="B113" s="639"/>
      <c r="C113" s="640"/>
      <c r="D113" s="639"/>
      <c r="E113" s="640"/>
      <c r="F113" s="639"/>
      <c r="G113" s="640"/>
      <c r="H113" s="639"/>
      <c r="I113" s="640"/>
    </row>
    <row r="114" spans="1:9" ht="16.5" x14ac:dyDescent="0.25">
      <c r="A114" s="113" t="s">
        <v>313</v>
      </c>
      <c r="B114" s="118">
        <f t="shared" ref="B114:I114" si="1">(B67+B71+B75+B79+B83+B87+B91+B95+B99+B103+B107+B111)</f>
        <v>1</v>
      </c>
      <c r="C114" s="118">
        <f t="shared" si="1"/>
        <v>0.67999999999999994</v>
      </c>
      <c r="D114" s="118">
        <f t="shared" si="1"/>
        <v>1</v>
      </c>
      <c r="E114" s="118">
        <f t="shared" si="1"/>
        <v>0.67999999999999994</v>
      </c>
      <c r="F114" s="118">
        <f t="shared" si="1"/>
        <v>0</v>
      </c>
      <c r="G114" s="118">
        <f t="shared" si="1"/>
        <v>0</v>
      </c>
      <c r="H114" s="118">
        <f t="shared" si="1"/>
        <v>0</v>
      </c>
      <c r="I114" s="118">
        <f t="shared" si="1"/>
        <v>0</v>
      </c>
    </row>
    <row r="119" spans="1:9" ht="37.5" customHeight="1" x14ac:dyDescent="0.25"/>
    <row r="120" spans="1:9" ht="19.5" customHeight="1" x14ac:dyDescent="0.25"/>
    <row r="121" spans="1:9" ht="19.5" customHeight="1" x14ac:dyDescent="0.25"/>
    <row r="122" spans="1:9" ht="34.5" customHeight="1" x14ac:dyDescent="0.25"/>
    <row r="123" spans="1:9" ht="15" customHeight="1" x14ac:dyDescent="0.25"/>
    <row r="124" spans="1:9" ht="15.75" customHeight="1" x14ac:dyDescent="0.25"/>
  </sheetData>
  <mergeCells count="209">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F76:G76"/>
    <mergeCell ref="H76:I76"/>
    <mergeCell ref="B77:C77"/>
    <mergeCell ref="D77:E77"/>
    <mergeCell ref="F77:G77"/>
    <mergeCell ref="H77:I77"/>
    <mergeCell ref="D76:E76"/>
    <mergeCell ref="B76:C76"/>
    <mergeCell ref="A70:A71"/>
    <mergeCell ref="B72:C72"/>
    <mergeCell ref="D72:E72"/>
    <mergeCell ref="F72:G72"/>
    <mergeCell ref="H72:I72"/>
    <mergeCell ref="B73:C73"/>
    <mergeCell ref="D73:E73"/>
    <mergeCell ref="F73:G73"/>
    <mergeCell ref="H73:I73"/>
    <mergeCell ref="A66:A67"/>
    <mergeCell ref="B68:C68"/>
    <mergeCell ref="D68:E68"/>
    <mergeCell ref="F68:G68"/>
    <mergeCell ref="H68:I68"/>
    <mergeCell ref="B69:C69"/>
    <mergeCell ref="D69:E69"/>
    <mergeCell ref="F69:G69"/>
    <mergeCell ref="H69:I69"/>
    <mergeCell ref="B64:C64"/>
    <mergeCell ref="D64:E64"/>
    <mergeCell ref="F64:G64"/>
    <mergeCell ref="H64:I64"/>
    <mergeCell ref="B65:C65"/>
    <mergeCell ref="D65:E65"/>
    <mergeCell ref="F65:G65"/>
    <mergeCell ref="H65:I65"/>
    <mergeCell ref="A59:A60"/>
    <mergeCell ref="D59:E59"/>
    <mergeCell ref="F59:G59"/>
    <mergeCell ref="D60:E60"/>
    <mergeCell ref="F60:G60"/>
    <mergeCell ref="A63:I63"/>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39:A40"/>
    <mergeCell ref="D39:E39"/>
    <mergeCell ref="F39:G39"/>
    <mergeCell ref="D40:E40"/>
    <mergeCell ref="F40:G40"/>
    <mergeCell ref="A41:A42"/>
    <mergeCell ref="D41:E41"/>
    <mergeCell ref="F41:G41"/>
    <mergeCell ref="D42:E42"/>
    <mergeCell ref="F42:G42"/>
    <mergeCell ref="B36:C36"/>
    <mergeCell ref="D36:I36"/>
    <mergeCell ref="A37:A38"/>
    <mergeCell ref="D37:E37"/>
    <mergeCell ref="F37:G37"/>
    <mergeCell ref="D38:E38"/>
    <mergeCell ref="F38:G38"/>
    <mergeCell ref="C18:O18"/>
    <mergeCell ref="A21:O21"/>
    <mergeCell ref="A22:O22"/>
    <mergeCell ref="A32:I32"/>
    <mergeCell ref="B33:I33"/>
    <mergeCell ref="A34:A35"/>
    <mergeCell ref="G34:G35"/>
    <mergeCell ref="H34:I35"/>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69" r:id="rId1" xr:uid="{00000000-0004-0000-0800-000000000000}"/>
    <hyperlink ref="D69" r:id="rId2" xr:uid="{00000000-0004-0000-0800-000001000000}"/>
    <hyperlink ref="B73" r:id="rId3" xr:uid="{00000000-0004-0000-0800-000002000000}"/>
    <hyperlink ref="D73" r:id="rId4" xr:uid="{00000000-0004-0000-0800-000003000000}"/>
    <hyperlink ref="B77" r:id="rId5" xr:uid="{00000000-0004-0000-0800-000004000000}"/>
    <hyperlink ref="D77" r:id="rId6" xr:uid="{00000000-0004-0000-0800-000005000000}"/>
    <hyperlink ref="B81" r:id="rId7" xr:uid="{00000000-0004-0000-0800-000006000000}"/>
    <hyperlink ref="D81" r:id="rId8" xr:uid="{00000000-0004-0000-0800-000007000000}"/>
    <hyperlink ref="B85" r:id="rId9" xr:uid="{00000000-0004-0000-0800-000008000000}"/>
    <hyperlink ref="D85" r:id="rId10" xr:uid="{00000000-0004-0000-0800-000009000000}"/>
    <hyperlink ref="B89" r:id="rId11" xr:uid="{00000000-0004-0000-0800-00000A000000}"/>
    <hyperlink ref="D89" r:id="rId12" xr:uid="{00000000-0004-0000-0800-00000B000000}"/>
    <hyperlink ref="B93" r:id="rId13" xr:uid="{00000000-0004-0000-0800-00000C000000}"/>
    <hyperlink ref="D93" r:id="rId14" xr:uid="{00000000-0004-0000-0800-00000D000000}"/>
    <hyperlink ref="B97" r:id="rId15" xr:uid="{037AB3FE-312E-4D50-A8DB-B25C3B2FD08E}"/>
    <hyperlink ref="D97" r:id="rId16" xr:uid="{305E49E7-E8F0-4EC3-ABD8-47AE229B099E}"/>
  </hyperlinks>
  <pageMargins left="0.25" right="0.25" top="0.75" bottom="0.75" header="0.3" footer="0.3"/>
  <pageSetup scale="24" fitToHeight="0" orientation="landscape" r:id="rId17"/>
  <rowBreaks count="3" manualBreakCount="3">
    <brk id="44" max="15" man="1"/>
    <brk id="61" max="15" man="1"/>
    <brk id="81" max="15" man="1"/>
  </rowBreaks>
  <drawing r:id="rId18"/>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800-000000000000}">
          <x14:formula1>
            <xm:f>Listas!$B$2:$B$4</xm:f>
          </x14:formula1>
          <xm:sqref>H34:I35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pageSetUpPr fitToPage="1"/>
  </sheetPr>
  <dimension ref="A1:O125"/>
  <sheetViews>
    <sheetView showGridLines="0" topLeftCell="A94" zoomScale="70" zoomScaleNormal="70" zoomScaleSheetLayoutView="25" workbookViewId="0">
      <selection activeCell="D97" sqref="D97:E97"/>
    </sheetView>
  </sheetViews>
  <sheetFormatPr baseColWidth="10" defaultColWidth="10.85546875" defaultRowHeight="14.25" x14ac:dyDescent="0.25"/>
  <cols>
    <col min="1" max="1" width="49.85546875" style="68" customWidth="1"/>
    <col min="2" max="2" width="43.42578125" style="68" customWidth="1"/>
    <col min="3" max="3" width="45.140625" style="68" customWidth="1"/>
    <col min="4" max="4" width="45.5703125" style="68" customWidth="1"/>
    <col min="5" max="5" width="61.85546875" style="68" customWidth="1"/>
    <col min="6" max="6" width="35.85546875" style="68" customWidth="1"/>
    <col min="7" max="7" width="71.85546875" style="68" customWidth="1"/>
    <col min="8" max="8" width="53.5703125" style="68" customWidth="1"/>
    <col min="9"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719" t="s">
        <v>536</v>
      </c>
      <c r="C11" s="720"/>
      <c r="D11" s="720"/>
      <c r="E11" s="720"/>
      <c r="F11" s="720"/>
      <c r="G11" s="720"/>
      <c r="H11" s="720"/>
      <c r="I11" s="720"/>
      <c r="J11" s="720"/>
      <c r="K11" s="720"/>
      <c r="L11" s="720"/>
      <c r="M11" s="720"/>
      <c r="N11" s="720"/>
      <c r="O11" s="721"/>
    </row>
    <row r="12" spans="1:15" ht="15" customHeight="1" x14ac:dyDescent="0.25">
      <c r="A12" s="707"/>
      <c r="B12" s="722"/>
      <c r="C12" s="723"/>
      <c r="D12" s="723"/>
      <c r="E12" s="723"/>
      <c r="F12" s="723"/>
      <c r="G12" s="723"/>
      <c r="H12" s="723"/>
      <c r="I12" s="723"/>
      <c r="J12" s="723"/>
      <c r="K12" s="723"/>
      <c r="L12" s="723"/>
      <c r="M12" s="723"/>
      <c r="N12" s="723"/>
      <c r="O12" s="724"/>
    </row>
    <row r="13" spans="1:15" ht="15" customHeight="1" thickBot="1" x14ac:dyDescent="0.3">
      <c r="A13" s="708"/>
      <c r="B13" s="725"/>
      <c r="C13" s="726"/>
      <c r="D13" s="726"/>
      <c r="E13" s="726"/>
      <c r="F13" s="726"/>
      <c r="G13" s="726"/>
      <c r="H13" s="726"/>
      <c r="I13" s="726"/>
      <c r="J13" s="726"/>
      <c r="K13" s="726"/>
      <c r="L13" s="726"/>
      <c r="M13" s="726"/>
      <c r="N13" s="726"/>
      <c r="O13" s="727"/>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357</v>
      </c>
      <c r="C15" s="697"/>
      <c r="D15" s="697"/>
      <c r="E15" s="697"/>
      <c r="F15" s="697"/>
      <c r="G15" s="543" t="s">
        <v>212</v>
      </c>
      <c r="H15" s="543"/>
      <c r="I15" s="698" t="s">
        <v>537</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121" t="s">
        <v>214</v>
      </c>
      <c r="B17" s="697" t="s">
        <v>215</v>
      </c>
      <c r="C17" s="697"/>
      <c r="D17" s="697"/>
      <c r="E17" s="697"/>
      <c r="F17" s="121" t="s">
        <v>216</v>
      </c>
      <c r="G17" s="567" t="s">
        <v>217</v>
      </c>
      <c r="H17" s="567"/>
      <c r="I17" s="567"/>
      <c r="J17" s="121" t="s">
        <v>218</v>
      </c>
      <c r="K17" s="697" t="s">
        <v>359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391" t="s">
        <v>222</v>
      </c>
      <c r="O23" s="87" t="s">
        <v>223</v>
      </c>
    </row>
    <row r="24" spans="1:15" ht="32.1" customHeight="1" x14ac:dyDescent="0.25">
      <c r="A24" s="90" t="s">
        <v>224</v>
      </c>
      <c r="B24" s="91">
        <v>558000000</v>
      </c>
      <c r="C24" s="91"/>
      <c r="D24" s="91"/>
      <c r="E24" s="91"/>
      <c r="F24" s="91"/>
      <c r="G24" s="91"/>
      <c r="H24" s="88"/>
      <c r="I24" s="88"/>
      <c r="J24" s="88"/>
      <c r="K24" s="88"/>
      <c r="L24" s="88"/>
      <c r="M24" s="417"/>
      <c r="N24" s="91">
        <f>SUM(B24:M24)</f>
        <v>558000000</v>
      </c>
      <c r="O24" s="419"/>
    </row>
    <row r="25" spans="1:15" ht="32.1" customHeight="1" x14ac:dyDescent="0.25">
      <c r="A25" s="90" t="s">
        <v>225</v>
      </c>
      <c r="B25" s="91">
        <v>558000000</v>
      </c>
      <c r="C25" s="91"/>
      <c r="D25" s="91"/>
      <c r="E25" s="91"/>
      <c r="F25" s="91"/>
      <c r="G25" s="91"/>
      <c r="H25" s="91"/>
      <c r="I25" s="91"/>
      <c r="J25" s="91"/>
      <c r="K25" s="91"/>
      <c r="L25" s="91"/>
      <c r="M25" s="331"/>
      <c r="N25" s="91">
        <f>SUM(B25:M25)</f>
        <v>558000000</v>
      </c>
      <c r="O25" s="389">
        <f>+(B25+C25+D25+E25+F25+G25+H25+I25+J25+K25+L25+M25)/N24</f>
        <v>1</v>
      </c>
    </row>
    <row r="26" spans="1:15" ht="32.1" customHeight="1" x14ac:dyDescent="0.25">
      <c r="A26" s="90" t="s">
        <v>226</v>
      </c>
      <c r="B26" s="91">
        <v>0</v>
      </c>
      <c r="C26" s="91">
        <v>18393332</v>
      </c>
      <c r="D26" s="91">
        <v>63033333</v>
      </c>
      <c r="E26" s="91">
        <v>62000000</v>
      </c>
      <c r="F26" s="91">
        <v>62000000</v>
      </c>
      <c r="G26" s="91">
        <v>62000000</v>
      </c>
      <c r="H26" s="91">
        <v>62000000</v>
      </c>
      <c r="I26" s="91">
        <v>55800000</v>
      </c>
      <c r="J26" s="91"/>
      <c r="K26" s="91"/>
      <c r="L26" s="91"/>
      <c r="M26" s="331"/>
      <c r="N26" s="91">
        <f>SUM(B26:M26)</f>
        <v>385226665</v>
      </c>
      <c r="O26" s="389"/>
    </row>
    <row r="27" spans="1:15" ht="32.1" customHeight="1" x14ac:dyDescent="0.25">
      <c r="A27" s="90" t="s">
        <v>227</v>
      </c>
      <c r="B27" s="91"/>
      <c r="C27" s="91">
        <v>6078000</v>
      </c>
      <c r="D27" s="91"/>
      <c r="E27" s="91"/>
      <c r="F27" s="91"/>
      <c r="G27" s="91"/>
      <c r="H27" s="91"/>
      <c r="I27" s="91"/>
      <c r="J27" s="91"/>
      <c r="K27" s="91"/>
      <c r="L27" s="91"/>
      <c r="M27" s="331"/>
      <c r="N27" s="91">
        <f>SUM(B27:M27)</f>
        <v>6078000</v>
      </c>
      <c r="O27" s="332"/>
    </row>
    <row r="28" spans="1:15" ht="32.1" customHeight="1" x14ac:dyDescent="0.25">
      <c r="A28" s="90" t="s">
        <v>228</v>
      </c>
      <c r="B28" s="91">
        <v>0</v>
      </c>
      <c r="C28" s="91"/>
      <c r="D28" s="91"/>
      <c r="E28" s="91"/>
      <c r="F28" s="91"/>
      <c r="G28" s="91"/>
      <c r="H28" s="91"/>
      <c r="I28" s="91"/>
      <c r="J28" s="91"/>
      <c r="K28" s="91"/>
      <c r="L28" s="91"/>
      <c r="M28" s="331"/>
      <c r="N28" s="91">
        <f t="shared" ref="N28:N29" si="0">SUM(B28:M28)</f>
        <v>0</v>
      </c>
      <c r="O28" s="332"/>
    </row>
    <row r="29" spans="1:15" ht="31.5" customHeight="1" thickBot="1" x14ac:dyDescent="0.3">
      <c r="A29" s="93" t="s">
        <v>229</v>
      </c>
      <c r="B29" s="94">
        <v>0</v>
      </c>
      <c r="C29" s="94">
        <v>6078000</v>
      </c>
      <c r="D29" s="94"/>
      <c r="E29" s="94"/>
      <c r="F29" s="94"/>
      <c r="G29" s="94"/>
      <c r="H29" s="94"/>
      <c r="I29" s="94"/>
      <c r="J29" s="94"/>
      <c r="K29" s="94"/>
      <c r="L29" s="94"/>
      <c r="M29" s="418"/>
      <c r="N29" s="94">
        <f t="shared" si="0"/>
        <v>6078000</v>
      </c>
      <c r="O29" s="420">
        <f>+N29/N27</f>
        <v>1</v>
      </c>
    </row>
    <row r="30" spans="1:15" s="95" customFormat="1" ht="17.25" customHeight="1" x14ac:dyDescent="0.2"/>
    <row r="31" spans="1:15" ht="5.25" customHeight="1" thickBot="1" x14ac:dyDescent="0.3"/>
    <row r="32" spans="1:15" ht="48" customHeight="1" thickBot="1" x14ac:dyDescent="0.3">
      <c r="A32" s="666" t="s">
        <v>230</v>
      </c>
      <c r="B32" s="667"/>
      <c r="C32" s="667"/>
      <c r="D32" s="667"/>
      <c r="E32" s="667"/>
      <c r="F32" s="667"/>
      <c r="G32" s="667"/>
      <c r="H32" s="667"/>
      <c r="I32" s="668"/>
      <c r="J32" s="100"/>
    </row>
    <row r="33" spans="1:10" ht="50.25" customHeight="1" thickBot="1" x14ac:dyDescent="0.3">
      <c r="A33" s="107" t="s">
        <v>231</v>
      </c>
      <c r="B33" s="669" t="str">
        <f>+B11</f>
        <v>Brindar 7.000 atenciones y seguimientos psico-jurídicos a los casos de mujeres víctimas de violencia en el espacio y el transporte público remitidos</v>
      </c>
      <c r="C33" s="670"/>
      <c r="D33" s="670"/>
      <c r="E33" s="670"/>
      <c r="F33" s="670"/>
      <c r="G33" s="670"/>
      <c r="H33" s="670"/>
      <c r="I33" s="671"/>
      <c r="J33" s="98"/>
    </row>
    <row r="34" spans="1:10" ht="18.75" customHeight="1" thickBot="1" x14ac:dyDescent="0.3">
      <c r="A34" s="662" t="s">
        <v>232</v>
      </c>
      <c r="B34" s="151">
        <v>2024</v>
      </c>
      <c r="C34" s="151">
        <v>2025</v>
      </c>
      <c r="D34" s="151">
        <v>2026</v>
      </c>
      <c r="E34" s="151">
        <v>2027</v>
      </c>
      <c r="F34" s="151" t="s">
        <v>233</v>
      </c>
      <c r="G34" s="677" t="s">
        <v>234</v>
      </c>
      <c r="H34" s="677" t="s">
        <v>21</v>
      </c>
      <c r="I34" s="677"/>
      <c r="J34" s="98"/>
    </row>
    <row r="35" spans="1:10" ht="50.25" customHeight="1" thickBot="1" x14ac:dyDescent="0.3">
      <c r="A35" s="663"/>
      <c r="B35" s="266">
        <v>749</v>
      </c>
      <c r="C35" s="266">
        <v>2837</v>
      </c>
      <c r="D35" s="266">
        <v>2200</v>
      </c>
      <c r="E35" s="266">
        <v>1214</v>
      </c>
      <c r="F35" s="278">
        <v>7000</v>
      </c>
      <c r="G35" s="677"/>
      <c r="H35" s="677"/>
      <c r="I35" s="677"/>
      <c r="J35" s="98"/>
    </row>
    <row r="36" spans="1:10" ht="52.5" customHeight="1" thickBot="1" x14ac:dyDescent="0.3">
      <c r="A36" s="108" t="s">
        <v>235</v>
      </c>
      <c r="B36" s="672">
        <v>0.1</v>
      </c>
      <c r="C36" s="673"/>
      <c r="D36" s="674" t="s">
        <v>236</v>
      </c>
      <c r="E36" s="675"/>
      <c r="F36" s="675"/>
      <c r="G36" s="675"/>
      <c r="H36" s="675"/>
      <c r="I36" s="676"/>
    </row>
    <row r="37" spans="1:10" s="99" customFormat="1" ht="48" customHeight="1" thickBot="1" x14ac:dyDescent="0.3">
      <c r="A37" s="662" t="s">
        <v>237</v>
      </c>
      <c r="B37" s="108" t="s">
        <v>238</v>
      </c>
      <c r="C37" s="107" t="s">
        <v>239</v>
      </c>
      <c r="D37" s="649" t="s">
        <v>240</v>
      </c>
      <c r="E37" s="650"/>
      <c r="F37" s="649" t="s">
        <v>241</v>
      </c>
      <c r="G37" s="650"/>
      <c r="H37" s="109" t="s">
        <v>242</v>
      </c>
      <c r="I37" s="111" t="s">
        <v>243</v>
      </c>
    </row>
    <row r="38" spans="1:10" ht="228" customHeight="1" thickBot="1" x14ac:dyDescent="0.3">
      <c r="A38" s="663"/>
      <c r="B38" s="103">
        <v>100</v>
      </c>
      <c r="C38" s="104">
        <v>129</v>
      </c>
      <c r="D38" s="805" t="s">
        <v>538</v>
      </c>
      <c r="E38" s="806"/>
      <c r="F38" s="805" t="s">
        <v>538</v>
      </c>
      <c r="G38" s="806"/>
      <c r="H38" s="442" t="s">
        <v>318</v>
      </c>
      <c r="I38" s="399" t="s">
        <v>539</v>
      </c>
    </row>
    <row r="39" spans="1:10" s="99" customFormat="1" ht="54" customHeight="1" thickBot="1" x14ac:dyDescent="0.3">
      <c r="A39" s="662" t="s">
        <v>248</v>
      </c>
      <c r="B39" s="110" t="s">
        <v>238</v>
      </c>
      <c r="C39" s="109" t="s">
        <v>239</v>
      </c>
      <c r="D39" s="649" t="s">
        <v>240</v>
      </c>
      <c r="E39" s="650"/>
      <c r="F39" s="649" t="s">
        <v>241</v>
      </c>
      <c r="G39" s="650"/>
      <c r="H39" s="109" t="s">
        <v>242</v>
      </c>
      <c r="I39" s="111" t="s">
        <v>243</v>
      </c>
    </row>
    <row r="40" spans="1:10" ht="204" customHeight="1" thickBot="1" x14ac:dyDescent="0.3">
      <c r="A40" s="663"/>
      <c r="B40" s="103">
        <v>200</v>
      </c>
      <c r="C40" s="104">
        <v>250</v>
      </c>
      <c r="D40" s="807" t="s">
        <v>540</v>
      </c>
      <c r="E40" s="808"/>
      <c r="F40" s="805" t="s">
        <v>541</v>
      </c>
      <c r="G40" s="806"/>
      <c r="H40" s="441" t="s">
        <v>318</v>
      </c>
      <c r="I40" s="402" t="s">
        <v>539</v>
      </c>
    </row>
    <row r="41" spans="1:10" s="99" customFormat="1" ht="33.75" thickBot="1" x14ac:dyDescent="0.3">
      <c r="A41" s="662" t="s">
        <v>251</v>
      </c>
      <c r="B41" s="110" t="s">
        <v>238</v>
      </c>
      <c r="C41" s="109" t="s">
        <v>239</v>
      </c>
      <c r="D41" s="649" t="s">
        <v>240</v>
      </c>
      <c r="E41" s="650"/>
      <c r="F41" s="649" t="s">
        <v>241</v>
      </c>
      <c r="G41" s="650"/>
      <c r="H41" s="109" t="s">
        <v>242</v>
      </c>
      <c r="I41" s="111" t="s">
        <v>243</v>
      </c>
    </row>
    <row r="42" spans="1:10" ht="206.25" customHeight="1" thickBot="1" x14ac:dyDescent="0.3">
      <c r="A42" s="663"/>
      <c r="B42" s="103">
        <v>200</v>
      </c>
      <c r="C42" s="463">
        <v>319</v>
      </c>
      <c r="D42" s="809" t="s">
        <v>542</v>
      </c>
      <c r="E42" s="810"/>
      <c r="F42" s="809" t="s">
        <v>543</v>
      </c>
      <c r="G42" s="810"/>
      <c r="H42" s="471" t="s">
        <v>318</v>
      </c>
      <c r="I42" s="469" t="s">
        <v>539</v>
      </c>
    </row>
    <row r="43" spans="1:10" s="99" customFormat="1" ht="33.75" thickBot="1" x14ac:dyDescent="0.3">
      <c r="A43" s="662" t="s">
        <v>254</v>
      </c>
      <c r="B43" s="110" t="s">
        <v>238</v>
      </c>
      <c r="C43" s="110" t="s">
        <v>239</v>
      </c>
      <c r="D43" s="649" t="s">
        <v>240</v>
      </c>
      <c r="E43" s="650"/>
      <c r="F43" s="649" t="s">
        <v>241</v>
      </c>
      <c r="G43" s="650"/>
      <c r="H43" s="109" t="s">
        <v>242</v>
      </c>
      <c r="I43" s="109" t="s">
        <v>243</v>
      </c>
    </row>
    <row r="44" spans="1:10" ht="258.75" customHeight="1" thickBot="1" x14ac:dyDescent="0.3">
      <c r="A44" s="663"/>
      <c r="B44" s="101">
        <v>200</v>
      </c>
      <c r="C44" s="101">
        <v>309</v>
      </c>
      <c r="D44" s="809" t="s">
        <v>544</v>
      </c>
      <c r="E44" s="810"/>
      <c r="F44" s="809" t="s">
        <v>545</v>
      </c>
      <c r="G44" s="810"/>
      <c r="H44" s="471" t="s">
        <v>318</v>
      </c>
      <c r="I44" s="469" t="s">
        <v>539</v>
      </c>
    </row>
    <row r="45" spans="1:10" s="99" customFormat="1" ht="33.75" thickBot="1" x14ac:dyDescent="0.3">
      <c r="A45" s="662" t="s">
        <v>257</v>
      </c>
      <c r="B45" s="109" t="s">
        <v>238</v>
      </c>
      <c r="C45" s="109" t="s">
        <v>239</v>
      </c>
      <c r="D45" s="649" t="s">
        <v>240</v>
      </c>
      <c r="E45" s="650"/>
      <c r="F45" s="649" t="s">
        <v>241</v>
      </c>
      <c r="G45" s="650"/>
      <c r="H45" s="109" t="s">
        <v>242</v>
      </c>
      <c r="I45" s="111" t="s">
        <v>243</v>
      </c>
    </row>
    <row r="46" spans="1:10" ht="219" customHeight="1" thickBot="1" x14ac:dyDescent="0.3">
      <c r="A46" s="663"/>
      <c r="B46" s="103">
        <v>200</v>
      </c>
      <c r="C46" s="104">
        <v>377</v>
      </c>
      <c r="D46" s="809" t="s">
        <v>546</v>
      </c>
      <c r="E46" s="810"/>
      <c r="F46" s="809" t="s">
        <v>547</v>
      </c>
      <c r="G46" s="810"/>
      <c r="H46" s="471" t="s">
        <v>318</v>
      </c>
      <c r="I46" s="469" t="s">
        <v>539</v>
      </c>
    </row>
    <row r="47" spans="1:10" s="99" customFormat="1" ht="33.75" thickBot="1" x14ac:dyDescent="0.3">
      <c r="A47" s="662" t="s">
        <v>260</v>
      </c>
      <c r="B47" s="110" t="s">
        <v>238</v>
      </c>
      <c r="C47" s="109" t="s">
        <v>239</v>
      </c>
      <c r="D47" s="649" t="s">
        <v>240</v>
      </c>
      <c r="E47" s="650"/>
      <c r="F47" s="649" t="s">
        <v>241</v>
      </c>
      <c r="G47" s="650"/>
      <c r="H47" s="109" t="s">
        <v>242</v>
      </c>
      <c r="I47" s="111" t="s">
        <v>243</v>
      </c>
    </row>
    <row r="48" spans="1:10" ht="233.25" customHeight="1" thickBot="1" x14ac:dyDescent="0.3">
      <c r="A48" s="663"/>
      <c r="B48" s="105">
        <v>200</v>
      </c>
      <c r="C48" s="106">
        <v>303</v>
      </c>
      <c r="D48" s="809" t="s">
        <v>548</v>
      </c>
      <c r="E48" s="810"/>
      <c r="F48" s="809" t="s">
        <v>549</v>
      </c>
      <c r="G48" s="810"/>
      <c r="H48" s="471" t="s">
        <v>318</v>
      </c>
      <c r="I48" s="469" t="s">
        <v>539</v>
      </c>
    </row>
    <row r="49" spans="1:9" ht="33.75" thickBot="1" x14ac:dyDescent="0.3">
      <c r="A49" s="662" t="s">
        <v>263</v>
      </c>
      <c r="B49" s="108" t="s">
        <v>238</v>
      </c>
      <c r="C49" s="107" t="s">
        <v>239</v>
      </c>
      <c r="D49" s="649" t="s">
        <v>240</v>
      </c>
      <c r="E49" s="650"/>
      <c r="F49" s="649" t="s">
        <v>241</v>
      </c>
      <c r="G49" s="650"/>
      <c r="H49" s="109" t="s">
        <v>242</v>
      </c>
      <c r="I49" s="111" t="s">
        <v>243</v>
      </c>
    </row>
    <row r="50" spans="1:9" ht="188.25" customHeight="1" thickBot="1" x14ac:dyDescent="0.3">
      <c r="A50" s="663"/>
      <c r="B50" s="105">
        <v>200</v>
      </c>
      <c r="C50" s="106">
        <v>269</v>
      </c>
      <c r="D50" s="809" t="s">
        <v>1158</v>
      </c>
      <c r="E50" s="810"/>
      <c r="F50" s="809" t="s">
        <v>1216</v>
      </c>
      <c r="G50" s="810"/>
      <c r="H50" s="471" t="s">
        <v>318</v>
      </c>
      <c r="I50" s="469" t="s">
        <v>1215</v>
      </c>
    </row>
    <row r="51" spans="1:9" ht="33.75" thickBot="1" x14ac:dyDescent="0.3">
      <c r="A51" s="662" t="s">
        <v>264</v>
      </c>
      <c r="B51" s="108" t="s">
        <v>238</v>
      </c>
      <c r="C51" s="107" t="s">
        <v>239</v>
      </c>
      <c r="D51" s="649" t="s">
        <v>240</v>
      </c>
      <c r="E51" s="650"/>
      <c r="F51" s="649" t="s">
        <v>241</v>
      </c>
      <c r="G51" s="650"/>
      <c r="H51" s="109" t="s">
        <v>242</v>
      </c>
      <c r="I51" s="111" t="s">
        <v>243</v>
      </c>
    </row>
    <row r="52" spans="1:9" ht="272.25" customHeight="1" thickBot="1" x14ac:dyDescent="0.3">
      <c r="A52" s="663"/>
      <c r="B52" s="105">
        <v>200</v>
      </c>
      <c r="C52" s="106">
        <v>254</v>
      </c>
      <c r="D52" s="809" t="s">
        <v>1291</v>
      </c>
      <c r="E52" s="810"/>
      <c r="F52" s="809" t="s">
        <v>1292</v>
      </c>
      <c r="G52" s="810"/>
      <c r="H52" s="471" t="s">
        <v>318</v>
      </c>
      <c r="I52" s="469" t="s">
        <v>1215</v>
      </c>
    </row>
    <row r="53" spans="1:9" ht="33.75" thickBot="1" x14ac:dyDescent="0.3">
      <c r="A53" s="662" t="s">
        <v>265</v>
      </c>
      <c r="B53" s="108" t="s">
        <v>238</v>
      </c>
      <c r="C53" s="107" t="s">
        <v>239</v>
      </c>
      <c r="D53" s="649" t="s">
        <v>240</v>
      </c>
      <c r="E53" s="650"/>
      <c r="F53" s="649" t="s">
        <v>241</v>
      </c>
      <c r="G53" s="650"/>
      <c r="H53" s="109" t="s">
        <v>242</v>
      </c>
      <c r="I53" s="111" t="s">
        <v>243</v>
      </c>
    </row>
    <row r="54" spans="1:9" ht="17.25" thickBot="1" x14ac:dyDescent="0.3">
      <c r="A54" s="663"/>
      <c r="B54" s="105">
        <v>200</v>
      </c>
      <c r="C54" s="106"/>
      <c r="D54" s="653"/>
      <c r="E54" s="654"/>
      <c r="F54" s="653"/>
      <c r="G54" s="654"/>
      <c r="H54" s="101"/>
      <c r="I54" s="101"/>
    </row>
    <row r="55" spans="1:9" ht="33.75" thickBot="1" x14ac:dyDescent="0.3">
      <c r="A55" s="662" t="s">
        <v>266</v>
      </c>
      <c r="B55" s="108" t="s">
        <v>238</v>
      </c>
      <c r="C55" s="107" t="s">
        <v>239</v>
      </c>
      <c r="D55" s="649" t="s">
        <v>240</v>
      </c>
      <c r="E55" s="650"/>
      <c r="F55" s="649" t="s">
        <v>241</v>
      </c>
      <c r="G55" s="650"/>
      <c r="H55" s="109" t="s">
        <v>242</v>
      </c>
      <c r="I55" s="111" t="s">
        <v>243</v>
      </c>
    </row>
    <row r="56" spans="1:9" ht="17.25" thickBot="1" x14ac:dyDescent="0.3">
      <c r="A56" s="663"/>
      <c r="B56" s="105">
        <v>200</v>
      </c>
      <c r="C56" s="106"/>
      <c r="D56" s="653"/>
      <c r="E56" s="654"/>
      <c r="F56" s="653"/>
      <c r="G56" s="654"/>
      <c r="H56" s="101"/>
      <c r="I56" s="102"/>
    </row>
    <row r="57" spans="1:9" ht="33.75" thickBot="1" x14ac:dyDescent="0.3">
      <c r="A57" s="662" t="s">
        <v>267</v>
      </c>
      <c r="B57" s="108" t="s">
        <v>238</v>
      </c>
      <c r="C57" s="107" t="s">
        <v>239</v>
      </c>
      <c r="D57" s="649" t="s">
        <v>240</v>
      </c>
      <c r="E57" s="650"/>
      <c r="F57" s="649" t="s">
        <v>241</v>
      </c>
      <c r="G57" s="650"/>
      <c r="H57" s="109" t="s">
        <v>242</v>
      </c>
      <c r="I57" s="111" t="s">
        <v>243</v>
      </c>
    </row>
    <row r="58" spans="1:9" ht="17.25" thickBot="1" x14ac:dyDescent="0.3">
      <c r="A58" s="663"/>
      <c r="B58" s="105">
        <v>150</v>
      </c>
      <c r="C58" s="106"/>
      <c r="D58" s="653"/>
      <c r="E58" s="654"/>
      <c r="F58" s="655"/>
      <c r="G58" s="655"/>
      <c r="H58" s="101"/>
      <c r="I58" s="101"/>
    </row>
    <row r="59" spans="1:9" ht="33.75" thickBot="1" x14ac:dyDescent="0.3">
      <c r="A59" s="662" t="s">
        <v>268</v>
      </c>
      <c r="B59" s="108" t="s">
        <v>238</v>
      </c>
      <c r="C59" s="107" t="s">
        <v>239</v>
      </c>
      <c r="D59" s="649" t="s">
        <v>240</v>
      </c>
      <c r="E59" s="650"/>
      <c r="F59" s="649" t="s">
        <v>241</v>
      </c>
      <c r="G59" s="650"/>
      <c r="H59" s="109" t="s">
        <v>242</v>
      </c>
      <c r="I59" s="111" t="s">
        <v>243</v>
      </c>
    </row>
    <row r="60" spans="1:9" ht="17.25" thickBot="1" x14ac:dyDescent="0.3">
      <c r="A60" s="663"/>
      <c r="B60" s="105">
        <v>150</v>
      </c>
      <c r="C60" s="106"/>
      <c r="D60" s="653"/>
      <c r="E60" s="654"/>
      <c r="F60" s="653"/>
      <c r="G60" s="654"/>
      <c r="H60" s="101"/>
      <c r="I60" s="101"/>
    </row>
    <row r="63" spans="1:9" s="98" customFormat="1" ht="30" customHeight="1" x14ac:dyDescent="0.25">
      <c r="A63" s="68"/>
      <c r="B63" s="68"/>
      <c r="C63" s="68"/>
      <c r="D63" s="68"/>
      <c r="E63" s="68"/>
      <c r="F63" s="68"/>
      <c r="G63" s="68"/>
      <c r="H63" s="68"/>
      <c r="I63" s="68"/>
    </row>
    <row r="64" spans="1:9" ht="34.5" customHeight="1" x14ac:dyDescent="0.25">
      <c r="A64" s="713" t="s">
        <v>269</v>
      </c>
      <c r="B64" s="713"/>
      <c r="C64" s="713"/>
      <c r="D64" s="713"/>
      <c r="E64" s="713"/>
      <c r="F64" s="713"/>
      <c r="G64" s="713"/>
      <c r="H64" s="713"/>
      <c r="I64" s="713"/>
    </row>
    <row r="65" spans="1:9" ht="118.5" customHeight="1" x14ac:dyDescent="0.25">
      <c r="A65" s="112" t="s">
        <v>270</v>
      </c>
      <c r="B65" s="794" t="s">
        <v>550</v>
      </c>
      <c r="C65" s="795"/>
      <c r="D65" s="660" t="s">
        <v>551</v>
      </c>
      <c r="E65" s="661"/>
      <c r="F65" s="730"/>
      <c r="G65" s="731"/>
      <c r="H65" s="730"/>
      <c r="I65" s="731"/>
    </row>
    <row r="66" spans="1:9" ht="40.5" customHeight="1" x14ac:dyDescent="0.25">
      <c r="A66" s="112" t="s">
        <v>274</v>
      </c>
      <c r="B66" s="716">
        <v>0.05</v>
      </c>
      <c r="C66" s="717"/>
      <c r="D66" s="716">
        <v>0.05</v>
      </c>
      <c r="E66" s="717"/>
      <c r="F66" s="732"/>
      <c r="G66" s="733"/>
      <c r="H66" s="732"/>
      <c r="I66" s="733"/>
    </row>
    <row r="67" spans="1:9" ht="30" customHeight="1" x14ac:dyDescent="0.25">
      <c r="A67" s="710" t="s">
        <v>191</v>
      </c>
      <c r="B67" s="157" t="s">
        <v>99</v>
      </c>
      <c r="C67" s="157" t="s">
        <v>239</v>
      </c>
      <c r="D67" s="157" t="s">
        <v>99</v>
      </c>
      <c r="E67" s="157" t="s">
        <v>239</v>
      </c>
      <c r="F67" s="157" t="s">
        <v>99</v>
      </c>
      <c r="G67" s="157" t="s">
        <v>239</v>
      </c>
      <c r="H67" s="157" t="s">
        <v>99</v>
      </c>
      <c r="I67" s="157" t="s">
        <v>239</v>
      </c>
    </row>
    <row r="68" spans="1:9" ht="30" customHeight="1" x14ac:dyDescent="0.25">
      <c r="A68" s="711"/>
      <c r="B68" s="114">
        <v>0.05</v>
      </c>
      <c r="C68" s="114">
        <v>0.05</v>
      </c>
      <c r="D68" s="114">
        <v>0.05</v>
      </c>
      <c r="E68" s="114">
        <v>0.05</v>
      </c>
      <c r="F68" s="119"/>
      <c r="G68" s="115"/>
      <c r="H68" s="119"/>
      <c r="I68" s="115"/>
    </row>
    <row r="69" spans="1:9" ht="276.75" customHeight="1" x14ac:dyDescent="0.25">
      <c r="A69" s="112" t="s">
        <v>275</v>
      </c>
      <c r="B69" s="811" t="s">
        <v>552</v>
      </c>
      <c r="C69" s="812"/>
      <c r="D69" s="811" t="s">
        <v>553</v>
      </c>
      <c r="E69" s="812"/>
      <c r="F69" s="714"/>
      <c r="G69" s="736"/>
      <c r="H69" s="714"/>
      <c r="I69" s="715"/>
    </row>
    <row r="70" spans="1:9" ht="80.25" customHeight="1" x14ac:dyDescent="0.25">
      <c r="A70" s="112" t="s">
        <v>279</v>
      </c>
      <c r="B70" s="646" t="s">
        <v>554</v>
      </c>
      <c r="C70" s="647"/>
      <c r="D70" s="646" t="s">
        <v>555</v>
      </c>
      <c r="E70" s="647"/>
      <c r="F70" s="644"/>
      <c r="G70" s="645"/>
      <c r="H70" s="644"/>
      <c r="I70" s="645"/>
    </row>
    <row r="71" spans="1:9" ht="30.75" customHeight="1" x14ac:dyDescent="0.25">
      <c r="A71" s="710" t="s">
        <v>192</v>
      </c>
      <c r="B71" s="157" t="s">
        <v>99</v>
      </c>
      <c r="C71" s="157" t="s">
        <v>239</v>
      </c>
      <c r="D71" s="157" t="s">
        <v>99</v>
      </c>
      <c r="E71" s="157" t="s">
        <v>239</v>
      </c>
      <c r="F71" s="157" t="s">
        <v>99</v>
      </c>
      <c r="G71" s="157" t="s">
        <v>239</v>
      </c>
      <c r="H71" s="157" t="s">
        <v>99</v>
      </c>
      <c r="I71" s="157" t="s">
        <v>239</v>
      </c>
    </row>
    <row r="72" spans="1:9" ht="30.75" customHeight="1" x14ac:dyDescent="0.25">
      <c r="A72" s="711"/>
      <c r="B72" s="114">
        <v>0.09</v>
      </c>
      <c r="C72" s="114">
        <v>0.09</v>
      </c>
      <c r="D72" s="114">
        <v>0.09</v>
      </c>
      <c r="E72" s="114">
        <v>0.09</v>
      </c>
      <c r="F72" s="119"/>
      <c r="G72" s="116"/>
      <c r="H72" s="119"/>
      <c r="I72" s="116"/>
    </row>
    <row r="73" spans="1:9" ht="345" customHeight="1" x14ac:dyDescent="0.25">
      <c r="A73" s="112" t="s">
        <v>275</v>
      </c>
      <c r="B73" s="811" t="s">
        <v>556</v>
      </c>
      <c r="C73" s="812"/>
      <c r="D73" s="811" t="s">
        <v>557</v>
      </c>
      <c r="E73" s="812"/>
      <c r="F73" s="714"/>
      <c r="G73" s="736"/>
      <c r="H73" s="681"/>
      <c r="I73" s="682"/>
    </row>
    <row r="74" spans="1:9" ht="80.25" customHeight="1" x14ac:dyDescent="0.25">
      <c r="A74" s="112" t="s">
        <v>279</v>
      </c>
      <c r="B74" s="646" t="s">
        <v>558</v>
      </c>
      <c r="C74" s="647"/>
      <c r="D74" s="646" t="s">
        <v>559</v>
      </c>
      <c r="E74" s="647"/>
      <c r="F74" s="644"/>
      <c r="G74" s="645"/>
      <c r="H74" s="644"/>
      <c r="I74" s="645"/>
    </row>
    <row r="75" spans="1:9" ht="16.5" x14ac:dyDescent="0.25">
      <c r="A75" s="710" t="s">
        <v>193</v>
      </c>
      <c r="B75" s="157" t="s">
        <v>99</v>
      </c>
      <c r="C75" s="157" t="s">
        <v>239</v>
      </c>
      <c r="D75" s="157" t="s">
        <v>99</v>
      </c>
      <c r="E75" s="157" t="s">
        <v>239</v>
      </c>
      <c r="F75" s="157" t="s">
        <v>99</v>
      </c>
      <c r="G75" s="157" t="s">
        <v>239</v>
      </c>
      <c r="H75" s="157" t="s">
        <v>99</v>
      </c>
      <c r="I75" s="157" t="s">
        <v>239</v>
      </c>
    </row>
    <row r="76" spans="1:9" ht="16.5" x14ac:dyDescent="0.25">
      <c r="A76" s="711"/>
      <c r="B76" s="114">
        <v>0.09</v>
      </c>
      <c r="C76" s="114">
        <v>0.09</v>
      </c>
      <c r="D76" s="114">
        <v>0.09</v>
      </c>
      <c r="E76" s="114">
        <v>0.09</v>
      </c>
      <c r="F76" s="119"/>
      <c r="G76" s="116"/>
      <c r="H76" s="119"/>
      <c r="I76" s="116"/>
    </row>
    <row r="77" spans="1:9" ht="379.5" customHeight="1" x14ac:dyDescent="0.25">
      <c r="A77" s="112" t="s">
        <v>275</v>
      </c>
      <c r="B77" s="813" t="s">
        <v>560</v>
      </c>
      <c r="C77" s="814"/>
      <c r="D77" s="813" t="s">
        <v>561</v>
      </c>
      <c r="E77" s="814"/>
      <c r="F77" s="714"/>
      <c r="G77" s="736"/>
      <c r="H77" s="644"/>
      <c r="I77" s="645"/>
    </row>
    <row r="78" spans="1:9" ht="57" customHeight="1" x14ac:dyDescent="0.25">
      <c r="A78" s="112" t="s">
        <v>279</v>
      </c>
      <c r="B78" s="646" t="s">
        <v>562</v>
      </c>
      <c r="C78" s="772"/>
      <c r="D78" s="646" t="s">
        <v>563</v>
      </c>
      <c r="E78" s="772"/>
      <c r="F78" s="644"/>
      <c r="G78" s="645"/>
      <c r="H78" s="644"/>
      <c r="I78" s="645"/>
    </row>
    <row r="79" spans="1:9" ht="16.5" x14ac:dyDescent="0.25">
      <c r="A79" s="710" t="s">
        <v>194</v>
      </c>
      <c r="B79" s="157" t="s">
        <v>99</v>
      </c>
      <c r="C79" s="157" t="s">
        <v>239</v>
      </c>
      <c r="D79" s="157" t="s">
        <v>99</v>
      </c>
      <c r="E79" s="157" t="s">
        <v>239</v>
      </c>
      <c r="F79" s="157" t="s">
        <v>99</v>
      </c>
      <c r="G79" s="157" t="s">
        <v>239</v>
      </c>
      <c r="H79" s="157" t="s">
        <v>99</v>
      </c>
      <c r="I79" s="157" t="s">
        <v>239</v>
      </c>
    </row>
    <row r="80" spans="1:9" ht="16.5" x14ac:dyDescent="0.25">
      <c r="A80" s="711"/>
      <c r="B80" s="114">
        <v>0.09</v>
      </c>
      <c r="C80" s="114">
        <v>0.09</v>
      </c>
      <c r="D80" s="114">
        <v>0.09</v>
      </c>
      <c r="E80" s="114">
        <v>0.09</v>
      </c>
      <c r="F80" s="119"/>
      <c r="G80" s="116"/>
      <c r="H80" s="119"/>
      <c r="I80" s="116"/>
    </row>
    <row r="81" spans="1:9" ht="395.25" customHeight="1" x14ac:dyDescent="0.25">
      <c r="A81" s="112" t="s">
        <v>275</v>
      </c>
      <c r="B81" s="813" t="s">
        <v>564</v>
      </c>
      <c r="C81" s="814"/>
      <c r="D81" s="813" t="s">
        <v>565</v>
      </c>
      <c r="E81" s="814"/>
      <c r="F81" s="714"/>
      <c r="G81" s="736"/>
      <c r="H81" s="644"/>
      <c r="I81" s="645"/>
    </row>
    <row r="82" spans="1:9" ht="78.75" customHeight="1" x14ac:dyDescent="0.25">
      <c r="A82" s="112" t="s">
        <v>279</v>
      </c>
      <c r="B82" s="646" t="s">
        <v>566</v>
      </c>
      <c r="C82" s="709"/>
      <c r="D82" s="646" t="s">
        <v>567</v>
      </c>
      <c r="E82" s="709"/>
      <c r="F82" s="644"/>
      <c r="G82" s="645"/>
      <c r="H82" s="644"/>
      <c r="I82" s="645"/>
    </row>
    <row r="83" spans="1:9" ht="16.5" x14ac:dyDescent="0.25">
      <c r="A83" s="710" t="s">
        <v>197</v>
      </c>
      <c r="B83" s="157" t="s">
        <v>99</v>
      </c>
      <c r="C83" s="157" t="s">
        <v>239</v>
      </c>
      <c r="D83" s="157" t="s">
        <v>99</v>
      </c>
      <c r="E83" s="157" t="s">
        <v>239</v>
      </c>
      <c r="F83" s="157" t="s">
        <v>99</v>
      </c>
      <c r="G83" s="157" t="s">
        <v>239</v>
      </c>
      <c r="H83" s="157" t="s">
        <v>99</v>
      </c>
      <c r="I83" s="157" t="s">
        <v>239</v>
      </c>
    </row>
    <row r="84" spans="1:9" ht="16.5" x14ac:dyDescent="0.25">
      <c r="A84" s="711"/>
      <c r="B84" s="114">
        <v>0.09</v>
      </c>
      <c r="C84" s="114">
        <v>0.09</v>
      </c>
      <c r="D84" s="114">
        <v>0.09</v>
      </c>
      <c r="E84" s="114">
        <v>0.09</v>
      </c>
      <c r="F84" s="119"/>
      <c r="G84" s="116"/>
      <c r="H84" s="119"/>
      <c r="I84" s="116"/>
    </row>
    <row r="85" spans="1:9" ht="385.5" customHeight="1" x14ac:dyDescent="0.25">
      <c r="A85" s="112" t="s">
        <v>275</v>
      </c>
      <c r="B85" s="813" t="s">
        <v>568</v>
      </c>
      <c r="C85" s="814"/>
      <c r="D85" s="813" t="s">
        <v>569</v>
      </c>
      <c r="E85" s="814"/>
      <c r="F85" s="678"/>
      <c r="G85" s="678"/>
      <c r="H85" s="678"/>
      <c r="I85" s="678"/>
    </row>
    <row r="86" spans="1:9" ht="60.95" customHeight="1" x14ac:dyDescent="0.25">
      <c r="A86" s="112" t="s">
        <v>279</v>
      </c>
      <c r="B86" s="760" t="s">
        <v>570</v>
      </c>
      <c r="C86" s="647"/>
      <c r="D86" s="760" t="s">
        <v>571</v>
      </c>
      <c r="E86" s="647"/>
      <c r="F86" s="639"/>
      <c r="G86" s="640"/>
      <c r="H86" s="639"/>
      <c r="I86" s="640"/>
    </row>
    <row r="87" spans="1:9" ht="16.5" x14ac:dyDescent="0.25">
      <c r="A87" s="710" t="s">
        <v>198</v>
      </c>
      <c r="B87" s="157" t="s">
        <v>99</v>
      </c>
      <c r="C87" s="157" t="s">
        <v>239</v>
      </c>
      <c r="D87" s="157" t="s">
        <v>99</v>
      </c>
      <c r="E87" s="157" t="s">
        <v>239</v>
      </c>
      <c r="F87" s="157" t="s">
        <v>99</v>
      </c>
      <c r="G87" s="157" t="s">
        <v>239</v>
      </c>
      <c r="H87" s="157" t="s">
        <v>99</v>
      </c>
      <c r="I87" s="157" t="s">
        <v>239</v>
      </c>
    </row>
    <row r="88" spans="1:9" ht="16.5" x14ac:dyDescent="0.25">
      <c r="A88" s="711"/>
      <c r="B88" s="114">
        <v>0.09</v>
      </c>
      <c r="C88" s="114">
        <v>0.09</v>
      </c>
      <c r="D88" s="114">
        <v>0.09</v>
      </c>
      <c r="E88" s="114">
        <v>0.09</v>
      </c>
      <c r="F88" s="119"/>
      <c r="G88" s="116"/>
      <c r="H88" s="119"/>
      <c r="I88" s="116"/>
    </row>
    <row r="89" spans="1:9" ht="377.25" customHeight="1" x14ac:dyDescent="0.25">
      <c r="A89" s="112" t="s">
        <v>275</v>
      </c>
      <c r="B89" s="813" t="s">
        <v>572</v>
      </c>
      <c r="C89" s="814"/>
      <c r="D89" s="813" t="s">
        <v>573</v>
      </c>
      <c r="E89" s="814"/>
      <c r="F89" s="638"/>
      <c r="G89" s="638"/>
      <c r="H89" s="638"/>
      <c r="I89" s="638"/>
    </row>
    <row r="90" spans="1:9" ht="59.25" customHeight="1" x14ac:dyDescent="0.25">
      <c r="A90" s="112" t="s">
        <v>279</v>
      </c>
      <c r="B90" s="760" t="s">
        <v>574</v>
      </c>
      <c r="C90" s="647"/>
      <c r="D90" s="760" t="s">
        <v>575</v>
      </c>
      <c r="E90" s="647"/>
      <c r="F90" s="639"/>
      <c r="G90" s="640"/>
      <c r="H90" s="639"/>
      <c r="I90" s="640"/>
    </row>
    <row r="91" spans="1:9" ht="16.5" x14ac:dyDescent="0.25">
      <c r="A91" s="710" t="s">
        <v>200</v>
      </c>
      <c r="B91" s="157" t="s">
        <v>99</v>
      </c>
      <c r="C91" s="157" t="s">
        <v>239</v>
      </c>
      <c r="D91" s="157" t="s">
        <v>99</v>
      </c>
      <c r="E91" s="157" t="s">
        <v>239</v>
      </c>
      <c r="F91" s="157" t="s">
        <v>99</v>
      </c>
      <c r="G91" s="157" t="s">
        <v>239</v>
      </c>
      <c r="H91" s="157" t="s">
        <v>99</v>
      </c>
      <c r="I91" s="157" t="s">
        <v>239</v>
      </c>
    </row>
    <row r="92" spans="1:9" ht="16.5" x14ac:dyDescent="0.25">
      <c r="A92" s="711"/>
      <c r="B92" s="114">
        <v>0.09</v>
      </c>
      <c r="C92" s="114">
        <v>0.09</v>
      </c>
      <c r="D92" s="114">
        <v>0.09</v>
      </c>
      <c r="E92" s="114">
        <v>0.09</v>
      </c>
      <c r="F92" s="119"/>
      <c r="G92" s="116"/>
      <c r="H92" s="119"/>
      <c r="I92" s="116"/>
    </row>
    <row r="93" spans="1:9" ht="380.25" customHeight="1" x14ac:dyDescent="0.25">
      <c r="A93" s="112" t="s">
        <v>275</v>
      </c>
      <c r="B93" s="813" t="s">
        <v>1219</v>
      </c>
      <c r="C93" s="814"/>
      <c r="D93" s="813" t="s">
        <v>1159</v>
      </c>
      <c r="E93" s="814"/>
      <c r="F93" s="763"/>
      <c r="G93" s="763"/>
      <c r="H93" s="638"/>
      <c r="I93" s="638"/>
    </row>
    <row r="94" spans="1:9" ht="81" customHeight="1" x14ac:dyDescent="0.25">
      <c r="A94" s="112" t="s">
        <v>279</v>
      </c>
      <c r="B94" s="646" t="s">
        <v>1217</v>
      </c>
      <c r="C94" s="647"/>
      <c r="D94" s="646" t="s">
        <v>1218</v>
      </c>
      <c r="E94" s="647"/>
      <c r="F94" s="743"/>
      <c r="G94" s="647"/>
      <c r="H94" s="639"/>
      <c r="I94" s="640"/>
    </row>
    <row r="95" spans="1:9" ht="16.5" x14ac:dyDescent="0.25">
      <c r="A95" s="710" t="s">
        <v>201</v>
      </c>
      <c r="B95" s="509" t="s">
        <v>99</v>
      </c>
      <c r="C95" s="509" t="s">
        <v>239</v>
      </c>
      <c r="D95" s="509" t="s">
        <v>99</v>
      </c>
      <c r="E95" s="509" t="s">
        <v>239</v>
      </c>
      <c r="F95" s="509" t="s">
        <v>99</v>
      </c>
      <c r="G95" s="509" t="s">
        <v>239</v>
      </c>
      <c r="H95" s="157" t="s">
        <v>99</v>
      </c>
      <c r="I95" s="157" t="s">
        <v>239</v>
      </c>
    </row>
    <row r="96" spans="1:9" ht="16.5" x14ac:dyDescent="0.25">
      <c r="A96" s="711"/>
      <c r="B96" s="510">
        <v>0.09</v>
      </c>
      <c r="C96" s="510">
        <v>0.09</v>
      </c>
      <c r="D96" s="510">
        <v>0.09</v>
      </c>
      <c r="E96" s="510">
        <v>0.09</v>
      </c>
      <c r="F96" s="511"/>
      <c r="G96" s="512"/>
      <c r="H96" s="119"/>
      <c r="I96" s="116"/>
    </row>
    <row r="97" spans="1:9" ht="360.75" customHeight="1" x14ac:dyDescent="0.25">
      <c r="A97" s="112" t="s">
        <v>275</v>
      </c>
      <c r="B97" s="813" t="s">
        <v>1296</v>
      </c>
      <c r="C97" s="814"/>
      <c r="D97" s="813" t="s">
        <v>1293</v>
      </c>
      <c r="E97" s="814"/>
      <c r="F97" s="763"/>
      <c r="G97" s="763"/>
      <c r="H97" s="638"/>
      <c r="I97" s="638"/>
    </row>
    <row r="98" spans="1:9" ht="59.25" customHeight="1" x14ac:dyDescent="0.25">
      <c r="A98" s="112" t="s">
        <v>279</v>
      </c>
      <c r="B98" s="646" t="s">
        <v>1294</v>
      </c>
      <c r="C98" s="648"/>
      <c r="D98" s="646" t="s">
        <v>1295</v>
      </c>
      <c r="E98" s="648"/>
      <c r="F98" s="639"/>
      <c r="G98" s="640"/>
      <c r="H98" s="639"/>
      <c r="I98" s="640"/>
    </row>
    <row r="99" spans="1:9" ht="16.5" x14ac:dyDescent="0.25">
      <c r="A99" s="710" t="s">
        <v>203</v>
      </c>
      <c r="B99" s="157" t="s">
        <v>99</v>
      </c>
      <c r="C99" s="157" t="s">
        <v>239</v>
      </c>
      <c r="D99" s="157" t="s">
        <v>99</v>
      </c>
      <c r="E99" s="157" t="s">
        <v>239</v>
      </c>
      <c r="F99" s="157" t="s">
        <v>99</v>
      </c>
      <c r="G99" s="157" t="s">
        <v>239</v>
      </c>
      <c r="H99" s="157" t="s">
        <v>99</v>
      </c>
      <c r="I99" s="157" t="s">
        <v>239</v>
      </c>
    </row>
    <row r="100" spans="1:9" ht="16.5" x14ac:dyDescent="0.25">
      <c r="A100" s="711"/>
      <c r="B100" s="114">
        <v>0.09</v>
      </c>
      <c r="C100" s="117"/>
      <c r="D100" s="114">
        <v>0.09</v>
      </c>
      <c r="E100" s="117"/>
      <c r="F100" s="119"/>
      <c r="G100" s="116"/>
      <c r="H100" s="119"/>
      <c r="I100" s="116"/>
    </row>
    <row r="101" spans="1:9" ht="33" x14ac:dyDescent="0.25">
      <c r="A101" s="112" t="s">
        <v>275</v>
      </c>
      <c r="B101" s="638"/>
      <c r="C101" s="638"/>
      <c r="D101" s="638"/>
      <c r="E101" s="638"/>
      <c r="F101" s="638"/>
      <c r="G101" s="638"/>
      <c r="H101" s="638"/>
      <c r="I101" s="638"/>
    </row>
    <row r="102" spans="1:9" ht="16.5" x14ac:dyDescent="0.25">
      <c r="A102" s="112" t="s">
        <v>279</v>
      </c>
      <c r="B102" s="639"/>
      <c r="C102" s="640"/>
      <c r="D102" s="639"/>
      <c r="E102" s="640"/>
      <c r="F102" s="639"/>
      <c r="G102" s="640"/>
      <c r="H102" s="639"/>
      <c r="I102" s="640"/>
    </row>
    <row r="103" spans="1:9" ht="16.5" x14ac:dyDescent="0.25">
      <c r="A103" s="710" t="s">
        <v>204</v>
      </c>
      <c r="B103" s="157" t="s">
        <v>99</v>
      </c>
      <c r="C103" s="157" t="s">
        <v>239</v>
      </c>
      <c r="D103" s="157" t="s">
        <v>99</v>
      </c>
      <c r="E103" s="157" t="s">
        <v>239</v>
      </c>
      <c r="F103" s="157" t="s">
        <v>99</v>
      </c>
      <c r="G103" s="157" t="s">
        <v>239</v>
      </c>
      <c r="H103" s="157" t="s">
        <v>99</v>
      </c>
      <c r="I103" s="157" t="s">
        <v>239</v>
      </c>
    </row>
    <row r="104" spans="1:9" ht="16.5" x14ac:dyDescent="0.25">
      <c r="A104" s="711"/>
      <c r="B104" s="114">
        <v>0.09</v>
      </c>
      <c r="C104" s="117"/>
      <c r="D104" s="114">
        <v>0.09</v>
      </c>
      <c r="E104" s="117"/>
      <c r="F104" s="119"/>
      <c r="G104" s="116"/>
      <c r="H104" s="119"/>
      <c r="I104" s="116"/>
    </row>
    <row r="105" spans="1:9" ht="33" x14ac:dyDescent="0.25">
      <c r="A105" s="112" t="s">
        <v>275</v>
      </c>
      <c r="B105" s="638"/>
      <c r="C105" s="638"/>
      <c r="D105" s="638"/>
      <c r="E105" s="638"/>
      <c r="F105" s="638"/>
      <c r="G105" s="638"/>
      <c r="H105" s="638"/>
      <c r="I105" s="638"/>
    </row>
    <row r="106" spans="1:9" ht="16.5" x14ac:dyDescent="0.25">
      <c r="A106" s="112" t="s">
        <v>279</v>
      </c>
      <c r="B106" s="639"/>
      <c r="C106" s="640"/>
      <c r="D106" s="639"/>
      <c r="E106" s="640"/>
      <c r="F106" s="639"/>
      <c r="G106" s="640"/>
      <c r="H106" s="639"/>
      <c r="I106" s="640"/>
    </row>
    <row r="107" spans="1:9" ht="16.5" x14ac:dyDescent="0.25">
      <c r="A107" s="710" t="s">
        <v>205</v>
      </c>
      <c r="B107" s="157" t="s">
        <v>99</v>
      </c>
      <c r="C107" s="157" t="s">
        <v>239</v>
      </c>
      <c r="D107" s="157" t="s">
        <v>99</v>
      </c>
      <c r="E107" s="157" t="s">
        <v>239</v>
      </c>
      <c r="F107" s="157" t="s">
        <v>99</v>
      </c>
      <c r="G107" s="157" t="s">
        <v>239</v>
      </c>
      <c r="H107" s="157" t="s">
        <v>99</v>
      </c>
      <c r="I107" s="157" t="s">
        <v>239</v>
      </c>
    </row>
    <row r="108" spans="1:9" ht="16.5" x14ac:dyDescent="0.25">
      <c r="A108" s="711"/>
      <c r="B108" s="114">
        <v>7.0000000000000007E-2</v>
      </c>
      <c r="C108" s="117"/>
      <c r="D108" s="114">
        <v>7.0000000000000007E-2</v>
      </c>
      <c r="E108" s="117"/>
      <c r="F108" s="119"/>
      <c r="G108" s="116"/>
      <c r="H108" s="119"/>
      <c r="I108" s="116"/>
    </row>
    <row r="109" spans="1:9" ht="33" x14ac:dyDescent="0.25">
      <c r="A109" s="112" t="s">
        <v>275</v>
      </c>
      <c r="B109" s="638"/>
      <c r="C109" s="638"/>
      <c r="D109" s="638"/>
      <c r="E109" s="638"/>
      <c r="F109" s="638"/>
      <c r="G109" s="638"/>
      <c r="H109" s="638"/>
      <c r="I109" s="638"/>
    </row>
    <row r="110" spans="1:9" ht="16.5" x14ac:dyDescent="0.25">
      <c r="A110" s="112" t="s">
        <v>279</v>
      </c>
      <c r="B110" s="639"/>
      <c r="C110" s="640"/>
      <c r="D110" s="639"/>
      <c r="E110" s="640"/>
      <c r="F110" s="639"/>
      <c r="G110" s="640"/>
      <c r="H110" s="639"/>
      <c r="I110" s="640"/>
    </row>
    <row r="111" spans="1:9" ht="16.5" x14ac:dyDescent="0.25">
      <c r="A111" s="710" t="s">
        <v>206</v>
      </c>
      <c r="B111" s="157" t="s">
        <v>99</v>
      </c>
      <c r="C111" s="157" t="s">
        <v>239</v>
      </c>
      <c r="D111" s="157" t="s">
        <v>99</v>
      </c>
      <c r="E111" s="157" t="s">
        <v>239</v>
      </c>
      <c r="F111" s="157" t="s">
        <v>99</v>
      </c>
      <c r="G111" s="157" t="s">
        <v>239</v>
      </c>
      <c r="H111" s="157" t="s">
        <v>99</v>
      </c>
      <c r="I111" s="157" t="s">
        <v>239</v>
      </c>
    </row>
    <row r="112" spans="1:9" ht="16.5" x14ac:dyDescent="0.25">
      <c r="A112" s="711"/>
      <c r="B112" s="114">
        <v>7.0000000000000007E-2</v>
      </c>
      <c r="C112" s="256"/>
      <c r="D112" s="114">
        <v>7.0000000000000007E-2</v>
      </c>
      <c r="E112" s="256"/>
      <c r="F112" s="256"/>
      <c r="G112" s="257"/>
      <c r="H112" s="256"/>
      <c r="I112" s="257"/>
    </row>
    <row r="113" spans="1:9" ht="33" x14ac:dyDescent="0.25">
      <c r="A113" s="112" t="s">
        <v>275</v>
      </c>
      <c r="B113" s="641"/>
      <c r="C113" s="641"/>
      <c r="D113" s="641"/>
      <c r="E113" s="641"/>
      <c r="F113" s="641"/>
      <c r="G113" s="641"/>
      <c r="H113" s="641"/>
      <c r="I113" s="641"/>
    </row>
    <row r="114" spans="1:9" ht="16.5" x14ac:dyDescent="0.25">
      <c r="A114" s="112" t="s">
        <v>279</v>
      </c>
      <c r="B114" s="639"/>
      <c r="C114" s="640"/>
      <c r="D114" s="639"/>
      <c r="E114" s="640"/>
      <c r="F114" s="639"/>
      <c r="G114" s="640"/>
      <c r="H114" s="639"/>
      <c r="I114" s="640"/>
    </row>
    <row r="115" spans="1:9" ht="16.5" x14ac:dyDescent="0.25">
      <c r="A115" s="113" t="s">
        <v>313</v>
      </c>
      <c r="B115" s="118">
        <f t="shared" ref="B115:I115" si="1">(B68+B72+B76+B80+B84+B88+B92+B96+B100+B104+B108+B112)</f>
        <v>1</v>
      </c>
      <c r="C115" s="118">
        <f t="shared" si="1"/>
        <v>0.67999999999999994</v>
      </c>
      <c r="D115" s="118">
        <f t="shared" si="1"/>
        <v>1</v>
      </c>
      <c r="E115" s="118">
        <f t="shared" si="1"/>
        <v>0.67999999999999994</v>
      </c>
      <c r="F115" s="118">
        <f t="shared" si="1"/>
        <v>0</v>
      </c>
      <c r="G115" s="118">
        <f t="shared" si="1"/>
        <v>0</v>
      </c>
      <c r="H115" s="118">
        <f t="shared" si="1"/>
        <v>0</v>
      </c>
      <c r="I115" s="118">
        <f t="shared" si="1"/>
        <v>0</v>
      </c>
    </row>
    <row r="120" spans="1:9" ht="37.5" customHeight="1" x14ac:dyDescent="0.25"/>
    <row r="121" spans="1:9" ht="19.5" customHeight="1" x14ac:dyDescent="0.25"/>
    <row r="122" spans="1:9" ht="19.5" customHeight="1" x14ac:dyDescent="0.25"/>
    <row r="123" spans="1:9" ht="34.5" customHeight="1" x14ac:dyDescent="0.25"/>
    <row r="124" spans="1:9" ht="15" customHeight="1" x14ac:dyDescent="0.25"/>
    <row r="125" spans="1:9" ht="15.75" customHeight="1" x14ac:dyDescent="0.25"/>
  </sheetData>
  <mergeCells count="209">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A95:A96"/>
    <mergeCell ref="B97:C97"/>
    <mergeCell ref="D97:E97"/>
    <mergeCell ref="F97:G97"/>
    <mergeCell ref="H97:I97"/>
    <mergeCell ref="B98:C98"/>
    <mergeCell ref="D98:E98"/>
    <mergeCell ref="F98:G98"/>
    <mergeCell ref="H98:I98"/>
    <mergeCell ref="A91:A92"/>
    <mergeCell ref="B93:C93"/>
    <mergeCell ref="D93:E93"/>
    <mergeCell ref="F93:G93"/>
    <mergeCell ref="H93:I93"/>
    <mergeCell ref="B94:C94"/>
    <mergeCell ref="D94:E94"/>
    <mergeCell ref="F94:G94"/>
    <mergeCell ref="H94:I94"/>
    <mergeCell ref="A87:A88"/>
    <mergeCell ref="B89:C89"/>
    <mergeCell ref="D89:E89"/>
    <mergeCell ref="F89:G89"/>
    <mergeCell ref="H89:I89"/>
    <mergeCell ref="B90:C90"/>
    <mergeCell ref="D90:E90"/>
    <mergeCell ref="F90:G90"/>
    <mergeCell ref="H90:I90"/>
    <mergeCell ref="A83:A84"/>
    <mergeCell ref="B85:C85"/>
    <mergeCell ref="D85:E85"/>
    <mergeCell ref="F85:G85"/>
    <mergeCell ref="H85:I85"/>
    <mergeCell ref="B86:C86"/>
    <mergeCell ref="D86:E86"/>
    <mergeCell ref="F86:G86"/>
    <mergeCell ref="H86:I86"/>
    <mergeCell ref="A79:A80"/>
    <mergeCell ref="B81:C81"/>
    <mergeCell ref="D81:E81"/>
    <mergeCell ref="F81:G81"/>
    <mergeCell ref="H81:I81"/>
    <mergeCell ref="B82:C82"/>
    <mergeCell ref="D82:E82"/>
    <mergeCell ref="F82:G82"/>
    <mergeCell ref="H82:I82"/>
    <mergeCell ref="A75:A76"/>
    <mergeCell ref="B77:C77"/>
    <mergeCell ref="D77:E77"/>
    <mergeCell ref="F77:G77"/>
    <mergeCell ref="H77:I77"/>
    <mergeCell ref="B78:C78"/>
    <mergeCell ref="D78:E78"/>
    <mergeCell ref="F78:G78"/>
    <mergeCell ref="H78:I78"/>
    <mergeCell ref="A71:A72"/>
    <mergeCell ref="B73:C73"/>
    <mergeCell ref="D73:E73"/>
    <mergeCell ref="F73:G73"/>
    <mergeCell ref="H73:I73"/>
    <mergeCell ref="B74:C74"/>
    <mergeCell ref="D74:E74"/>
    <mergeCell ref="F74:G74"/>
    <mergeCell ref="H74:I74"/>
    <mergeCell ref="A67:A68"/>
    <mergeCell ref="B69:C69"/>
    <mergeCell ref="D69:E69"/>
    <mergeCell ref="F69:G69"/>
    <mergeCell ref="H69:I69"/>
    <mergeCell ref="B70:C70"/>
    <mergeCell ref="D70:E70"/>
    <mergeCell ref="F70:G70"/>
    <mergeCell ref="H70:I70"/>
    <mergeCell ref="B65:C65"/>
    <mergeCell ref="D65:E65"/>
    <mergeCell ref="F65:G65"/>
    <mergeCell ref="H65:I65"/>
    <mergeCell ref="B66:C66"/>
    <mergeCell ref="D66:E66"/>
    <mergeCell ref="F66:G66"/>
    <mergeCell ref="H66:I66"/>
    <mergeCell ref="A59:A60"/>
    <mergeCell ref="D59:E59"/>
    <mergeCell ref="F59:G59"/>
    <mergeCell ref="D60:E60"/>
    <mergeCell ref="F60:G60"/>
    <mergeCell ref="A64:I64"/>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39:A40"/>
    <mergeCell ref="D39:E39"/>
    <mergeCell ref="F39:G39"/>
    <mergeCell ref="D40:E40"/>
    <mergeCell ref="F40:G40"/>
    <mergeCell ref="A41:A42"/>
    <mergeCell ref="D41:E41"/>
    <mergeCell ref="F41:G41"/>
    <mergeCell ref="D42:E42"/>
    <mergeCell ref="F42:G42"/>
    <mergeCell ref="B36:C36"/>
    <mergeCell ref="D36:I36"/>
    <mergeCell ref="A37:A38"/>
    <mergeCell ref="D37:E37"/>
    <mergeCell ref="F37:G37"/>
    <mergeCell ref="D38:E38"/>
    <mergeCell ref="F38:G38"/>
    <mergeCell ref="C18:O18"/>
    <mergeCell ref="A21:O21"/>
    <mergeCell ref="A22:O22"/>
    <mergeCell ref="A32:I32"/>
    <mergeCell ref="B33:I33"/>
    <mergeCell ref="A34:A35"/>
    <mergeCell ref="G34:G35"/>
    <mergeCell ref="H34:I35"/>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0" r:id="rId1" xr:uid="{00000000-0004-0000-0900-000000000000}"/>
    <hyperlink ref="D70" r:id="rId2" xr:uid="{00000000-0004-0000-0900-000001000000}"/>
    <hyperlink ref="B74" r:id="rId3" xr:uid="{00000000-0004-0000-0900-000002000000}"/>
    <hyperlink ref="D74" r:id="rId4" xr:uid="{00000000-0004-0000-0900-000003000000}"/>
    <hyperlink ref="B78" r:id="rId5" xr:uid="{00000000-0004-0000-0900-000004000000}"/>
    <hyperlink ref="D78" r:id="rId6" xr:uid="{00000000-0004-0000-0900-000005000000}"/>
    <hyperlink ref="B82" r:id="rId7" xr:uid="{00000000-0004-0000-0900-000006000000}"/>
    <hyperlink ref="D82" r:id="rId8" xr:uid="{00000000-0004-0000-0900-000007000000}"/>
    <hyperlink ref="B86" r:id="rId9" xr:uid="{00000000-0004-0000-0900-000008000000}"/>
    <hyperlink ref="D86" r:id="rId10" xr:uid="{00000000-0004-0000-0900-000009000000}"/>
    <hyperlink ref="D90" r:id="rId11" xr:uid="{00000000-0004-0000-0900-00000A000000}"/>
    <hyperlink ref="B90" r:id="rId12" xr:uid="{00000000-0004-0000-0900-00000B000000}"/>
    <hyperlink ref="B94" r:id="rId13" xr:uid="{00000000-0004-0000-0900-00000C000000}"/>
    <hyperlink ref="D94" r:id="rId14" xr:uid="{00000000-0004-0000-0900-00000D000000}"/>
    <hyperlink ref="B98" r:id="rId15" xr:uid="{EE81350F-B090-4584-8BCD-32C76C3FDB1A}"/>
    <hyperlink ref="D98" r:id="rId16" xr:uid="{5D463ED3-A3A5-4FB5-A253-BED772721B29}"/>
  </hyperlinks>
  <pageMargins left="0.25" right="0.25" top="0.75" bottom="0.75" header="0.3" footer="0.3"/>
  <pageSetup scale="20" fitToHeight="0" orientation="landscape" r:id="rId17"/>
  <rowBreaks count="3" manualBreakCount="3">
    <brk id="44" max="15" man="1"/>
    <brk id="62" max="15" man="1"/>
    <brk id="82" max="15" man="1"/>
  </rowBreaks>
  <drawing r:id="rId1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Listas!$B$2:$B$4</xm:f>
          </x14:formula1>
          <xm:sqref>H34:I35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pageSetUpPr fitToPage="1"/>
  </sheetPr>
  <dimension ref="A1:O126"/>
  <sheetViews>
    <sheetView showGridLines="0" topLeftCell="A97" zoomScale="71" zoomScaleNormal="71" zoomScaleSheetLayoutView="20" workbookViewId="0">
      <selection activeCell="D98" sqref="D98:E98"/>
    </sheetView>
  </sheetViews>
  <sheetFormatPr baseColWidth="10" defaultColWidth="10.85546875" defaultRowHeight="14.25" x14ac:dyDescent="0.25"/>
  <cols>
    <col min="1" max="1" width="49.85546875" style="68" customWidth="1"/>
    <col min="2" max="2" width="35.85546875" style="68" customWidth="1"/>
    <col min="3" max="3" width="46.5703125" style="68" customWidth="1"/>
    <col min="4" max="4" width="35.85546875" style="68" customWidth="1"/>
    <col min="5" max="5" width="50.5703125" style="68" customWidth="1"/>
    <col min="6" max="7" width="35.85546875" style="68" customWidth="1"/>
    <col min="8" max="8" width="53.85546875" style="68" customWidth="1"/>
    <col min="9" max="9" width="42" style="68" customWidth="1"/>
    <col min="10"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719" t="s">
        <v>576</v>
      </c>
      <c r="C11" s="720"/>
      <c r="D11" s="720"/>
      <c r="E11" s="720"/>
      <c r="F11" s="720"/>
      <c r="G11" s="720"/>
      <c r="H11" s="720"/>
      <c r="I11" s="720"/>
      <c r="J11" s="720"/>
      <c r="K11" s="720"/>
      <c r="L11" s="720"/>
      <c r="M11" s="720"/>
      <c r="N11" s="720"/>
      <c r="O11" s="721"/>
    </row>
    <row r="12" spans="1:15" ht="15" customHeight="1" x14ac:dyDescent="0.25">
      <c r="A12" s="707"/>
      <c r="B12" s="722"/>
      <c r="C12" s="723"/>
      <c r="D12" s="723"/>
      <c r="E12" s="723"/>
      <c r="F12" s="723"/>
      <c r="G12" s="723"/>
      <c r="H12" s="723"/>
      <c r="I12" s="723"/>
      <c r="J12" s="723"/>
      <c r="K12" s="723"/>
      <c r="L12" s="723"/>
      <c r="M12" s="723"/>
      <c r="N12" s="723"/>
      <c r="O12" s="724"/>
    </row>
    <row r="13" spans="1:15" ht="15" customHeight="1" thickBot="1" x14ac:dyDescent="0.3">
      <c r="A13" s="708"/>
      <c r="B13" s="725"/>
      <c r="C13" s="726"/>
      <c r="D13" s="726"/>
      <c r="E13" s="726"/>
      <c r="F13" s="726"/>
      <c r="G13" s="726"/>
      <c r="H13" s="726"/>
      <c r="I13" s="726"/>
      <c r="J13" s="726"/>
      <c r="K13" s="726"/>
      <c r="L13" s="726"/>
      <c r="M13" s="726"/>
      <c r="N13" s="726"/>
      <c r="O13" s="727"/>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357</v>
      </c>
      <c r="C15" s="697"/>
      <c r="D15" s="697"/>
      <c r="E15" s="697"/>
      <c r="F15" s="697"/>
      <c r="G15" s="543" t="s">
        <v>212</v>
      </c>
      <c r="H15" s="543"/>
      <c r="I15" s="698" t="s">
        <v>577</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121" t="s">
        <v>214</v>
      </c>
      <c r="B17" s="697" t="s">
        <v>215</v>
      </c>
      <c r="C17" s="697"/>
      <c r="D17" s="697"/>
      <c r="E17" s="697"/>
      <c r="F17" s="121" t="s">
        <v>216</v>
      </c>
      <c r="G17" s="567" t="s">
        <v>217</v>
      </c>
      <c r="H17" s="567"/>
      <c r="I17" s="567"/>
      <c r="J17" s="121" t="s">
        <v>218</v>
      </c>
      <c r="K17" s="697" t="s">
        <v>359</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391" t="s">
        <v>222</v>
      </c>
      <c r="O23" s="87" t="s">
        <v>223</v>
      </c>
    </row>
    <row r="24" spans="1:15" ht="32.1" customHeight="1" x14ac:dyDescent="0.25">
      <c r="A24" s="90" t="s">
        <v>224</v>
      </c>
      <c r="B24" s="91">
        <v>1221723000</v>
      </c>
      <c r="C24" s="91"/>
      <c r="D24" s="91"/>
      <c r="E24" s="91"/>
      <c r="F24" s="91"/>
      <c r="G24" s="91"/>
      <c r="H24" s="88"/>
      <c r="I24" s="88"/>
      <c r="J24" s="88"/>
      <c r="K24" s="88"/>
      <c r="L24" s="88"/>
      <c r="M24" s="88"/>
      <c r="N24" s="91">
        <f>SUM(B24:M24)</f>
        <v>1221723000</v>
      </c>
      <c r="O24" s="89"/>
    </row>
    <row r="25" spans="1:15" ht="32.1" customHeight="1" x14ac:dyDescent="0.25">
      <c r="A25" s="90" t="s">
        <v>225</v>
      </c>
      <c r="B25" s="91">
        <v>1221723000</v>
      </c>
      <c r="C25" s="91"/>
      <c r="D25" s="91"/>
      <c r="E25" s="91"/>
      <c r="F25" s="91"/>
      <c r="G25" s="91"/>
      <c r="H25" s="91"/>
      <c r="I25" s="91"/>
      <c r="J25" s="91"/>
      <c r="K25" s="91"/>
      <c r="L25" s="91"/>
      <c r="M25" s="91"/>
      <c r="N25" s="91">
        <f>SUM(B25:M25)</f>
        <v>1221723000</v>
      </c>
      <c r="O25" s="120">
        <f>+(B25+C25+D25+E25+F25+G25+H25+I25+J25+K25+L25+M25)/N24</f>
        <v>1</v>
      </c>
    </row>
    <row r="26" spans="1:15" ht="32.1" customHeight="1" x14ac:dyDescent="0.25">
      <c r="A26" s="90" t="s">
        <v>226</v>
      </c>
      <c r="B26" s="91">
        <v>0</v>
      </c>
      <c r="C26" s="91">
        <v>15691228</v>
      </c>
      <c r="D26" s="91">
        <v>135568767</v>
      </c>
      <c r="E26" s="91">
        <v>135747000</v>
      </c>
      <c r="F26" s="91">
        <v>125053000</v>
      </c>
      <c r="G26" s="91">
        <v>141094000</v>
      </c>
      <c r="H26" s="91">
        <v>135747000</v>
      </c>
      <c r="I26" s="91">
        <v>132004100</v>
      </c>
      <c r="J26" s="91"/>
      <c r="K26" s="91"/>
      <c r="L26" s="91"/>
      <c r="M26" s="91"/>
      <c r="N26" s="91">
        <f>SUM(B26:M26)</f>
        <v>820905095</v>
      </c>
      <c r="O26" s="120"/>
    </row>
    <row r="27" spans="1:15" ht="32.1" customHeight="1" x14ac:dyDescent="0.25">
      <c r="A27" s="90" t="s">
        <v>227</v>
      </c>
      <c r="B27" s="91">
        <v>0</v>
      </c>
      <c r="C27" s="91">
        <v>0</v>
      </c>
      <c r="D27" s="91">
        <v>0</v>
      </c>
      <c r="E27" s="91">
        <v>0</v>
      </c>
      <c r="F27" s="91">
        <v>0</v>
      </c>
      <c r="G27" s="91">
        <v>0</v>
      </c>
      <c r="H27" s="91">
        <v>0</v>
      </c>
      <c r="I27" s="91">
        <v>0</v>
      </c>
      <c r="J27" s="91">
        <v>0</v>
      </c>
      <c r="K27" s="91">
        <v>0</v>
      </c>
      <c r="L27" s="91">
        <v>0</v>
      </c>
      <c r="M27" s="331">
        <v>0</v>
      </c>
      <c r="N27" s="91">
        <f>SUM(B27:M27)</f>
        <v>0</v>
      </c>
      <c r="O27" s="332"/>
    </row>
    <row r="28" spans="1:15" ht="32.1" customHeight="1" x14ac:dyDescent="0.25">
      <c r="A28" s="90" t="s">
        <v>228</v>
      </c>
      <c r="B28" s="91">
        <v>0</v>
      </c>
      <c r="C28" s="91"/>
      <c r="D28" s="91"/>
      <c r="E28" s="91"/>
      <c r="F28" s="91"/>
      <c r="G28" s="91"/>
      <c r="H28" s="91"/>
      <c r="I28" s="91"/>
      <c r="J28" s="91"/>
      <c r="K28" s="91"/>
      <c r="L28" s="91"/>
      <c r="M28" s="91"/>
      <c r="N28" s="91">
        <f>SUM(B28:M28)</f>
        <v>0</v>
      </c>
      <c r="O28" s="92"/>
    </row>
    <row r="29" spans="1:15" ht="32.1" customHeight="1" thickBot="1" x14ac:dyDescent="0.3">
      <c r="A29" s="93" t="s">
        <v>229</v>
      </c>
      <c r="B29" s="94">
        <v>0</v>
      </c>
      <c r="C29" s="94"/>
      <c r="D29" s="94"/>
      <c r="E29" s="94"/>
      <c r="F29" s="94"/>
      <c r="G29" s="94"/>
      <c r="H29" s="94"/>
      <c r="I29" s="94"/>
      <c r="J29" s="94"/>
      <c r="K29" s="94"/>
      <c r="L29" s="94"/>
      <c r="M29" s="94"/>
      <c r="N29" s="94"/>
      <c r="O29" s="97"/>
    </row>
    <row r="30" spans="1:15" s="95" customFormat="1" ht="16.5" customHeight="1" x14ac:dyDescent="0.2"/>
    <row r="31" spans="1:15" s="95" customFormat="1" ht="17.25" customHeight="1" x14ac:dyDescent="0.2"/>
    <row r="32" spans="1:15" ht="5.25" customHeight="1" thickBot="1" x14ac:dyDescent="0.3"/>
    <row r="33" spans="1:10" ht="48" customHeight="1" thickBot="1" x14ac:dyDescent="0.3">
      <c r="A33" s="666" t="s">
        <v>230</v>
      </c>
      <c r="B33" s="667"/>
      <c r="C33" s="667"/>
      <c r="D33" s="667"/>
      <c r="E33" s="667"/>
      <c r="F33" s="667"/>
      <c r="G33" s="667"/>
      <c r="H33" s="667"/>
      <c r="I33" s="668"/>
      <c r="J33" s="100"/>
    </row>
    <row r="34" spans="1:10" ht="50.25" customHeight="1" thickBot="1" x14ac:dyDescent="0.3">
      <c r="A34" s="107" t="s">
        <v>231</v>
      </c>
      <c r="B34" s="669" t="str">
        <f>+B11</f>
        <v>Brindar 80.000 atenciones  y seguimientos socio-jurídicos a las mujeres víctimas de violencias que ingresan a las instituciones prestadoras de salud públicas -IPS- y fortalecer las capacidades técnicas del sector salud</v>
      </c>
      <c r="C34" s="670"/>
      <c r="D34" s="670"/>
      <c r="E34" s="670"/>
      <c r="F34" s="670"/>
      <c r="G34" s="670"/>
      <c r="H34" s="670"/>
      <c r="I34" s="671"/>
      <c r="J34" s="98"/>
    </row>
    <row r="35" spans="1:10" ht="18.75" customHeight="1" thickBot="1" x14ac:dyDescent="0.3">
      <c r="A35" s="662" t="s">
        <v>232</v>
      </c>
      <c r="B35" s="151">
        <v>2024</v>
      </c>
      <c r="C35" s="151">
        <v>2025</v>
      </c>
      <c r="D35" s="151">
        <v>2026</v>
      </c>
      <c r="E35" s="151">
        <v>2027</v>
      </c>
      <c r="F35" s="151" t="s">
        <v>233</v>
      </c>
      <c r="G35" s="677" t="s">
        <v>234</v>
      </c>
      <c r="H35" s="677" t="s">
        <v>21</v>
      </c>
      <c r="I35" s="677"/>
      <c r="J35" s="98"/>
    </row>
    <row r="36" spans="1:10" ht="50.25" customHeight="1" thickBot="1" x14ac:dyDescent="0.3">
      <c r="A36" s="663"/>
      <c r="B36" s="369">
        <v>10327</v>
      </c>
      <c r="C36" s="369">
        <v>25600</v>
      </c>
      <c r="D36" s="369">
        <v>23000</v>
      </c>
      <c r="E36" s="369">
        <v>21073</v>
      </c>
      <c r="F36" s="370">
        <v>80000</v>
      </c>
      <c r="G36" s="677"/>
      <c r="H36" s="677"/>
      <c r="I36" s="677"/>
      <c r="J36" s="98"/>
    </row>
    <row r="37" spans="1:10" ht="52.5" customHeight="1" thickBot="1" x14ac:dyDescent="0.3">
      <c r="A37" s="108" t="s">
        <v>235</v>
      </c>
      <c r="B37" s="672">
        <v>0.1</v>
      </c>
      <c r="C37" s="673"/>
      <c r="D37" s="674" t="s">
        <v>236</v>
      </c>
      <c r="E37" s="675"/>
      <c r="F37" s="675"/>
      <c r="G37" s="675"/>
      <c r="H37" s="675"/>
      <c r="I37" s="676"/>
    </row>
    <row r="38" spans="1:10" s="99" customFormat="1" ht="48" customHeight="1" thickBot="1" x14ac:dyDescent="0.3">
      <c r="A38" s="662" t="s">
        <v>237</v>
      </c>
      <c r="B38" s="108" t="s">
        <v>238</v>
      </c>
      <c r="C38" s="107" t="s">
        <v>239</v>
      </c>
      <c r="D38" s="649" t="s">
        <v>240</v>
      </c>
      <c r="E38" s="650"/>
      <c r="F38" s="649" t="s">
        <v>241</v>
      </c>
      <c r="G38" s="650"/>
      <c r="H38" s="109" t="s">
        <v>242</v>
      </c>
      <c r="I38" s="111" t="s">
        <v>243</v>
      </c>
    </row>
    <row r="39" spans="1:10" ht="218.25" customHeight="1" thickBot="1" x14ac:dyDescent="0.3">
      <c r="A39" s="663"/>
      <c r="B39" s="103">
        <v>500</v>
      </c>
      <c r="C39" s="104">
        <v>25</v>
      </c>
      <c r="D39" s="815" t="s">
        <v>578</v>
      </c>
      <c r="E39" s="548"/>
      <c r="F39" s="546" t="s">
        <v>579</v>
      </c>
      <c r="G39" s="548"/>
      <c r="H39" s="154" t="s">
        <v>580</v>
      </c>
      <c r="I39" s="230" t="s">
        <v>581</v>
      </c>
    </row>
    <row r="40" spans="1:10" s="99" customFormat="1" ht="54" customHeight="1" thickBot="1" x14ac:dyDescent="0.3">
      <c r="A40" s="662" t="s">
        <v>248</v>
      </c>
      <c r="B40" s="110" t="s">
        <v>238</v>
      </c>
      <c r="C40" s="109" t="s">
        <v>239</v>
      </c>
      <c r="D40" s="649" t="s">
        <v>240</v>
      </c>
      <c r="E40" s="650"/>
      <c r="F40" s="649" t="s">
        <v>241</v>
      </c>
      <c r="G40" s="650"/>
      <c r="H40" s="109" t="s">
        <v>242</v>
      </c>
      <c r="I40" s="111" t="s">
        <v>243</v>
      </c>
    </row>
    <row r="41" spans="1:10" ht="258.75" customHeight="1" thickBot="1" x14ac:dyDescent="0.3">
      <c r="A41" s="663"/>
      <c r="B41" s="103">
        <v>2000</v>
      </c>
      <c r="C41" s="104">
        <v>1781</v>
      </c>
      <c r="D41" s="816" t="s">
        <v>582</v>
      </c>
      <c r="E41" s="817"/>
      <c r="F41" s="816" t="s">
        <v>583</v>
      </c>
      <c r="G41" s="817"/>
      <c r="H41" s="457" t="s">
        <v>584</v>
      </c>
      <c r="I41" s="230" t="s">
        <v>581</v>
      </c>
    </row>
    <row r="42" spans="1:10" s="99" customFormat="1" ht="33.75" thickBot="1" x14ac:dyDescent="0.3">
      <c r="A42" s="662" t="s">
        <v>251</v>
      </c>
      <c r="B42" s="110" t="s">
        <v>238</v>
      </c>
      <c r="C42" s="109" t="s">
        <v>239</v>
      </c>
      <c r="D42" s="649" t="s">
        <v>240</v>
      </c>
      <c r="E42" s="650"/>
      <c r="F42" s="649" t="s">
        <v>241</v>
      </c>
      <c r="G42" s="650"/>
      <c r="H42" s="109" t="s">
        <v>242</v>
      </c>
      <c r="I42" s="111" t="s">
        <v>243</v>
      </c>
    </row>
    <row r="43" spans="1:10" ht="273" customHeight="1" thickBot="1" x14ac:dyDescent="0.3">
      <c r="A43" s="663"/>
      <c r="B43" s="105">
        <v>2000</v>
      </c>
      <c r="C43" s="104">
        <v>2335</v>
      </c>
      <c r="D43" s="546" t="s">
        <v>585</v>
      </c>
      <c r="E43" s="818"/>
      <c r="F43" s="546" t="s">
        <v>586</v>
      </c>
      <c r="G43" s="818"/>
      <c r="H43" s="484" t="s">
        <v>580</v>
      </c>
      <c r="I43" s="230" t="s">
        <v>581</v>
      </c>
    </row>
    <row r="44" spans="1:10" s="99" customFormat="1" ht="33.75" thickBot="1" x14ac:dyDescent="0.3">
      <c r="A44" s="662" t="s">
        <v>254</v>
      </c>
      <c r="B44" s="110" t="s">
        <v>238</v>
      </c>
      <c r="C44" s="110" t="s">
        <v>239</v>
      </c>
      <c r="D44" s="649" t="s">
        <v>240</v>
      </c>
      <c r="E44" s="650"/>
      <c r="F44" s="649" t="s">
        <v>241</v>
      </c>
      <c r="G44" s="650"/>
      <c r="H44" s="109" t="s">
        <v>242</v>
      </c>
      <c r="I44" s="109" t="s">
        <v>243</v>
      </c>
    </row>
    <row r="45" spans="1:10" ht="280.5" customHeight="1" thickBot="1" x14ac:dyDescent="0.3">
      <c r="A45" s="663"/>
      <c r="B45" s="101">
        <v>2000</v>
      </c>
      <c r="C45" s="101">
        <v>2326</v>
      </c>
      <c r="D45" s="546" t="s">
        <v>587</v>
      </c>
      <c r="E45" s="818"/>
      <c r="F45" s="546" t="s">
        <v>588</v>
      </c>
      <c r="G45" s="818"/>
      <c r="H45" s="484" t="s">
        <v>580</v>
      </c>
      <c r="I45" s="230" t="s">
        <v>581</v>
      </c>
    </row>
    <row r="46" spans="1:10" s="99" customFormat="1" ht="33.75" thickBot="1" x14ac:dyDescent="0.3">
      <c r="A46" s="662" t="s">
        <v>257</v>
      </c>
      <c r="B46" s="109" t="s">
        <v>238</v>
      </c>
      <c r="C46" s="109" t="s">
        <v>239</v>
      </c>
      <c r="D46" s="649" t="s">
        <v>240</v>
      </c>
      <c r="E46" s="650"/>
      <c r="F46" s="649" t="s">
        <v>241</v>
      </c>
      <c r="G46" s="650"/>
      <c r="H46" s="109" t="s">
        <v>242</v>
      </c>
      <c r="I46" s="111" t="s">
        <v>243</v>
      </c>
    </row>
    <row r="47" spans="1:10" ht="248.25" customHeight="1" thickBot="1" x14ac:dyDescent="0.3">
      <c r="A47" s="663"/>
      <c r="B47" s="103">
        <v>2000</v>
      </c>
      <c r="C47" s="104">
        <v>2414</v>
      </c>
      <c r="D47" s="546" t="s">
        <v>589</v>
      </c>
      <c r="E47" s="818"/>
      <c r="F47" s="546" t="s">
        <v>590</v>
      </c>
      <c r="G47" s="818"/>
      <c r="H47" s="484" t="s">
        <v>318</v>
      </c>
      <c r="I47" s="230" t="s">
        <v>581</v>
      </c>
    </row>
    <row r="48" spans="1:10" s="99" customFormat="1" ht="33.75" thickBot="1" x14ac:dyDescent="0.3">
      <c r="A48" s="662" t="s">
        <v>260</v>
      </c>
      <c r="B48" s="110" t="s">
        <v>238</v>
      </c>
      <c r="C48" s="109" t="s">
        <v>239</v>
      </c>
      <c r="D48" s="649" t="s">
        <v>240</v>
      </c>
      <c r="E48" s="650"/>
      <c r="F48" s="649" t="s">
        <v>241</v>
      </c>
      <c r="G48" s="650"/>
      <c r="H48" s="109" t="s">
        <v>242</v>
      </c>
      <c r="I48" s="111" t="s">
        <v>243</v>
      </c>
    </row>
    <row r="49" spans="1:9" ht="248.25" customHeight="1" thickBot="1" x14ac:dyDescent="0.3">
      <c r="A49" s="663"/>
      <c r="B49" s="103">
        <v>2000</v>
      </c>
      <c r="C49" s="106">
        <v>2024</v>
      </c>
      <c r="D49" s="546" t="s">
        <v>591</v>
      </c>
      <c r="E49" s="818"/>
      <c r="F49" s="546" t="s">
        <v>592</v>
      </c>
      <c r="G49" s="818"/>
      <c r="H49" s="484" t="s">
        <v>318</v>
      </c>
      <c r="I49" s="230" t="s">
        <v>581</v>
      </c>
    </row>
    <row r="50" spans="1:9" ht="33.75" thickBot="1" x14ac:dyDescent="0.3">
      <c r="A50" s="662" t="s">
        <v>263</v>
      </c>
      <c r="B50" s="110" t="s">
        <v>238</v>
      </c>
      <c r="C50" s="107" t="s">
        <v>239</v>
      </c>
      <c r="D50" s="649" t="s">
        <v>240</v>
      </c>
      <c r="E50" s="650"/>
      <c r="F50" s="649" t="s">
        <v>241</v>
      </c>
      <c r="G50" s="650"/>
      <c r="H50" s="109" t="s">
        <v>242</v>
      </c>
      <c r="I50" s="111" t="s">
        <v>243</v>
      </c>
    </row>
    <row r="51" spans="1:9" ht="186" thickBot="1" x14ac:dyDescent="0.3">
      <c r="A51" s="663"/>
      <c r="B51" s="101">
        <v>2000</v>
      </c>
      <c r="C51" s="106">
        <v>2254</v>
      </c>
      <c r="D51" s="546" t="s">
        <v>1156</v>
      </c>
      <c r="E51" s="819"/>
      <c r="F51" s="546" t="s">
        <v>1157</v>
      </c>
      <c r="G51" s="818"/>
      <c r="H51" s="101" t="s">
        <v>318</v>
      </c>
      <c r="I51" s="386" t="s">
        <v>581</v>
      </c>
    </row>
    <row r="52" spans="1:9" ht="33.75" thickBot="1" x14ac:dyDescent="0.3">
      <c r="A52" s="662" t="s">
        <v>264</v>
      </c>
      <c r="B52" s="108" t="s">
        <v>238</v>
      </c>
      <c r="C52" s="107" t="s">
        <v>239</v>
      </c>
      <c r="D52" s="649" t="s">
        <v>240</v>
      </c>
      <c r="E52" s="650"/>
      <c r="F52" s="649" t="s">
        <v>241</v>
      </c>
      <c r="G52" s="650"/>
      <c r="H52" s="109" t="s">
        <v>242</v>
      </c>
      <c r="I52" s="111" t="s">
        <v>243</v>
      </c>
    </row>
    <row r="53" spans="1:9" ht="186" thickBot="1" x14ac:dyDescent="0.3">
      <c r="A53" s="663"/>
      <c r="B53" s="101">
        <v>2000</v>
      </c>
      <c r="C53" s="106">
        <v>2376</v>
      </c>
      <c r="D53" s="546" t="s">
        <v>1262</v>
      </c>
      <c r="E53" s="819"/>
      <c r="F53" s="546" t="s">
        <v>1261</v>
      </c>
      <c r="G53" s="818"/>
      <c r="H53" s="101" t="s">
        <v>318</v>
      </c>
      <c r="I53" s="386" t="s">
        <v>581</v>
      </c>
    </row>
    <row r="54" spans="1:9" ht="33.75" thickBot="1" x14ac:dyDescent="0.3">
      <c r="A54" s="662" t="s">
        <v>265</v>
      </c>
      <c r="B54" s="108" t="s">
        <v>238</v>
      </c>
      <c r="C54" s="107" t="s">
        <v>239</v>
      </c>
      <c r="D54" s="649" t="s">
        <v>240</v>
      </c>
      <c r="E54" s="650"/>
      <c r="F54" s="649" t="s">
        <v>241</v>
      </c>
      <c r="G54" s="650"/>
      <c r="H54" s="109" t="s">
        <v>242</v>
      </c>
      <c r="I54" s="111" t="s">
        <v>243</v>
      </c>
    </row>
    <row r="55" spans="1:9" ht="17.25" thickBot="1" x14ac:dyDescent="0.3">
      <c r="A55" s="663"/>
      <c r="B55" s="101">
        <v>2000</v>
      </c>
      <c r="C55" s="106"/>
      <c r="D55" s="653"/>
      <c r="E55" s="654"/>
      <c r="F55" s="653"/>
      <c r="G55" s="654"/>
      <c r="H55" s="101"/>
      <c r="I55" s="101"/>
    </row>
    <row r="56" spans="1:9" ht="33.75" thickBot="1" x14ac:dyDescent="0.3">
      <c r="A56" s="662" t="s">
        <v>266</v>
      </c>
      <c r="B56" s="108" t="s">
        <v>238</v>
      </c>
      <c r="C56" s="107" t="s">
        <v>239</v>
      </c>
      <c r="D56" s="649" t="s">
        <v>240</v>
      </c>
      <c r="E56" s="650"/>
      <c r="F56" s="649" t="s">
        <v>241</v>
      </c>
      <c r="G56" s="650"/>
      <c r="H56" s="109" t="s">
        <v>242</v>
      </c>
      <c r="I56" s="111" t="s">
        <v>243</v>
      </c>
    </row>
    <row r="57" spans="1:9" ht="17.25" thickBot="1" x14ac:dyDescent="0.3">
      <c r="A57" s="663"/>
      <c r="B57" s="101">
        <v>2000</v>
      </c>
      <c r="C57" s="106"/>
      <c r="D57" s="653"/>
      <c r="E57" s="654"/>
      <c r="F57" s="653"/>
      <c r="G57" s="654"/>
      <c r="H57" s="101"/>
      <c r="I57" s="102"/>
    </row>
    <row r="58" spans="1:9" ht="33.75" thickBot="1" x14ac:dyDescent="0.3">
      <c r="A58" s="662" t="s">
        <v>267</v>
      </c>
      <c r="B58" s="108" t="s">
        <v>238</v>
      </c>
      <c r="C58" s="107" t="s">
        <v>239</v>
      </c>
      <c r="D58" s="649" t="s">
        <v>240</v>
      </c>
      <c r="E58" s="650"/>
      <c r="F58" s="649" t="s">
        <v>241</v>
      </c>
      <c r="G58" s="650"/>
      <c r="H58" s="109" t="s">
        <v>242</v>
      </c>
      <c r="I58" s="111" t="s">
        <v>243</v>
      </c>
    </row>
    <row r="59" spans="1:9" ht="17.25" thickBot="1" x14ac:dyDescent="0.3">
      <c r="A59" s="663"/>
      <c r="B59" s="101">
        <v>1250</v>
      </c>
      <c r="C59" s="106"/>
      <c r="D59" s="653"/>
      <c r="E59" s="654"/>
      <c r="F59" s="655"/>
      <c r="G59" s="655"/>
      <c r="H59" s="101"/>
      <c r="I59" s="101"/>
    </row>
    <row r="60" spans="1:9" ht="33.75" thickBot="1" x14ac:dyDescent="0.3">
      <c r="A60" s="662" t="s">
        <v>268</v>
      </c>
      <c r="B60" s="108" t="s">
        <v>238</v>
      </c>
      <c r="C60" s="107" t="s">
        <v>239</v>
      </c>
      <c r="D60" s="649" t="s">
        <v>240</v>
      </c>
      <c r="E60" s="650"/>
      <c r="F60" s="649" t="s">
        <v>241</v>
      </c>
      <c r="G60" s="650"/>
      <c r="H60" s="109" t="s">
        <v>242</v>
      </c>
      <c r="I60" s="111" t="s">
        <v>243</v>
      </c>
    </row>
    <row r="61" spans="1:9" ht="17.25" thickBot="1" x14ac:dyDescent="0.3">
      <c r="A61" s="663"/>
      <c r="B61" s="101">
        <v>1250</v>
      </c>
      <c r="C61" s="106"/>
      <c r="D61" s="653"/>
      <c r="E61" s="654"/>
      <c r="F61" s="653"/>
      <c r="G61" s="654"/>
      <c r="H61" s="101"/>
      <c r="I61" s="101"/>
    </row>
    <row r="64" spans="1:9" s="98" customFormat="1" ht="30" customHeight="1" thickBot="1" x14ac:dyDescent="0.3">
      <c r="A64" s="68"/>
      <c r="B64" s="68"/>
      <c r="C64" s="68"/>
      <c r="D64" s="68"/>
      <c r="E64" s="68"/>
      <c r="F64" s="68"/>
      <c r="G64" s="68"/>
      <c r="H64" s="68"/>
      <c r="I64" s="68"/>
    </row>
    <row r="65" spans="1:9" ht="34.5" customHeight="1" thickBot="1" x14ac:dyDescent="0.3">
      <c r="A65" s="837" t="s">
        <v>269</v>
      </c>
      <c r="B65" s="838"/>
      <c r="C65" s="838"/>
      <c r="D65" s="838"/>
      <c r="E65" s="838"/>
      <c r="F65" s="838"/>
      <c r="G65" s="838"/>
      <c r="H65" s="838"/>
      <c r="I65" s="839"/>
    </row>
    <row r="66" spans="1:9" ht="112.5" customHeight="1" x14ac:dyDescent="0.25">
      <c r="A66" s="458" t="s">
        <v>270</v>
      </c>
      <c r="B66" s="820" t="s">
        <v>593</v>
      </c>
      <c r="C66" s="821"/>
      <c r="D66" s="822" t="s">
        <v>594</v>
      </c>
      <c r="E66" s="823"/>
      <c r="F66" s="822"/>
      <c r="G66" s="823"/>
      <c r="H66" s="822"/>
      <c r="I66" s="823"/>
    </row>
    <row r="67" spans="1:9" ht="40.5" customHeight="1" x14ac:dyDescent="0.25">
      <c r="A67" s="112" t="s">
        <v>274</v>
      </c>
      <c r="B67" s="824">
        <v>0.05</v>
      </c>
      <c r="C67" s="733"/>
      <c r="D67" s="824">
        <v>0.05</v>
      </c>
      <c r="E67" s="733"/>
      <c r="F67" s="716"/>
      <c r="G67" s="717"/>
      <c r="H67" s="716"/>
      <c r="I67" s="717"/>
    </row>
    <row r="68" spans="1:9" ht="30" customHeight="1" x14ac:dyDescent="0.25">
      <c r="A68" s="710" t="s">
        <v>191</v>
      </c>
      <c r="B68" s="157" t="s">
        <v>99</v>
      </c>
      <c r="C68" s="157" t="s">
        <v>239</v>
      </c>
      <c r="D68" s="157" t="s">
        <v>99</v>
      </c>
      <c r="E68" s="157" t="s">
        <v>239</v>
      </c>
      <c r="F68" s="157" t="s">
        <v>99</v>
      </c>
      <c r="G68" s="157" t="s">
        <v>239</v>
      </c>
      <c r="H68" s="157" t="s">
        <v>99</v>
      </c>
      <c r="I68" s="157" t="s">
        <v>239</v>
      </c>
    </row>
    <row r="69" spans="1:9" ht="30" customHeight="1" x14ac:dyDescent="0.25">
      <c r="A69" s="711"/>
      <c r="B69" s="114">
        <v>0.05</v>
      </c>
      <c r="C69" s="114">
        <v>0.05</v>
      </c>
      <c r="D69" s="114">
        <v>0.05</v>
      </c>
      <c r="E69" s="114">
        <v>0</v>
      </c>
      <c r="F69" s="114"/>
      <c r="G69" s="115"/>
      <c r="H69" s="114"/>
      <c r="I69" s="115"/>
    </row>
    <row r="70" spans="1:9" ht="372" customHeight="1" x14ac:dyDescent="0.25">
      <c r="A70" s="112" t="s">
        <v>275</v>
      </c>
      <c r="B70" s="828" t="s">
        <v>595</v>
      </c>
      <c r="C70" s="829"/>
      <c r="D70" s="642" t="s">
        <v>596</v>
      </c>
      <c r="E70" s="643"/>
      <c r="F70" s="830"/>
      <c r="G70" s="827"/>
      <c r="H70" s="830"/>
      <c r="I70" s="827"/>
    </row>
    <row r="71" spans="1:9" ht="80.25" customHeight="1" x14ac:dyDescent="0.25">
      <c r="A71" s="112" t="s">
        <v>279</v>
      </c>
      <c r="B71" s="646" t="s">
        <v>597</v>
      </c>
      <c r="C71" s="647"/>
      <c r="D71" s="680" t="s">
        <v>282</v>
      </c>
      <c r="E71" s="657"/>
      <c r="F71" s="743"/>
      <c r="G71" s="647"/>
      <c r="H71" s="743"/>
      <c r="I71" s="647"/>
    </row>
    <row r="72" spans="1:9" ht="30.75" customHeight="1" x14ac:dyDescent="0.25">
      <c r="A72" s="710" t="s">
        <v>192</v>
      </c>
      <c r="B72" s="157" t="s">
        <v>99</v>
      </c>
      <c r="C72" s="157" t="s">
        <v>239</v>
      </c>
      <c r="D72" s="157" t="s">
        <v>99</v>
      </c>
      <c r="E72" s="157" t="s">
        <v>239</v>
      </c>
      <c r="F72" s="157" t="s">
        <v>99</v>
      </c>
      <c r="G72" s="157" t="s">
        <v>239</v>
      </c>
      <c r="H72" s="157" t="s">
        <v>99</v>
      </c>
      <c r="I72" s="157" t="s">
        <v>239</v>
      </c>
    </row>
    <row r="73" spans="1:9" ht="30.75" customHeight="1" x14ac:dyDescent="0.25">
      <c r="A73" s="711"/>
      <c r="B73" s="114">
        <v>0.09</v>
      </c>
      <c r="C73" s="114">
        <v>0.09</v>
      </c>
      <c r="D73" s="114">
        <v>0.09</v>
      </c>
      <c r="E73" s="114">
        <v>0.09</v>
      </c>
      <c r="F73" s="114"/>
      <c r="G73" s="115"/>
      <c r="H73" s="114"/>
      <c r="I73" s="115"/>
    </row>
    <row r="74" spans="1:9" ht="345" customHeight="1" x14ac:dyDescent="0.25">
      <c r="A74" s="112" t="s">
        <v>275</v>
      </c>
      <c r="B74" s="825" t="s">
        <v>598</v>
      </c>
      <c r="C74" s="826"/>
      <c r="D74" s="768" t="s">
        <v>599</v>
      </c>
      <c r="E74" s="827"/>
      <c r="F74" s="830"/>
      <c r="G74" s="827"/>
      <c r="H74" s="830"/>
      <c r="I74" s="827"/>
    </row>
    <row r="75" spans="1:9" ht="80.25" customHeight="1" x14ac:dyDescent="0.25">
      <c r="A75" s="112" t="s">
        <v>279</v>
      </c>
      <c r="B75" s="760" t="s">
        <v>600</v>
      </c>
      <c r="C75" s="647"/>
      <c r="D75" s="760" t="s">
        <v>601</v>
      </c>
      <c r="E75" s="647"/>
      <c r="F75" s="743"/>
      <c r="G75" s="647"/>
      <c r="H75" s="743"/>
      <c r="I75" s="647"/>
    </row>
    <row r="76" spans="1:9" ht="16.5" x14ac:dyDescent="0.25">
      <c r="A76" s="710" t="s">
        <v>193</v>
      </c>
      <c r="B76" s="157" t="s">
        <v>99</v>
      </c>
      <c r="C76" s="157" t="s">
        <v>239</v>
      </c>
      <c r="D76" s="157" t="s">
        <v>99</v>
      </c>
      <c r="E76" s="157" t="s">
        <v>239</v>
      </c>
      <c r="F76" s="157" t="s">
        <v>99</v>
      </c>
      <c r="G76" s="157" t="s">
        <v>239</v>
      </c>
      <c r="H76" s="157" t="s">
        <v>99</v>
      </c>
      <c r="I76" s="157" t="s">
        <v>239</v>
      </c>
    </row>
    <row r="77" spans="1:9" ht="16.5" x14ac:dyDescent="0.25">
      <c r="A77" s="711"/>
      <c r="B77" s="114">
        <v>0.09</v>
      </c>
      <c r="C77" s="114">
        <v>0.09</v>
      </c>
      <c r="D77" s="114">
        <v>0.09</v>
      </c>
      <c r="E77" s="114">
        <v>0.09</v>
      </c>
      <c r="F77" s="114"/>
      <c r="G77" s="115"/>
      <c r="H77" s="114"/>
      <c r="I77" s="115"/>
    </row>
    <row r="78" spans="1:9" ht="396.75" customHeight="1" x14ac:dyDescent="0.25">
      <c r="A78" s="112" t="s">
        <v>275</v>
      </c>
      <c r="B78" s="768" t="s">
        <v>602</v>
      </c>
      <c r="C78" s="827"/>
      <c r="D78" s="830" t="s">
        <v>603</v>
      </c>
      <c r="E78" s="827"/>
      <c r="F78" s="830"/>
      <c r="G78" s="827"/>
      <c r="H78" s="830"/>
      <c r="I78" s="827"/>
    </row>
    <row r="79" spans="1:9" ht="65.25" customHeight="1" x14ac:dyDescent="0.25">
      <c r="A79" s="112" t="s">
        <v>279</v>
      </c>
      <c r="B79" s="646" t="s">
        <v>604</v>
      </c>
      <c r="C79" s="647"/>
      <c r="D79" s="646" t="s">
        <v>605</v>
      </c>
      <c r="E79" s="647"/>
      <c r="F79" s="743"/>
      <c r="G79" s="647"/>
      <c r="H79" s="743"/>
      <c r="I79" s="647"/>
    </row>
    <row r="80" spans="1:9" ht="16.5" x14ac:dyDescent="0.25">
      <c r="A80" s="710" t="s">
        <v>194</v>
      </c>
      <c r="B80" s="157" t="s">
        <v>99</v>
      </c>
      <c r="C80" s="157" t="s">
        <v>239</v>
      </c>
      <c r="D80" s="157" t="s">
        <v>99</v>
      </c>
      <c r="E80" s="157" t="s">
        <v>239</v>
      </c>
      <c r="F80" s="157" t="s">
        <v>99</v>
      </c>
      <c r="G80" s="157" t="s">
        <v>239</v>
      </c>
      <c r="H80" s="157" t="s">
        <v>99</v>
      </c>
      <c r="I80" s="157" t="s">
        <v>239</v>
      </c>
    </row>
    <row r="81" spans="1:9" ht="16.5" x14ac:dyDescent="0.25">
      <c r="A81" s="711"/>
      <c r="B81" s="114">
        <v>0.09</v>
      </c>
      <c r="C81" s="114">
        <v>0.09</v>
      </c>
      <c r="D81" s="114">
        <v>0.09</v>
      </c>
      <c r="E81" s="114">
        <v>0.09</v>
      </c>
      <c r="F81" s="114"/>
      <c r="G81" s="115"/>
      <c r="H81" s="114"/>
      <c r="I81" s="115"/>
    </row>
    <row r="82" spans="1:9" ht="295.5" customHeight="1" x14ac:dyDescent="0.25">
      <c r="A82" s="112" t="s">
        <v>275</v>
      </c>
      <c r="B82" s="768" t="s">
        <v>606</v>
      </c>
      <c r="C82" s="827"/>
      <c r="D82" s="768" t="s">
        <v>607</v>
      </c>
      <c r="E82" s="827"/>
      <c r="F82" s="834"/>
      <c r="G82" s="835"/>
      <c r="H82" s="834"/>
      <c r="I82" s="835"/>
    </row>
    <row r="83" spans="1:9" ht="68.25" customHeight="1" x14ac:dyDescent="0.25">
      <c r="A83" s="112" t="s">
        <v>279</v>
      </c>
      <c r="B83" s="646" t="s">
        <v>608</v>
      </c>
      <c r="C83" s="709"/>
      <c r="D83" s="646" t="s">
        <v>609</v>
      </c>
      <c r="E83" s="709"/>
      <c r="F83" s="836"/>
      <c r="G83" s="709"/>
      <c r="H83" s="836"/>
      <c r="I83" s="709"/>
    </row>
    <row r="84" spans="1:9" ht="16.5" x14ac:dyDescent="0.25">
      <c r="A84" s="710" t="s">
        <v>197</v>
      </c>
      <c r="B84" s="157" t="s">
        <v>99</v>
      </c>
      <c r="C84" s="157" t="s">
        <v>239</v>
      </c>
      <c r="D84" s="157" t="s">
        <v>99</v>
      </c>
      <c r="E84" s="157" t="s">
        <v>239</v>
      </c>
      <c r="F84" s="157" t="s">
        <v>99</v>
      </c>
      <c r="G84" s="157" t="s">
        <v>239</v>
      </c>
      <c r="H84" s="157" t="s">
        <v>99</v>
      </c>
      <c r="I84" s="157" t="s">
        <v>239</v>
      </c>
    </row>
    <row r="85" spans="1:9" ht="16.5" x14ac:dyDescent="0.25">
      <c r="A85" s="711"/>
      <c r="B85" s="114">
        <v>0.09</v>
      </c>
      <c r="C85" s="114">
        <v>0.09</v>
      </c>
      <c r="D85" s="114">
        <v>0.09</v>
      </c>
      <c r="E85" s="114">
        <v>0.09</v>
      </c>
      <c r="F85" s="114"/>
      <c r="G85" s="115"/>
      <c r="H85" s="114"/>
      <c r="I85" s="115"/>
    </row>
    <row r="86" spans="1:9" ht="300.75" customHeight="1" x14ac:dyDescent="0.25">
      <c r="A86" s="112" t="s">
        <v>275</v>
      </c>
      <c r="B86" s="832" t="s">
        <v>610</v>
      </c>
      <c r="C86" s="678"/>
      <c r="D86" s="832" t="s">
        <v>611</v>
      </c>
      <c r="E86" s="678"/>
      <c r="F86" s="678"/>
      <c r="G86" s="678"/>
      <c r="H86" s="678"/>
      <c r="I86" s="678"/>
    </row>
    <row r="87" spans="1:9" ht="69" customHeight="1" x14ac:dyDescent="0.25">
      <c r="A87" s="112" t="s">
        <v>279</v>
      </c>
      <c r="B87" s="760" t="s">
        <v>612</v>
      </c>
      <c r="C87" s="647"/>
      <c r="D87" s="760" t="s">
        <v>613</v>
      </c>
      <c r="E87" s="647"/>
      <c r="F87" s="639"/>
      <c r="G87" s="640"/>
      <c r="H87" s="639"/>
      <c r="I87" s="640"/>
    </row>
    <row r="88" spans="1:9" ht="16.5" x14ac:dyDescent="0.25">
      <c r="A88" s="710" t="s">
        <v>198</v>
      </c>
      <c r="B88" s="157" t="s">
        <v>99</v>
      </c>
      <c r="C88" s="157" t="s">
        <v>239</v>
      </c>
      <c r="D88" s="157" t="s">
        <v>99</v>
      </c>
      <c r="E88" s="157" t="s">
        <v>239</v>
      </c>
      <c r="F88" s="157" t="s">
        <v>99</v>
      </c>
      <c r="G88" s="157" t="s">
        <v>239</v>
      </c>
      <c r="H88" s="157" t="s">
        <v>99</v>
      </c>
      <c r="I88" s="157" t="s">
        <v>239</v>
      </c>
    </row>
    <row r="89" spans="1:9" ht="16.5" x14ac:dyDescent="0.25">
      <c r="A89" s="711"/>
      <c r="B89" s="114">
        <v>0.09</v>
      </c>
      <c r="C89" s="114">
        <v>0.09</v>
      </c>
      <c r="D89" s="114">
        <v>0.09</v>
      </c>
      <c r="E89" s="114">
        <v>0.09</v>
      </c>
      <c r="F89" s="114"/>
      <c r="G89" s="117"/>
      <c r="H89" s="114"/>
      <c r="I89" s="117"/>
    </row>
    <row r="90" spans="1:9" ht="311.25" customHeight="1" x14ac:dyDescent="0.25">
      <c r="A90" s="112" t="s">
        <v>275</v>
      </c>
      <c r="B90" s="765" t="s">
        <v>614</v>
      </c>
      <c r="C90" s="638"/>
      <c r="D90" s="765" t="s">
        <v>615</v>
      </c>
      <c r="E90" s="831"/>
      <c r="F90" s="638"/>
      <c r="G90" s="638"/>
      <c r="H90" s="638"/>
      <c r="I90" s="638"/>
    </row>
    <row r="91" spans="1:9" ht="57" customHeight="1" x14ac:dyDescent="0.25">
      <c r="A91" s="112" t="s">
        <v>279</v>
      </c>
      <c r="B91" s="760" t="s">
        <v>616</v>
      </c>
      <c r="C91" s="647"/>
      <c r="D91" s="760" t="s">
        <v>617</v>
      </c>
      <c r="E91" s="647"/>
      <c r="F91" s="639"/>
      <c r="G91" s="640"/>
      <c r="H91" s="639"/>
      <c r="I91" s="640"/>
    </row>
    <row r="92" spans="1:9" ht="16.5" x14ac:dyDescent="0.25">
      <c r="A92" s="710" t="s">
        <v>200</v>
      </c>
      <c r="B92" s="157" t="s">
        <v>99</v>
      </c>
      <c r="C92" s="157" t="s">
        <v>239</v>
      </c>
      <c r="D92" s="157" t="s">
        <v>99</v>
      </c>
      <c r="E92" s="157" t="s">
        <v>239</v>
      </c>
      <c r="F92" s="157" t="s">
        <v>99</v>
      </c>
      <c r="G92" s="157" t="s">
        <v>239</v>
      </c>
      <c r="H92" s="157" t="s">
        <v>99</v>
      </c>
      <c r="I92" s="157" t="s">
        <v>239</v>
      </c>
    </row>
    <row r="93" spans="1:9" ht="16.5" x14ac:dyDescent="0.25">
      <c r="A93" s="711"/>
      <c r="B93" s="114">
        <v>0.09</v>
      </c>
      <c r="C93" s="114">
        <v>0.09</v>
      </c>
      <c r="D93" s="114">
        <v>0.09</v>
      </c>
      <c r="E93" s="114">
        <v>0.09</v>
      </c>
      <c r="F93" s="114"/>
      <c r="G93" s="117"/>
      <c r="H93" s="114"/>
      <c r="I93" s="117"/>
    </row>
    <row r="94" spans="1:9" ht="314.10000000000002" customHeight="1" x14ac:dyDescent="0.25">
      <c r="A94" s="112" t="s">
        <v>275</v>
      </c>
      <c r="B94" s="765" t="s">
        <v>1154</v>
      </c>
      <c r="C94" s="763"/>
      <c r="D94" s="763" t="s">
        <v>1155</v>
      </c>
      <c r="E94" s="763"/>
      <c r="F94" s="638"/>
      <c r="G94" s="638"/>
      <c r="H94" s="638"/>
      <c r="I94" s="638"/>
    </row>
    <row r="95" spans="1:9" ht="49.5" customHeight="1" x14ac:dyDescent="0.25">
      <c r="A95" s="112" t="s">
        <v>279</v>
      </c>
      <c r="B95" s="646" t="s">
        <v>1220</v>
      </c>
      <c r="C95" s="647"/>
      <c r="D95" s="646" t="s">
        <v>1221</v>
      </c>
      <c r="E95" s="647"/>
      <c r="F95" s="639"/>
      <c r="G95" s="640"/>
      <c r="H95" s="639"/>
      <c r="I95" s="640"/>
    </row>
    <row r="96" spans="1:9" ht="16.5" x14ac:dyDescent="0.25">
      <c r="A96" s="710" t="s">
        <v>201</v>
      </c>
      <c r="B96" s="157" t="s">
        <v>99</v>
      </c>
      <c r="C96" s="157" t="s">
        <v>239</v>
      </c>
      <c r="D96" s="157" t="s">
        <v>99</v>
      </c>
      <c r="E96" s="157" t="s">
        <v>239</v>
      </c>
      <c r="F96" s="157" t="s">
        <v>99</v>
      </c>
      <c r="G96" s="157" t="s">
        <v>239</v>
      </c>
      <c r="H96" s="157" t="s">
        <v>99</v>
      </c>
      <c r="I96" s="157" t="s">
        <v>239</v>
      </c>
    </row>
    <row r="97" spans="1:9" ht="16.5" x14ac:dyDescent="0.25">
      <c r="A97" s="711"/>
      <c r="B97" s="114">
        <v>0.09</v>
      </c>
      <c r="C97" s="114">
        <v>0.09</v>
      </c>
      <c r="D97" s="114">
        <v>0.09</v>
      </c>
      <c r="E97" s="114">
        <v>0.09</v>
      </c>
      <c r="F97" s="114"/>
      <c r="G97" s="117"/>
      <c r="H97" s="114"/>
      <c r="I97" s="117"/>
    </row>
    <row r="98" spans="1:9" ht="293.25" customHeight="1" x14ac:dyDescent="0.25">
      <c r="A98" s="112" t="s">
        <v>275</v>
      </c>
      <c r="B98" s="764" t="s">
        <v>1266</v>
      </c>
      <c r="C98" s="833"/>
      <c r="D98" s="833" t="s">
        <v>1263</v>
      </c>
      <c r="E98" s="833"/>
      <c r="F98" s="638"/>
      <c r="G98" s="638"/>
      <c r="H98" s="638"/>
      <c r="I98" s="638"/>
    </row>
    <row r="99" spans="1:9" ht="57.75" customHeight="1" x14ac:dyDescent="0.25">
      <c r="A99" s="112" t="s">
        <v>279</v>
      </c>
      <c r="B99" s="646" t="s">
        <v>1264</v>
      </c>
      <c r="C99" s="647"/>
      <c r="D99" s="646" t="s">
        <v>1265</v>
      </c>
      <c r="E99" s="647"/>
      <c r="F99" s="743"/>
      <c r="G99" s="647"/>
      <c r="H99" s="639"/>
      <c r="I99" s="640"/>
    </row>
    <row r="100" spans="1:9" ht="16.5" x14ac:dyDescent="0.25">
      <c r="A100" s="710" t="s">
        <v>203</v>
      </c>
      <c r="B100" s="157" t="s">
        <v>99</v>
      </c>
      <c r="C100" s="157" t="s">
        <v>239</v>
      </c>
      <c r="D100" s="157" t="s">
        <v>99</v>
      </c>
      <c r="E100" s="157" t="s">
        <v>239</v>
      </c>
      <c r="F100" s="157" t="s">
        <v>99</v>
      </c>
      <c r="G100" s="157" t="s">
        <v>239</v>
      </c>
      <c r="H100" s="157" t="s">
        <v>99</v>
      </c>
      <c r="I100" s="157" t="s">
        <v>239</v>
      </c>
    </row>
    <row r="101" spans="1:9" ht="16.5" x14ac:dyDescent="0.25">
      <c r="A101" s="711"/>
      <c r="B101" s="114">
        <v>0.09</v>
      </c>
      <c r="C101" s="117"/>
      <c r="D101" s="114">
        <v>0.09</v>
      </c>
      <c r="E101" s="117"/>
      <c r="F101" s="114"/>
      <c r="G101" s="117"/>
      <c r="H101" s="114"/>
      <c r="I101" s="117"/>
    </row>
    <row r="102" spans="1:9" ht="33" x14ac:dyDescent="0.25">
      <c r="A102" s="112" t="s">
        <v>275</v>
      </c>
      <c r="B102" s="638"/>
      <c r="C102" s="638"/>
      <c r="D102" s="638"/>
      <c r="E102" s="638"/>
      <c r="F102" s="638"/>
      <c r="G102" s="638"/>
      <c r="H102" s="638"/>
      <c r="I102" s="638"/>
    </row>
    <row r="103" spans="1:9" ht="16.5" x14ac:dyDescent="0.25">
      <c r="A103" s="112" t="s">
        <v>279</v>
      </c>
      <c r="B103" s="639"/>
      <c r="C103" s="640"/>
      <c r="D103" s="639"/>
      <c r="E103" s="640"/>
      <c r="F103" s="639"/>
      <c r="G103" s="640"/>
      <c r="H103" s="639"/>
      <c r="I103" s="640"/>
    </row>
    <row r="104" spans="1:9" ht="16.5" x14ac:dyDescent="0.25">
      <c r="A104" s="710" t="s">
        <v>204</v>
      </c>
      <c r="B104" s="157" t="s">
        <v>99</v>
      </c>
      <c r="C104" s="157" t="s">
        <v>239</v>
      </c>
      <c r="D104" s="157" t="s">
        <v>99</v>
      </c>
      <c r="E104" s="157" t="s">
        <v>239</v>
      </c>
      <c r="F104" s="157" t="s">
        <v>99</v>
      </c>
      <c r="G104" s="157" t="s">
        <v>239</v>
      </c>
      <c r="H104" s="157" t="s">
        <v>99</v>
      </c>
      <c r="I104" s="157" t="s">
        <v>239</v>
      </c>
    </row>
    <row r="105" spans="1:9" ht="16.5" x14ac:dyDescent="0.25">
      <c r="A105" s="711"/>
      <c r="B105" s="114">
        <v>0.09</v>
      </c>
      <c r="C105" s="117"/>
      <c r="D105" s="114">
        <v>0.09</v>
      </c>
      <c r="E105" s="117"/>
      <c r="F105" s="114"/>
      <c r="G105" s="117"/>
      <c r="H105" s="114"/>
      <c r="I105" s="117"/>
    </row>
    <row r="106" spans="1:9" ht="33" x14ac:dyDescent="0.25">
      <c r="A106" s="112" t="s">
        <v>275</v>
      </c>
      <c r="B106" s="638"/>
      <c r="C106" s="638"/>
      <c r="D106" s="638"/>
      <c r="E106" s="638"/>
      <c r="F106" s="638"/>
      <c r="G106" s="638"/>
      <c r="H106" s="638"/>
      <c r="I106" s="638"/>
    </row>
    <row r="107" spans="1:9" ht="16.5" x14ac:dyDescent="0.25">
      <c r="A107" s="112" t="s">
        <v>279</v>
      </c>
      <c r="B107" s="639"/>
      <c r="C107" s="640"/>
      <c r="D107" s="639"/>
      <c r="E107" s="640"/>
      <c r="F107" s="639"/>
      <c r="G107" s="640"/>
      <c r="H107" s="639"/>
      <c r="I107" s="640"/>
    </row>
    <row r="108" spans="1:9" ht="16.5" x14ac:dyDescent="0.25">
      <c r="A108" s="710" t="s">
        <v>205</v>
      </c>
      <c r="B108" s="157" t="s">
        <v>99</v>
      </c>
      <c r="C108" s="157" t="s">
        <v>239</v>
      </c>
      <c r="D108" s="157" t="s">
        <v>99</v>
      </c>
      <c r="E108" s="157" t="s">
        <v>239</v>
      </c>
      <c r="F108" s="157" t="s">
        <v>99</v>
      </c>
      <c r="G108" s="157" t="s">
        <v>239</v>
      </c>
      <c r="H108" s="157" t="s">
        <v>99</v>
      </c>
      <c r="I108" s="157" t="s">
        <v>239</v>
      </c>
    </row>
    <row r="109" spans="1:9" ht="16.5" x14ac:dyDescent="0.25">
      <c r="A109" s="711"/>
      <c r="B109" s="114">
        <v>7.0000000000000007E-2</v>
      </c>
      <c r="C109" s="117"/>
      <c r="D109" s="114">
        <v>7.0000000000000007E-2</v>
      </c>
      <c r="E109" s="117"/>
      <c r="F109" s="114"/>
      <c r="G109" s="117"/>
      <c r="H109" s="114"/>
      <c r="I109" s="117"/>
    </row>
    <row r="110" spans="1:9" ht="33" x14ac:dyDescent="0.25">
      <c r="A110" s="112" t="s">
        <v>275</v>
      </c>
      <c r="B110" s="638"/>
      <c r="C110" s="638"/>
      <c r="D110" s="638"/>
      <c r="E110" s="638"/>
      <c r="F110" s="638"/>
      <c r="G110" s="638"/>
      <c r="H110" s="638"/>
      <c r="I110" s="638"/>
    </row>
    <row r="111" spans="1:9" ht="16.5" x14ac:dyDescent="0.25">
      <c r="A111" s="112" t="s">
        <v>279</v>
      </c>
      <c r="B111" s="639"/>
      <c r="C111" s="640"/>
      <c r="D111" s="639"/>
      <c r="E111" s="640"/>
      <c r="F111" s="639"/>
      <c r="G111" s="640"/>
      <c r="H111" s="639"/>
      <c r="I111" s="640"/>
    </row>
    <row r="112" spans="1:9" ht="16.5" x14ac:dyDescent="0.25">
      <c r="A112" s="710" t="s">
        <v>206</v>
      </c>
      <c r="B112" s="157" t="s">
        <v>99</v>
      </c>
      <c r="C112" s="157" t="s">
        <v>239</v>
      </c>
      <c r="D112" s="157" t="s">
        <v>99</v>
      </c>
      <c r="E112" s="157" t="s">
        <v>239</v>
      </c>
      <c r="F112" s="157" t="s">
        <v>99</v>
      </c>
      <c r="G112" s="157" t="s">
        <v>239</v>
      </c>
      <c r="H112" s="157" t="s">
        <v>99</v>
      </c>
      <c r="I112" s="157" t="s">
        <v>239</v>
      </c>
    </row>
    <row r="113" spans="1:9" ht="16.5" x14ac:dyDescent="0.25">
      <c r="A113" s="711"/>
      <c r="B113" s="114">
        <v>7.0000000000000007E-2</v>
      </c>
      <c r="C113" s="256"/>
      <c r="D113" s="114">
        <v>7.0000000000000007E-2</v>
      </c>
      <c r="E113" s="256"/>
      <c r="F113" s="114"/>
      <c r="G113" s="256"/>
      <c r="H113" s="114"/>
      <c r="I113" s="256"/>
    </row>
    <row r="114" spans="1:9" ht="33" x14ac:dyDescent="0.25">
      <c r="A114" s="112" t="s">
        <v>275</v>
      </c>
      <c r="B114" s="641"/>
      <c r="C114" s="641"/>
      <c r="D114" s="641"/>
      <c r="E114" s="641"/>
      <c r="F114" s="641"/>
      <c r="G114" s="641"/>
      <c r="H114" s="641"/>
      <c r="I114" s="641"/>
    </row>
    <row r="115" spans="1:9" ht="16.5" x14ac:dyDescent="0.25">
      <c r="A115" s="112" t="s">
        <v>279</v>
      </c>
      <c r="B115" s="639"/>
      <c r="C115" s="640"/>
      <c r="D115" s="639"/>
      <c r="E115" s="640"/>
      <c r="F115" s="639"/>
      <c r="G115" s="640"/>
      <c r="H115" s="639"/>
      <c r="I115" s="640"/>
    </row>
    <row r="116" spans="1:9" ht="16.5" x14ac:dyDescent="0.25">
      <c r="A116" s="113" t="s">
        <v>313</v>
      </c>
      <c r="B116" s="118">
        <f t="shared" ref="B116:I116" si="0">(B69+B73+B77+B81+B85+B89+B93+B97+B101+B105+B109+B113)</f>
        <v>1</v>
      </c>
      <c r="C116" s="118">
        <f t="shared" si="0"/>
        <v>0.67999999999999994</v>
      </c>
      <c r="D116" s="118">
        <f t="shared" si="0"/>
        <v>1</v>
      </c>
      <c r="E116" s="118">
        <f t="shared" si="0"/>
        <v>0.62999999999999989</v>
      </c>
      <c r="F116" s="118">
        <f t="shared" si="0"/>
        <v>0</v>
      </c>
      <c r="G116" s="118">
        <f t="shared" si="0"/>
        <v>0</v>
      </c>
      <c r="H116" s="118">
        <f t="shared" si="0"/>
        <v>0</v>
      </c>
      <c r="I116" s="118">
        <f t="shared" si="0"/>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09">
    <mergeCell ref="H102:I102"/>
    <mergeCell ref="H103:I103"/>
    <mergeCell ref="H106:I106"/>
    <mergeCell ref="H107:I107"/>
    <mergeCell ref="H110:I110"/>
    <mergeCell ref="H111:I111"/>
    <mergeCell ref="H114:I114"/>
    <mergeCell ref="H115:I115"/>
    <mergeCell ref="A65:I65"/>
    <mergeCell ref="F106:G106"/>
    <mergeCell ref="F107:G107"/>
    <mergeCell ref="F110:G110"/>
    <mergeCell ref="F111:G111"/>
    <mergeCell ref="F114:G114"/>
    <mergeCell ref="F115:G115"/>
    <mergeCell ref="H66:I66"/>
    <mergeCell ref="H67:I67"/>
    <mergeCell ref="H70:I70"/>
    <mergeCell ref="H71:I71"/>
    <mergeCell ref="H74:I74"/>
    <mergeCell ref="H75:I75"/>
    <mergeCell ref="H78:I78"/>
    <mergeCell ref="H79:I79"/>
    <mergeCell ref="H82:I82"/>
    <mergeCell ref="H83:I83"/>
    <mergeCell ref="H86:I86"/>
    <mergeCell ref="H87:I87"/>
    <mergeCell ref="H90:I90"/>
    <mergeCell ref="H91:I91"/>
    <mergeCell ref="H94:I94"/>
    <mergeCell ref="H95:I95"/>
    <mergeCell ref="H98:I98"/>
    <mergeCell ref="H99:I99"/>
    <mergeCell ref="F87:G87"/>
    <mergeCell ref="F90:G90"/>
    <mergeCell ref="F91:G91"/>
    <mergeCell ref="F94:G94"/>
    <mergeCell ref="F95:G95"/>
    <mergeCell ref="F98:G98"/>
    <mergeCell ref="F99:G99"/>
    <mergeCell ref="F102:G102"/>
    <mergeCell ref="F103:G103"/>
    <mergeCell ref="F70:G70"/>
    <mergeCell ref="F71:G71"/>
    <mergeCell ref="F74:G74"/>
    <mergeCell ref="F75:G75"/>
    <mergeCell ref="F78:G78"/>
    <mergeCell ref="F79:G79"/>
    <mergeCell ref="F82:G82"/>
    <mergeCell ref="F83:G83"/>
    <mergeCell ref="F86:G86"/>
    <mergeCell ref="A112:A113"/>
    <mergeCell ref="B114:C114"/>
    <mergeCell ref="D114:E114"/>
    <mergeCell ref="B115:C115"/>
    <mergeCell ref="D115:E115"/>
    <mergeCell ref="A108:A109"/>
    <mergeCell ref="B110:C110"/>
    <mergeCell ref="D110:E110"/>
    <mergeCell ref="B111:C111"/>
    <mergeCell ref="D111:E111"/>
    <mergeCell ref="A104:A105"/>
    <mergeCell ref="B106:C106"/>
    <mergeCell ref="D106:E106"/>
    <mergeCell ref="B107:C107"/>
    <mergeCell ref="D107:E107"/>
    <mergeCell ref="A100:A101"/>
    <mergeCell ref="B102:C102"/>
    <mergeCell ref="D102:E102"/>
    <mergeCell ref="B103:C103"/>
    <mergeCell ref="D103:E103"/>
    <mergeCell ref="A96:A97"/>
    <mergeCell ref="B98:C98"/>
    <mergeCell ref="D98:E98"/>
    <mergeCell ref="B99:C99"/>
    <mergeCell ref="D99:E99"/>
    <mergeCell ref="A92:A93"/>
    <mergeCell ref="B94:C94"/>
    <mergeCell ref="D94:E94"/>
    <mergeCell ref="B95:C95"/>
    <mergeCell ref="D95:E95"/>
    <mergeCell ref="A88:A89"/>
    <mergeCell ref="B90:C90"/>
    <mergeCell ref="D90:E90"/>
    <mergeCell ref="B91:C91"/>
    <mergeCell ref="D91:E91"/>
    <mergeCell ref="A84:A85"/>
    <mergeCell ref="B86:C86"/>
    <mergeCell ref="D86:E86"/>
    <mergeCell ref="B87:C87"/>
    <mergeCell ref="D87:E87"/>
    <mergeCell ref="A80:A81"/>
    <mergeCell ref="B82:C82"/>
    <mergeCell ref="D82:E82"/>
    <mergeCell ref="B83:C83"/>
    <mergeCell ref="D83:E83"/>
    <mergeCell ref="A76:A77"/>
    <mergeCell ref="B78:C78"/>
    <mergeCell ref="D78:E78"/>
    <mergeCell ref="B79:C79"/>
    <mergeCell ref="D79:E79"/>
    <mergeCell ref="A72:A73"/>
    <mergeCell ref="B74:C74"/>
    <mergeCell ref="D74:E74"/>
    <mergeCell ref="B75:C75"/>
    <mergeCell ref="D75:E75"/>
    <mergeCell ref="A68:A69"/>
    <mergeCell ref="B70:C70"/>
    <mergeCell ref="D70:E70"/>
    <mergeCell ref="B71:C71"/>
    <mergeCell ref="D71:E71"/>
    <mergeCell ref="B66:C66"/>
    <mergeCell ref="D66:E66"/>
    <mergeCell ref="B67:C67"/>
    <mergeCell ref="D67:E67"/>
    <mergeCell ref="A60:A61"/>
    <mergeCell ref="D60:E60"/>
    <mergeCell ref="F60:G60"/>
    <mergeCell ref="D61:E61"/>
    <mergeCell ref="F61:G61"/>
    <mergeCell ref="F66:G66"/>
    <mergeCell ref="F67:G67"/>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1" r:id="rId1" xr:uid="{00000000-0004-0000-0A00-000000000000}"/>
    <hyperlink ref="B75" r:id="rId2" xr:uid="{00000000-0004-0000-0A00-000001000000}"/>
    <hyperlink ref="D75" r:id="rId3" xr:uid="{00000000-0004-0000-0A00-000002000000}"/>
    <hyperlink ref="B79" r:id="rId4" xr:uid="{00000000-0004-0000-0A00-000003000000}"/>
    <hyperlink ref="D79" r:id="rId5" xr:uid="{00000000-0004-0000-0A00-000004000000}"/>
    <hyperlink ref="D83" r:id="rId6" xr:uid="{00000000-0004-0000-0A00-000005000000}"/>
    <hyperlink ref="B83" r:id="rId7" xr:uid="{00000000-0004-0000-0A00-000006000000}"/>
    <hyperlink ref="D87" r:id="rId8" xr:uid="{00000000-0004-0000-0A00-000007000000}"/>
    <hyperlink ref="B87" r:id="rId9" xr:uid="{00000000-0004-0000-0A00-000008000000}"/>
    <hyperlink ref="B91" r:id="rId10" xr:uid="{00000000-0004-0000-0A00-000009000000}"/>
    <hyperlink ref="D91" r:id="rId11" xr:uid="{00000000-0004-0000-0A00-00000A000000}"/>
    <hyperlink ref="B95" r:id="rId12" xr:uid="{00000000-0004-0000-0A00-00000B000000}"/>
    <hyperlink ref="D95" r:id="rId13" xr:uid="{00000000-0004-0000-0A00-00000C000000}"/>
    <hyperlink ref="B99" r:id="rId14" xr:uid="{FDBB0B45-DDF5-483B-ACB9-FB4AB303F6AC}"/>
    <hyperlink ref="D99" r:id="rId15" xr:uid="{D5069FC9-D637-4E15-A729-A51D2BBB50E4}"/>
  </hyperlinks>
  <pageMargins left="0.25" right="0.25" top="0.75" bottom="0.75" header="0.3" footer="0.3"/>
  <pageSetup scale="22" fitToHeight="0" orientation="landscape" r:id="rId16"/>
  <rowBreaks count="3" manualBreakCount="3">
    <brk id="45" max="15" man="1"/>
    <brk id="63" max="15" man="1"/>
    <brk id="83" max="15" man="1"/>
  </rowBreaks>
  <drawing r:id="rId17"/>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Listas!$B$2:$B$4</xm:f>
          </x14:formula1>
          <xm:sqref>H35:I36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pageSetUpPr fitToPage="1"/>
  </sheetPr>
  <dimension ref="A1:O126"/>
  <sheetViews>
    <sheetView showGridLines="0" topLeftCell="A97" zoomScale="70" zoomScaleNormal="70" zoomScaleSheetLayoutView="25" workbookViewId="0">
      <selection activeCell="D98" sqref="D98:E98"/>
    </sheetView>
  </sheetViews>
  <sheetFormatPr baseColWidth="10" defaultColWidth="10.85546875" defaultRowHeight="14.25" x14ac:dyDescent="0.25"/>
  <cols>
    <col min="1" max="1" width="49.85546875" style="68" customWidth="1"/>
    <col min="2" max="3" width="35.85546875" style="68" customWidth="1"/>
    <col min="4" max="4" width="83.5703125" style="68" customWidth="1"/>
    <col min="5" max="5" width="160.42578125" style="68" customWidth="1"/>
    <col min="6" max="6" width="93.42578125" style="68" customWidth="1"/>
    <col min="7" max="7" width="100.5703125" style="68" customWidth="1"/>
    <col min="8" max="8" width="35.85546875" style="68" customWidth="1"/>
    <col min="9" max="9" width="88.42578125" style="68" customWidth="1"/>
    <col min="10"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840" t="s">
        <v>618</v>
      </c>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689" t="s">
        <v>619</v>
      </c>
      <c r="C11" s="690"/>
      <c r="D11" s="690"/>
      <c r="E11" s="690"/>
      <c r="F11" s="690"/>
      <c r="G11" s="690"/>
      <c r="H11" s="690"/>
      <c r="I11" s="690"/>
      <c r="J11" s="690"/>
      <c r="K11" s="690"/>
      <c r="L11" s="690"/>
      <c r="M11" s="690"/>
      <c r="N11" s="690"/>
      <c r="O11" s="691"/>
    </row>
    <row r="12" spans="1:15" ht="15" customHeight="1" x14ac:dyDescent="0.25">
      <c r="A12" s="707"/>
      <c r="B12" s="692"/>
      <c r="C12" s="538"/>
      <c r="D12" s="538"/>
      <c r="E12" s="538"/>
      <c r="F12" s="538"/>
      <c r="G12" s="538"/>
      <c r="H12" s="538"/>
      <c r="I12" s="538"/>
      <c r="J12" s="538"/>
      <c r="K12" s="538"/>
      <c r="L12" s="538"/>
      <c r="M12" s="538"/>
      <c r="N12" s="538"/>
      <c r="O12" s="693"/>
    </row>
    <row r="13" spans="1:15" ht="15" customHeight="1" thickBot="1" x14ac:dyDescent="0.3">
      <c r="A13" s="708"/>
      <c r="B13" s="694"/>
      <c r="C13" s="695"/>
      <c r="D13" s="695"/>
      <c r="E13" s="695"/>
      <c r="F13" s="695"/>
      <c r="G13" s="695"/>
      <c r="H13" s="695"/>
      <c r="I13" s="695"/>
      <c r="J13" s="695"/>
      <c r="K13" s="695"/>
      <c r="L13" s="695"/>
      <c r="M13" s="695"/>
      <c r="N13" s="695"/>
      <c r="O13" s="696"/>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620</v>
      </c>
      <c r="C15" s="697"/>
      <c r="D15" s="697"/>
      <c r="E15" s="697"/>
      <c r="F15" s="697"/>
      <c r="G15" s="543" t="s">
        <v>212</v>
      </c>
      <c r="H15" s="543"/>
      <c r="I15" s="698" t="s">
        <v>621</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121" t="s">
        <v>214</v>
      </c>
      <c r="B17" s="697" t="s">
        <v>215</v>
      </c>
      <c r="C17" s="697"/>
      <c r="D17" s="697"/>
      <c r="E17" s="697"/>
      <c r="F17" s="121" t="s">
        <v>216</v>
      </c>
      <c r="G17" s="567" t="s">
        <v>217</v>
      </c>
      <c r="H17" s="567"/>
      <c r="I17" s="567"/>
      <c r="J17" s="121" t="s">
        <v>218</v>
      </c>
      <c r="K17" s="697" t="s">
        <v>622</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87" t="s">
        <v>222</v>
      </c>
      <c r="O23" s="87" t="s">
        <v>223</v>
      </c>
    </row>
    <row r="24" spans="1:15" ht="32.1" customHeight="1" x14ac:dyDescent="0.25">
      <c r="A24" s="90" t="s">
        <v>224</v>
      </c>
      <c r="B24" s="88">
        <v>1342329000</v>
      </c>
      <c r="C24" s="91">
        <v>540514000</v>
      </c>
      <c r="D24" s="91"/>
      <c r="E24" s="388"/>
      <c r="F24" s="91">
        <v>64164437</v>
      </c>
      <c r="G24" s="91">
        <v>25215000</v>
      </c>
      <c r="H24" s="88"/>
      <c r="I24" s="88"/>
      <c r="J24" s="91"/>
      <c r="K24" s="88"/>
      <c r="L24" s="88"/>
      <c r="M24" s="417"/>
      <c r="N24" s="489">
        <f t="shared" ref="N24:N29" si="0">SUM(B24:M24)</f>
        <v>1972222437</v>
      </c>
      <c r="O24" s="419"/>
    </row>
    <row r="25" spans="1:15" ht="32.1" customHeight="1" x14ac:dyDescent="0.25">
      <c r="A25" s="90" t="s">
        <v>225</v>
      </c>
      <c r="B25" s="91">
        <v>1342329000</v>
      </c>
      <c r="C25" s="91"/>
      <c r="D25" s="91"/>
      <c r="E25" s="91">
        <v>204267430</v>
      </c>
      <c r="F25" s="91"/>
      <c r="G25" s="91"/>
      <c r="H25" s="91">
        <v>25215000</v>
      </c>
      <c r="I25" s="91"/>
      <c r="J25" s="91"/>
      <c r="K25" s="91"/>
      <c r="L25" s="91"/>
      <c r="M25" s="331"/>
      <c r="N25" s="91">
        <f t="shared" si="0"/>
        <v>1571811430</v>
      </c>
      <c r="O25" s="389">
        <f>+(B25+C25+D25+E25+F25+G25+H25+I25+J25+K25+L25+M25)/N24</f>
        <v>0.79697472278579495</v>
      </c>
    </row>
    <row r="26" spans="1:15" ht="32.1" customHeight="1" x14ac:dyDescent="0.25">
      <c r="A26" s="90" t="s">
        <v>226</v>
      </c>
      <c r="B26" s="91">
        <v>0</v>
      </c>
      <c r="C26" s="91">
        <v>67583789</v>
      </c>
      <c r="D26" s="91">
        <v>154077106</v>
      </c>
      <c r="E26" s="91">
        <v>149231762</v>
      </c>
      <c r="F26" s="91">
        <v>136815595</v>
      </c>
      <c r="G26" s="91">
        <v>361675693</v>
      </c>
      <c r="H26" s="91">
        <v>149309064</v>
      </c>
      <c r="I26" s="91">
        <v>149309064</v>
      </c>
      <c r="J26" s="91"/>
      <c r="K26" s="91"/>
      <c r="L26" s="91"/>
      <c r="M26" s="331"/>
      <c r="N26" s="91">
        <f t="shared" si="0"/>
        <v>1168002073</v>
      </c>
      <c r="O26" s="389"/>
    </row>
    <row r="27" spans="1:15" ht="32.1" customHeight="1" x14ac:dyDescent="0.25">
      <c r="A27" s="90" t="s">
        <v>227</v>
      </c>
      <c r="B27" s="91">
        <v>68281719.429008111</v>
      </c>
      <c r="C27" s="91">
        <v>79130946.570991889</v>
      </c>
      <c r="D27" s="91">
        <v>50932213</v>
      </c>
      <c r="E27" s="91">
        <v>50163932</v>
      </c>
      <c r="F27" s="91"/>
      <c r="G27" s="91">
        <v>38335</v>
      </c>
      <c r="H27" s="91"/>
      <c r="I27" s="91"/>
      <c r="J27" s="91"/>
      <c r="K27" s="91"/>
      <c r="L27" s="91"/>
      <c r="M27" s="331"/>
      <c r="N27" s="91">
        <f t="shared" si="0"/>
        <v>248547146</v>
      </c>
      <c r="O27" s="389"/>
    </row>
    <row r="28" spans="1:15" ht="32.1" customHeight="1" x14ac:dyDescent="0.25">
      <c r="A28" s="90" t="s">
        <v>228</v>
      </c>
      <c r="B28" s="91">
        <v>0</v>
      </c>
      <c r="C28" s="91"/>
      <c r="D28" s="91"/>
      <c r="E28" s="91"/>
      <c r="F28" s="91"/>
      <c r="G28" s="91">
        <v>38335</v>
      </c>
      <c r="H28" s="91"/>
      <c r="I28" s="91"/>
      <c r="J28" s="91"/>
      <c r="K28" s="91"/>
      <c r="L28" s="91"/>
      <c r="M28" s="331"/>
      <c r="N28" s="91">
        <f t="shared" si="0"/>
        <v>38335</v>
      </c>
      <c r="O28" s="332"/>
    </row>
    <row r="29" spans="1:15" ht="32.1" customHeight="1" thickBot="1" x14ac:dyDescent="0.3">
      <c r="A29" s="93" t="s">
        <v>229</v>
      </c>
      <c r="B29" s="94">
        <v>9211762</v>
      </c>
      <c r="C29" s="94">
        <v>67796494</v>
      </c>
      <c r="D29" s="94">
        <v>35753590</v>
      </c>
      <c r="E29" s="94">
        <v>33328478</v>
      </c>
      <c r="F29" s="94"/>
      <c r="G29" s="500">
        <v>34801666</v>
      </c>
      <c r="H29" s="94">
        <v>34109278</v>
      </c>
      <c r="I29" s="94">
        <v>27271880</v>
      </c>
      <c r="J29" s="94"/>
      <c r="K29" s="94"/>
      <c r="L29" s="94"/>
      <c r="M29" s="418"/>
      <c r="N29" s="500">
        <f t="shared" si="0"/>
        <v>242273148</v>
      </c>
      <c r="O29" s="422">
        <f>+N29/(N27-N28)</f>
        <v>0.97490767842432757</v>
      </c>
    </row>
    <row r="30" spans="1:15" s="95" customFormat="1" ht="16.5" customHeight="1" x14ac:dyDescent="0.2"/>
    <row r="31" spans="1:15" s="95" customFormat="1" ht="17.25" customHeight="1" x14ac:dyDescent="0.2"/>
    <row r="32" spans="1:15" ht="5.25" customHeight="1" thickBot="1" x14ac:dyDescent="0.3"/>
    <row r="33" spans="1:10" ht="48" customHeight="1" thickBot="1" x14ac:dyDescent="0.3">
      <c r="A33" s="666" t="s">
        <v>230</v>
      </c>
      <c r="B33" s="667"/>
      <c r="C33" s="667"/>
      <c r="D33" s="667"/>
      <c r="E33" s="667"/>
      <c r="F33" s="667"/>
      <c r="G33" s="667"/>
      <c r="H33" s="667"/>
      <c r="I33" s="668"/>
      <c r="J33" s="100"/>
    </row>
    <row r="34" spans="1:10" ht="50.25" customHeight="1" thickBot="1" x14ac:dyDescent="0.3">
      <c r="A34" s="107" t="s">
        <v>231</v>
      </c>
      <c r="B34" s="669" t="str">
        <f>+B11</f>
        <v>Fortalecer y transversalizar los 4 componentes del Sistema SOFIA con la implementación y coordinación de acciones en el ámbito distrital</v>
      </c>
      <c r="C34" s="670"/>
      <c r="D34" s="670"/>
      <c r="E34" s="670"/>
      <c r="F34" s="670"/>
      <c r="G34" s="670"/>
      <c r="H34" s="670"/>
      <c r="I34" s="671"/>
      <c r="J34" s="98"/>
    </row>
    <row r="35" spans="1:10" ht="18.75" customHeight="1" thickBot="1" x14ac:dyDescent="0.3">
      <c r="A35" s="662" t="s">
        <v>232</v>
      </c>
      <c r="B35" s="151">
        <v>2024</v>
      </c>
      <c r="C35" s="151">
        <v>2025</v>
      </c>
      <c r="D35" s="151">
        <v>2026</v>
      </c>
      <c r="E35" s="151">
        <v>2027</v>
      </c>
      <c r="F35" s="151" t="s">
        <v>233</v>
      </c>
      <c r="G35" s="677" t="s">
        <v>234</v>
      </c>
      <c r="H35" s="677" t="s">
        <v>23</v>
      </c>
      <c r="I35" s="677"/>
      <c r="J35" s="98"/>
    </row>
    <row r="36" spans="1:10" ht="50.25" customHeight="1" thickBot="1" x14ac:dyDescent="0.3">
      <c r="A36" s="663"/>
      <c r="B36" s="265">
        <v>4</v>
      </c>
      <c r="C36" s="265">
        <v>4</v>
      </c>
      <c r="D36" s="265">
        <v>4</v>
      </c>
      <c r="E36" s="265">
        <v>4</v>
      </c>
      <c r="F36" s="267">
        <v>4</v>
      </c>
      <c r="G36" s="677"/>
      <c r="H36" s="677"/>
      <c r="I36" s="677"/>
      <c r="J36" s="98"/>
    </row>
    <row r="37" spans="1:10" ht="52.5" customHeight="1" thickBot="1" x14ac:dyDescent="0.3">
      <c r="A37" s="108" t="s">
        <v>235</v>
      </c>
      <c r="B37" s="672">
        <v>0.1</v>
      </c>
      <c r="C37" s="673"/>
      <c r="D37" s="674" t="s">
        <v>236</v>
      </c>
      <c r="E37" s="675"/>
      <c r="F37" s="675"/>
      <c r="G37" s="675"/>
      <c r="H37" s="675"/>
      <c r="I37" s="676"/>
    </row>
    <row r="38" spans="1:10" s="99" customFormat="1" ht="48" customHeight="1" thickBot="1" x14ac:dyDescent="0.3">
      <c r="A38" s="662" t="s">
        <v>237</v>
      </c>
      <c r="B38" s="108" t="s">
        <v>238</v>
      </c>
      <c r="C38" s="107" t="s">
        <v>239</v>
      </c>
      <c r="D38" s="649" t="s">
        <v>240</v>
      </c>
      <c r="E38" s="650"/>
      <c r="F38" s="649" t="s">
        <v>241</v>
      </c>
      <c r="G38" s="650"/>
      <c r="H38" s="109" t="s">
        <v>242</v>
      </c>
      <c r="I38" s="111" t="s">
        <v>243</v>
      </c>
    </row>
    <row r="39" spans="1:10" ht="232.5" customHeight="1" thickBot="1" x14ac:dyDescent="0.3">
      <c r="A39" s="663"/>
      <c r="B39" s="103">
        <v>0</v>
      </c>
      <c r="C39" s="104">
        <v>1</v>
      </c>
      <c r="D39" s="841" t="s">
        <v>623</v>
      </c>
      <c r="E39" s="842"/>
      <c r="F39" s="841" t="s">
        <v>623</v>
      </c>
      <c r="G39" s="842"/>
      <c r="H39" s="421" t="s">
        <v>624</v>
      </c>
      <c r="I39" s="421" t="s">
        <v>625</v>
      </c>
    </row>
    <row r="40" spans="1:10" s="99" customFormat="1" ht="54" customHeight="1" thickBot="1" x14ac:dyDescent="0.3">
      <c r="A40" s="662" t="s">
        <v>248</v>
      </c>
      <c r="B40" s="110" t="s">
        <v>238</v>
      </c>
      <c r="C40" s="109" t="s">
        <v>239</v>
      </c>
      <c r="D40" s="649" t="s">
        <v>240</v>
      </c>
      <c r="E40" s="650"/>
      <c r="F40" s="649" t="s">
        <v>241</v>
      </c>
      <c r="G40" s="650"/>
      <c r="H40" s="109" t="s">
        <v>242</v>
      </c>
      <c r="I40" s="111" t="s">
        <v>243</v>
      </c>
    </row>
    <row r="41" spans="1:10" ht="256.5" customHeight="1" thickBot="1" x14ac:dyDescent="0.3">
      <c r="A41" s="663"/>
      <c r="B41" s="103">
        <v>4</v>
      </c>
      <c r="C41" s="104">
        <v>4</v>
      </c>
      <c r="D41" s="843" t="s">
        <v>626</v>
      </c>
      <c r="E41" s="844"/>
      <c r="F41" s="843" t="s">
        <v>627</v>
      </c>
      <c r="G41" s="844"/>
      <c r="H41" s="421" t="s">
        <v>624</v>
      </c>
      <c r="I41" s="421" t="s">
        <v>625</v>
      </c>
    </row>
    <row r="42" spans="1:10" s="99" customFormat="1" ht="50.25" thickBot="1" x14ac:dyDescent="0.3">
      <c r="A42" s="662" t="s">
        <v>251</v>
      </c>
      <c r="B42" s="110" t="s">
        <v>238</v>
      </c>
      <c r="C42" s="109" t="s">
        <v>239</v>
      </c>
      <c r="D42" s="649" t="s">
        <v>240</v>
      </c>
      <c r="E42" s="650"/>
      <c r="F42" s="649" t="s">
        <v>241</v>
      </c>
      <c r="G42" s="650"/>
      <c r="H42" s="109" t="s">
        <v>242</v>
      </c>
      <c r="I42" s="111" t="s">
        <v>243</v>
      </c>
    </row>
    <row r="43" spans="1:10" ht="230.25" customHeight="1" thickBot="1" x14ac:dyDescent="0.3">
      <c r="A43" s="663"/>
      <c r="B43" s="103">
        <v>4</v>
      </c>
      <c r="C43" s="463">
        <v>4</v>
      </c>
      <c r="D43" s="845" t="s">
        <v>628</v>
      </c>
      <c r="E43" s="846"/>
      <c r="F43" s="845" t="s">
        <v>629</v>
      </c>
      <c r="G43" s="846"/>
      <c r="H43" s="470" t="s">
        <v>624</v>
      </c>
      <c r="I43" s="470" t="s">
        <v>625</v>
      </c>
    </row>
    <row r="44" spans="1:10" s="99" customFormat="1" ht="50.25" thickBot="1" x14ac:dyDescent="0.3">
      <c r="A44" s="662" t="s">
        <v>254</v>
      </c>
      <c r="B44" s="110" t="s">
        <v>238</v>
      </c>
      <c r="C44" s="110" t="s">
        <v>239</v>
      </c>
      <c r="D44" s="649" t="s">
        <v>240</v>
      </c>
      <c r="E44" s="650"/>
      <c r="F44" s="649" t="s">
        <v>241</v>
      </c>
      <c r="G44" s="650"/>
      <c r="H44" s="109" t="s">
        <v>242</v>
      </c>
      <c r="I44" s="109" t="s">
        <v>243</v>
      </c>
    </row>
    <row r="45" spans="1:10" ht="214.5" thickBot="1" x14ac:dyDescent="0.3">
      <c r="A45" s="663"/>
      <c r="B45" s="101">
        <v>4</v>
      </c>
      <c r="C45" s="101">
        <v>4</v>
      </c>
      <c r="D45" s="845" t="s">
        <v>630</v>
      </c>
      <c r="E45" s="846"/>
      <c r="F45" s="845" t="s">
        <v>631</v>
      </c>
      <c r="G45" s="846"/>
      <c r="H45" s="470" t="s">
        <v>624</v>
      </c>
      <c r="I45" s="470" t="s">
        <v>625</v>
      </c>
    </row>
    <row r="46" spans="1:10" s="99" customFormat="1" ht="50.25" thickBot="1" x14ac:dyDescent="0.3">
      <c r="A46" s="662" t="s">
        <v>257</v>
      </c>
      <c r="B46" s="109" t="s">
        <v>238</v>
      </c>
      <c r="C46" s="109" t="s">
        <v>239</v>
      </c>
      <c r="D46" s="649" t="s">
        <v>240</v>
      </c>
      <c r="E46" s="650"/>
      <c r="F46" s="649" t="s">
        <v>241</v>
      </c>
      <c r="G46" s="650"/>
      <c r="H46" s="109" t="s">
        <v>242</v>
      </c>
      <c r="I46" s="111" t="s">
        <v>243</v>
      </c>
    </row>
    <row r="47" spans="1:10" ht="214.5" thickBot="1" x14ac:dyDescent="0.3">
      <c r="A47" s="663"/>
      <c r="B47" s="103">
        <v>4</v>
      </c>
      <c r="C47" s="104">
        <v>4</v>
      </c>
      <c r="D47" s="845" t="s">
        <v>632</v>
      </c>
      <c r="E47" s="846"/>
      <c r="F47" s="845" t="s">
        <v>1222</v>
      </c>
      <c r="G47" s="846"/>
      <c r="H47" s="470" t="s">
        <v>624</v>
      </c>
      <c r="I47" s="470" t="s">
        <v>625</v>
      </c>
    </row>
    <row r="48" spans="1:10" s="99" customFormat="1" ht="50.25" thickBot="1" x14ac:dyDescent="0.3">
      <c r="A48" s="662" t="s">
        <v>260</v>
      </c>
      <c r="B48" s="110" t="s">
        <v>238</v>
      </c>
      <c r="C48" s="109" t="s">
        <v>239</v>
      </c>
      <c r="D48" s="649" t="s">
        <v>240</v>
      </c>
      <c r="E48" s="650"/>
      <c r="F48" s="649" t="s">
        <v>241</v>
      </c>
      <c r="G48" s="650"/>
      <c r="H48" s="109" t="s">
        <v>242</v>
      </c>
      <c r="I48" s="111" t="s">
        <v>243</v>
      </c>
    </row>
    <row r="49" spans="1:9" ht="214.5" thickBot="1" x14ac:dyDescent="0.3">
      <c r="A49" s="663"/>
      <c r="B49" s="105">
        <v>4</v>
      </c>
      <c r="C49" s="106">
        <v>4</v>
      </c>
      <c r="D49" s="845" t="s">
        <v>633</v>
      </c>
      <c r="E49" s="846"/>
      <c r="F49" s="845" t="s">
        <v>1223</v>
      </c>
      <c r="G49" s="846"/>
      <c r="H49" s="470" t="s">
        <v>624</v>
      </c>
      <c r="I49" s="470" t="s">
        <v>625</v>
      </c>
    </row>
    <row r="50" spans="1:9" ht="50.25" thickBot="1" x14ac:dyDescent="0.3">
      <c r="A50" s="662" t="s">
        <v>263</v>
      </c>
      <c r="B50" s="108" t="s">
        <v>238</v>
      </c>
      <c r="C50" s="107" t="s">
        <v>239</v>
      </c>
      <c r="D50" s="649" t="s">
        <v>240</v>
      </c>
      <c r="E50" s="650"/>
      <c r="F50" s="649" t="s">
        <v>241</v>
      </c>
      <c r="G50" s="650"/>
      <c r="H50" s="109" t="s">
        <v>242</v>
      </c>
      <c r="I50" s="111" t="s">
        <v>243</v>
      </c>
    </row>
    <row r="51" spans="1:9" ht="214.5" thickBot="1" x14ac:dyDescent="0.3">
      <c r="A51" s="663"/>
      <c r="B51" s="105">
        <v>4</v>
      </c>
      <c r="C51" s="106">
        <v>4</v>
      </c>
      <c r="D51" s="845" t="s">
        <v>1165</v>
      </c>
      <c r="E51" s="846"/>
      <c r="F51" s="845" t="s">
        <v>1224</v>
      </c>
      <c r="G51" s="846"/>
      <c r="H51" s="470" t="s">
        <v>624</v>
      </c>
      <c r="I51" s="470" t="s">
        <v>625</v>
      </c>
    </row>
    <row r="52" spans="1:9" ht="50.25" thickBot="1" x14ac:dyDescent="0.3">
      <c r="A52" s="662" t="s">
        <v>264</v>
      </c>
      <c r="B52" s="108" t="s">
        <v>238</v>
      </c>
      <c r="C52" s="107" t="s">
        <v>239</v>
      </c>
      <c r="D52" s="649" t="s">
        <v>240</v>
      </c>
      <c r="E52" s="650"/>
      <c r="F52" s="649" t="s">
        <v>241</v>
      </c>
      <c r="G52" s="650"/>
      <c r="H52" s="109" t="s">
        <v>242</v>
      </c>
      <c r="I52" s="111" t="s">
        <v>243</v>
      </c>
    </row>
    <row r="53" spans="1:9" ht="214.5" thickBot="1" x14ac:dyDescent="0.3">
      <c r="A53" s="663"/>
      <c r="B53" s="105">
        <v>4</v>
      </c>
      <c r="C53" s="106">
        <v>4</v>
      </c>
      <c r="D53" s="845" t="s">
        <v>1297</v>
      </c>
      <c r="E53" s="846"/>
      <c r="F53" s="845" t="s">
        <v>1298</v>
      </c>
      <c r="G53" s="846"/>
      <c r="H53" s="470" t="s">
        <v>624</v>
      </c>
      <c r="I53" s="470" t="s">
        <v>625</v>
      </c>
    </row>
    <row r="54" spans="1:9" ht="50.25" thickBot="1" x14ac:dyDescent="0.3">
      <c r="A54" s="662" t="s">
        <v>265</v>
      </c>
      <c r="B54" s="108" t="s">
        <v>238</v>
      </c>
      <c r="C54" s="107" t="s">
        <v>239</v>
      </c>
      <c r="D54" s="649" t="s">
        <v>240</v>
      </c>
      <c r="E54" s="650"/>
      <c r="F54" s="649" t="s">
        <v>241</v>
      </c>
      <c r="G54" s="650"/>
      <c r="H54" s="109" t="s">
        <v>242</v>
      </c>
      <c r="I54" s="111" t="s">
        <v>243</v>
      </c>
    </row>
    <row r="55" spans="1:9" ht="17.25" thickBot="1" x14ac:dyDescent="0.3">
      <c r="A55" s="663"/>
      <c r="B55" s="105">
        <v>4</v>
      </c>
      <c r="C55" s="106"/>
      <c r="D55" s="653"/>
      <c r="E55" s="654"/>
      <c r="F55" s="653"/>
      <c r="G55" s="654"/>
      <c r="H55" s="101"/>
      <c r="I55" s="101"/>
    </row>
    <row r="56" spans="1:9" ht="50.25" thickBot="1" x14ac:dyDescent="0.3">
      <c r="A56" s="662" t="s">
        <v>266</v>
      </c>
      <c r="B56" s="108" t="s">
        <v>238</v>
      </c>
      <c r="C56" s="107" t="s">
        <v>239</v>
      </c>
      <c r="D56" s="649" t="s">
        <v>240</v>
      </c>
      <c r="E56" s="650"/>
      <c r="F56" s="649" t="s">
        <v>241</v>
      </c>
      <c r="G56" s="650"/>
      <c r="H56" s="109" t="s">
        <v>242</v>
      </c>
      <c r="I56" s="111" t="s">
        <v>243</v>
      </c>
    </row>
    <row r="57" spans="1:9" ht="17.25" thickBot="1" x14ac:dyDescent="0.3">
      <c r="A57" s="663"/>
      <c r="B57" s="105">
        <v>4</v>
      </c>
      <c r="C57" s="106"/>
      <c r="D57" s="653"/>
      <c r="E57" s="654"/>
      <c r="F57" s="653"/>
      <c r="G57" s="654"/>
      <c r="H57" s="101"/>
      <c r="I57" s="102"/>
    </row>
    <row r="58" spans="1:9" ht="50.25" thickBot="1" x14ac:dyDescent="0.3">
      <c r="A58" s="662" t="s">
        <v>267</v>
      </c>
      <c r="B58" s="108" t="s">
        <v>238</v>
      </c>
      <c r="C58" s="107" t="s">
        <v>239</v>
      </c>
      <c r="D58" s="649" t="s">
        <v>240</v>
      </c>
      <c r="E58" s="650"/>
      <c r="F58" s="649" t="s">
        <v>241</v>
      </c>
      <c r="G58" s="650"/>
      <c r="H58" s="109" t="s">
        <v>242</v>
      </c>
      <c r="I58" s="111" t="s">
        <v>243</v>
      </c>
    </row>
    <row r="59" spans="1:9" ht="17.25" thickBot="1" x14ac:dyDescent="0.3">
      <c r="A59" s="663"/>
      <c r="B59" s="105">
        <v>4</v>
      </c>
      <c r="C59" s="106"/>
      <c r="D59" s="653"/>
      <c r="E59" s="654"/>
      <c r="F59" s="655"/>
      <c r="G59" s="655"/>
      <c r="H59" s="101"/>
      <c r="I59" s="101"/>
    </row>
    <row r="60" spans="1:9" ht="50.25" thickBot="1" x14ac:dyDescent="0.3">
      <c r="A60" s="662" t="s">
        <v>268</v>
      </c>
      <c r="B60" s="108" t="s">
        <v>238</v>
      </c>
      <c r="C60" s="107" t="s">
        <v>239</v>
      </c>
      <c r="D60" s="649" t="s">
        <v>240</v>
      </c>
      <c r="E60" s="650"/>
      <c r="F60" s="649" t="s">
        <v>241</v>
      </c>
      <c r="G60" s="650"/>
      <c r="H60" s="109" t="s">
        <v>242</v>
      </c>
      <c r="I60" s="111" t="s">
        <v>243</v>
      </c>
    </row>
    <row r="61" spans="1:9" ht="17.25" thickBot="1" x14ac:dyDescent="0.3">
      <c r="A61" s="663"/>
      <c r="B61" s="105">
        <v>4</v>
      </c>
      <c r="C61" s="106"/>
      <c r="D61" s="653"/>
      <c r="E61" s="654"/>
      <c r="F61" s="653"/>
      <c r="G61" s="654"/>
      <c r="H61" s="101"/>
      <c r="I61" s="101"/>
    </row>
    <row r="64" spans="1:9" s="98" customFormat="1" ht="30" customHeight="1" x14ac:dyDescent="0.25">
      <c r="A64" s="68"/>
      <c r="B64" s="68"/>
      <c r="C64" s="68"/>
      <c r="D64" s="68"/>
      <c r="E64" s="68"/>
      <c r="F64" s="68"/>
      <c r="G64" s="68"/>
      <c r="H64" s="68"/>
      <c r="I64" s="68"/>
    </row>
    <row r="65" spans="1:9" ht="34.5" customHeight="1" x14ac:dyDescent="0.25">
      <c r="A65" s="713" t="s">
        <v>269</v>
      </c>
      <c r="B65" s="713"/>
      <c r="C65" s="713"/>
      <c r="D65" s="713"/>
      <c r="E65" s="713"/>
      <c r="F65" s="713"/>
      <c r="G65" s="713"/>
      <c r="H65" s="713"/>
      <c r="I65" s="713"/>
    </row>
    <row r="66" spans="1:9" ht="125.25" customHeight="1" x14ac:dyDescent="0.25">
      <c r="A66" s="112" t="s">
        <v>270</v>
      </c>
      <c r="B66" s="660" t="s">
        <v>634</v>
      </c>
      <c r="C66" s="661"/>
      <c r="D66" s="660" t="s">
        <v>635</v>
      </c>
      <c r="E66" s="661"/>
      <c r="F66" s="660" t="s">
        <v>636</v>
      </c>
      <c r="G66" s="661"/>
      <c r="H66" s="660"/>
      <c r="I66" s="661"/>
    </row>
    <row r="67" spans="1:9" ht="40.5" customHeight="1" x14ac:dyDescent="0.25">
      <c r="A67" s="112" t="s">
        <v>274</v>
      </c>
      <c r="B67" s="716">
        <v>0.03</v>
      </c>
      <c r="C67" s="717"/>
      <c r="D67" s="716">
        <v>0.03</v>
      </c>
      <c r="E67" s="717"/>
      <c r="F67" s="716">
        <v>0.03</v>
      </c>
      <c r="G67" s="717"/>
      <c r="H67" s="716"/>
      <c r="I67" s="717"/>
    </row>
    <row r="68" spans="1:9" ht="30" customHeight="1" x14ac:dyDescent="0.25">
      <c r="A68" s="710" t="s">
        <v>191</v>
      </c>
      <c r="B68" s="157" t="s">
        <v>99</v>
      </c>
      <c r="C68" s="157" t="s">
        <v>239</v>
      </c>
      <c r="D68" s="157" t="s">
        <v>99</v>
      </c>
      <c r="E68" s="157" t="s">
        <v>239</v>
      </c>
      <c r="F68" s="157" t="s">
        <v>99</v>
      </c>
      <c r="G68" s="157" t="s">
        <v>239</v>
      </c>
      <c r="H68" s="157" t="s">
        <v>99</v>
      </c>
      <c r="I68" s="157" t="s">
        <v>239</v>
      </c>
    </row>
    <row r="69" spans="1:9" ht="30" customHeight="1" x14ac:dyDescent="0.25">
      <c r="A69" s="711"/>
      <c r="B69" s="377">
        <v>0</v>
      </c>
      <c r="C69" s="377">
        <v>0</v>
      </c>
      <c r="D69" s="377">
        <v>0.03</v>
      </c>
      <c r="E69" s="377">
        <v>0.03</v>
      </c>
      <c r="F69" s="377">
        <v>0</v>
      </c>
      <c r="G69" s="377">
        <v>0</v>
      </c>
      <c r="H69" s="114"/>
      <c r="I69" s="115"/>
    </row>
    <row r="70" spans="1:9" ht="269.45" customHeight="1" x14ac:dyDescent="0.25">
      <c r="A70" s="112" t="s">
        <v>275</v>
      </c>
      <c r="B70" s="847" t="s">
        <v>637</v>
      </c>
      <c r="C70" s="848"/>
      <c r="D70" s="768" t="s">
        <v>638</v>
      </c>
      <c r="E70" s="769"/>
      <c r="F70" s="847" t="s">
        <v>639</v>
      </c>
      <c r="G70" s="848"/>
      <c r="H70" s="830"/>
      <c r="I70" s="827"/>
    </row>
    <row r="71" spans="1:9" ht="80.25" customHeight="1" x14ac:dyDescent="0.25">
      <c r="A71" s="112" t="s">
        <v>279</v>
      </c>
      <c r="B71" s="784" t="s">
        <v>282</v>
      </c>
      <c r="C71" s="783"/>
      <c r="D71" s="849" t="s">
        <v>618</v>
      </c>
      <c r="E71" s="648"/>
      <c r="F71" s="784" t="s">
        <v>282</v>
      </c>
      <c r="G71" s="783"/>
      <c r="H71" s="743"/>
      <c r="I71" s="647"/>
    </row>
    <row r="72" spans="1:9" ht="30.75" customHeight="1" x14ac:dyDescent="0.25">
      <c r="A72" s="710" t="s">
        <v>192</v>
      </c>
      <c r="B72" s="157" t="s">
        <v>99</v>
      </c>
      <c r="C72" s="157" t="s">
        <v>239</v>
      </c>
      <c r="D72" s="157" t="s">
        <v>99</v>
      </c>
      <c r="E72" s="157" t="s">
        <v>239</v>
      </c>
      <c r="F72" s="157" t="s">
        <v>99</v>
      </c>
      <c r="G72" s="157" t="s">
        <v>239</v>
      </c>
      <c r="H72" s="157" t="s">
        <v>99</v>
      </c>
      <c r="I72" s="157" t="s">
        <v>239</v>
      </c>
    </row>
    <row r="73" spans="1:9" ht="30.75" customHeight="1" x14ac:dyDescent="0.25">
      <c r="A73" s="711"/>
      <c r="B73" s="114">
        <v>0.1</v>
      </c>
      <c r="C73" s="114">
        <v>0.1</v>
      </c>
      <c r="D73" s="114">
        <v>0.1</v>
      </c>
      <c r="E73" s="114">
        <v>0.1</v>
      </c>
      <c r="F73" s="114">
        <v>0.1</v>
      </c>
      <c r="G73" s="114">
        <v>0.1</v>
      </c>
      <c r="H73" s="114"/>
      <c r="I73" s="115"/>
    </row>
    <row r="74" spans="1:9" ht="408.75" customHeight="1" x14ac:dyDescent="0.25">
      <c r="A74" s="112" t="s">
        <v>275</v>
      </c>
      <c r="B74" s="850" t="s">
        <v>640</v>
      </c>
      <c r="C74" s="851"/>
      <c r="D74" s="768" t="s">
        <v>641</v>
      </c>
      <c r="E74" s="769"/>
      <c r="F74" s="847" t="s">
        <v>642</v>
      </c>
      <c r="G74" s="848"/>
      <c r="H74" s="830"/>
      <c r="I74" s="827"/>
    </row>
    <row r="75" spans="1:9" ht="80.25" customHeight="1" x14ac:dyDescent="0.25">
      <c r="A75" s="112" t="s">
        <v>279</v>
      </c>
      <c r="B75" s="646" t="s">
        <v>643</v>
      </c>
      <c r="C75" s="647"/>
      <c r="D75" s="646" t="s">
        <v>644</v>
      </c>
      <c r="E75" s="647"/>
      <c r="F75" s="646" t="s">
        <v>645</v>
      </c>
      <c r="G75" s="647"/>
      <c r="H75" s="743"/>
      <c r="I75" s="647"/>
    </row>
    <row r="76" spans="1:9" ht="16.5" x14ac:dyDescent="0.25">
      <c r="A76" s="710" t="s">
        <v>193</v>
      </c>
      <c r="B76" s="157" t="s">
        <v>99</v>
      </c>
      <c r="C76" s="157" t="s">
        <v>239</v>
      </c>
      <c r="D76" s="157" t="s">
        <v>99</v>
      </c>
      <c r="E76" s="157" t="s">
        <v>239</v>
      </c>
      <c r="F76" s="157" t="s">
        <v>99</v>
      </c>
      <c r="G76" s="157" t="s">
        <v>239</v>
      </c>
      <c r="H76" s="157" t="s">
        <v>99</v>
      </c>
      <c r="I76" s="157" t="s">
        <v>239</v>
      </c>
    </row>
    <row r="77" spans="1:9" ht="16.5" x14ac:dyDescent="0.25">
      <c r="A77" s="711"/>
      <c r="B77" s="114">
        <v>0.09</v>
      </c>
      <c r="C77" s="114">
        <v>0.09</v>
      </c>
      <c r="D77" s="114">
        <v>0.1</v>
      </c>
      <c r="E77" s="114">
        <v>0.1</v>
      </c>
      <c r="F77" s="114">
        <v>0.09</v>
      </c>
      <c r="G77" s="114">
        <v>0.09</v>
      </c>
      <c r="H77" s="114"/>
      <c r="I77" s="115"/>
    </row>
    <row r="78" spans="1:9" ht="409.5" customHeight="1" x14ac:dyDescent="0.25">
      <c r="A78" s="112" t="s">
        <v>275</v>
      </c>
      <c r="B78" s="852" t="s">
        <v>646</v>
      </c>
      <c r="C78" s="853"/>
      <c r="D78" s="770" t="s">
        <v>647</v>
      </c>
      <c r="E78" s="771"/>
      <c r="F78" s="854" t="s">
        <v>648</v>
      </c>
      <c r="G78" s="855"/>
      <c r="H78" s="830"/>
      <c r="I78" s="827"/>
    </row>
    <row r="79" spans="1:9" ht="62.25" customHeight="1" x14ac:dyDescent="0.25">
      <c r="A79" s="112" t="s">
        <v>279</v>
      </c>
      <c r="B79" s="646" t="s">
        <v>649</v>
      </c>
      <c r="C79" s="772"/>
      <c r="D79" s="646" t="s">
        <v>650</v>
      </c>
      <c r="E79" s="772"/>
      <c r="F79" s="646" t="s">
        <v>651</v>
      </c>
      <c r="G79" s="772"/>
      <c r="H79" s="743"/>
      <c r="I79" s="647"/>
    </row>
    <row r="80" spans="1:9" ht="16.5" x14ac:dyDescent="0.25">
      <c r="A80" s="710" t="s">
        <v>194</v>
      </c>
      <c r="B80" s="157" t="s">
        <v>99</v>
      </c>
      <c r="C80" s="157" t="s">
        <v>239</v>
      </c>
      <c r="D80" s="157" t="s">
        <v>99</v>
      </c>
      <c r="E80" s="157" t="s">
        <v>239</v>
      </c>
      <c r="F80" s="157" t="s">
        <v>99</v>
      </c>
      <c r="G80" s="157" t="s">
        <v>239</v>
      </c>
      <c r="H80" s="157" t="s">
        <v>99</v>
      </c>
      <c r="I80" s="157" t="s">
        <v>239</v>
      </c>
    </row>
    <row r="81" spans="1:9" ht="16.5" x14ac:dyDescent="0.25">
      <c r="A81" s="711"/>
      <c r="B81" s="114">
        <v>0.09</v>
      </c>
      <c r="C81" s="114">
        <v>0.09</v>
      </c>
      <c r="D81" s="114">
        <v>0.09</v>
      </c>
      <c r="E81" s="114">
        <v>0.09</v>
      </c>
      <c r="F81" s="114">
        <v>0.09</v>
      </c>
      <c r="G81" s="114">
        <v>0.09</v>
      </c>
      <c r="H81" s="114"/>
      <c r="I81" s="115"/>
    </row>
    <row r="82" spans="1:9" ht="408.75" customHeight="1" x14ac:dyDescent="0.25">
      <c r="A82" s="112" t="s">
        <v>275</v>
      </c>
      <c r="B82" s="852" t="s">
        <v>652</v>
      </c>
      <c r="C82" s="853"/>
      <c r="D82" s="770" t="s">
        <v>653</v>
      </c>
      <c r="E82" s="771"/>
      <c r="F82" s="854" t="s">
        <v>654</v>
      </c>
      <c r="G82" s="855"/>
      <c r="H82" s="834"/>
      <c r="I82" s="835"/>
    </row>
    <row r="83" spans="1:9" ht="64.5" customHeight="1" x14ac:dyDescent="0.25">
      <c r="A83" s="112" t="s">
        <v>279</v>
      </c>
      <c r="B83" s="646" t="s">
        <v>655</v>
      </c>
      <c r="C83" s="647"/>
      <c r="D83" s="646" t="s">
        <v>656</v>
      </c>
      <c r="E83" s="647"/>
      <c r="F83" s="646" t="s">
        <v>657</v>
      </c>
      <c r="G83" s="647"/>
      <c r="H83" s="836"/>
      <c r="I83" s="709"/>
    </row>
    <row r="84" spans="1:9" ht="16.5" x14ac:dyDescent="0.25">
      <c r="A84" s="710" t="s">
        <v>197</v>
      </c>
      <c r="B84" s="157" t="s">
        <v>99</v>
      </c>
      <c r="C84" s="157" t="s">
        <v>239</v>
      </c>
      <c r="D84" s="157" t="s">
        <v>99</v>
      </c>
      <c r="E84" s="157" t="s">
        <v>239</v>
      </c>
      <c r="F84" s="157" t="s">
        <v>99</v>
      </c>
      <c r="G84" s="157" t="s">
        <v>239</v>
      </c>
      <c r="H84" s="157" t="s">
        <v>99</v>
      </c>
      <c r="I84" s="157" t="s">
        <v>239</v>
      </c>
    </row>
    <row r="85" spans="1:9" ht="16.5" x14ac:dyDescent="0.25">
      <c r="A85" s="711"/>
      <c r="B85" s="114">
        <v>0.09</v>
      </c>
      <c r="C85" s="114">
        <v>0.09</v>
      </c>
      <c r="D85" s="114">
        <v>0.09</v>
      </c>
      <c r="E85" s="114">
        <v>0.09</v>
      </c>
      <c r="F85" s="114">
        <v>0.09</v>
      </c>
      <c r="G85" s="114">
        <v>0.09</v>
      </c>
      <c r="H85" s="114"/>
      <c r="I85" s="115"/>
    </row>
    <row r="86" spans="1:9" ht="330.6" customHeight="1" x14ac:dyDescent="0.25">
      <c r="A86" s="112" t="s">
        <v>275</v>
      </c>
      <c r="B86" s="852" t="s">
        <v>658</v>
      </c>
      <c r="C86" s="853"/>
      <c r="D86" s="770" t="s">
        <v>659</v>
      </c>
      <c r="E86" s="771"/>
      <c r="F86" s="854" t="s">
        <v>660</v>
      </c>
      <c r="G86" s="855"/>
      <c r="H86" s="678"/>
      <c r="I86" s="678"/>
    </row>
    <row r="87" spans="1:9" ht="48.6" customHeight="1" x14ac:dyDescent="0.25">
      <c r="A87" s="112" t="s">
        <v>279</v>
      </c>
      <c r="B87" s="760" t="s">
        <v>661</v>
      </c>
      <c r="C87" s="647"/>
      <c r="D87" s="856" t="s">
        <v>662</v>
      </c>
      <c r="E87" s="640"/>
      <c r="F87" s="856" t="s">
        <v>663</v>
      </c>
      <c r="G87" s="640"/>
      <c r="H87" s="639"/>
      <c r="I87" s="640"/>
    </row>
    <row r="88" spans="1:9" ht="16.5" x14ac:dyDescent="0.25">
      <c r="A88" s="710" t="s">
        <v>198</v>
      </c>
      <c r="B88" s="157" t="s">
        <v>99</v>
      </c>
      <c r="C88" s="157" t="s">
        <v>239</v>
      </c>
      <c r="D88" s="157" t="s">
        <v>99</v>
      </c>
      <c r="E88" s="157" t="s">
        <v>239</v>
      </c>
      <c r="F88" s="157" t="s">
        <v>99</v>
      </c>
      <c r="G88" s="157" t="s">
        <v>239</v>
      </c>
      <c r="H88" s="157" t="s">
        <v>99</v>
      </c>
      <c r="I88" s="157" t="s">
        <v>239</v>
      </c>
    </row>
    <row r="89" spans="1:9" ht="16.5" x14ac:dyDescent="0.25">
      <c r="A89" s="711"/>
      <c r="B89" s="114">
        <v>0.09</v>
      </c>
      <c r="C89" s="114">
        <v>0.09</v>
      </c>
      <c r="D89" s="114">
        <v>0.09</v>
      </c>
      <c r="E89" s="114">
        <v>0.09</v>
      </c>
      <c r="F89" s="114">
        <v>0.09</v>
      </c>
      <c r="G89" s="114">
        <v>0.09</v>
      </c>
      <c r="H89" s="114"/>
      <c r="I89" s="117"/>
    </row>
    <row r="90" spans="1:9" ht="378.75" customHeight="1" x14ac:dyDescent="0.25">
      <c r="A90" s="112" t="s">
        <v>275</v>
      </c>
      <c r="B90" s="857" t="s">
        <v>664</v>
      </c>
      <c r="C90" s="853"/>
      <c r="D90" s="770" t="s">
        <v>665</v>
      </c>
      <c r="E90" s="771"/>
      <c r="F90" s="854" t="s">
        <v>666</v>
      </c>
      <c r="G90" s="855"/>
      <c r="H90" s="638"/>
      <c r="I90" s="638"/>
    </row>
    <row r="91" spans="1:9" ht="72" customHeight="1" x14ac:dyDescent="0.25">
      <c r="A91" s="112" t="s">
        <v>279</v>
      </c>
      <c r="B91" s="646" t="s">
        <v>667</v>
      </c>
      <c r="C91" s="647"/>
      <c r="D91" s="646" t="s">
        <v>668</v>
      </c>
      <c r="E91" s="647"/>
      <c r="F91" s="646" t="s">
        <v>669</v>
      </c>
      <c r="G91" s="647"/>
      <c r="H91" s="639"/>
      <c r="I91" s="640"/>
    </row>
    <row r="92" spans="1:9" ht="16.5" x14ac:dyDescent="0.25">
      <c r="A92" s="710" t="s">
        <v>200</v>
      </c>
      <c r="B92" s="157" t="s">
        <v>99</v>
      </c>
      <c r="C92" s="157" t="s">
        <v>239</v>
      </c>
      <c r="D92" s="157" t="s">
        <v>99</v>
      </c>
      <c r="E92" s="157" t="s">
        <v>239</v>
      </c>
      <c r="F92" s="157" t="s">
        <v>99</v>
      </c>
      <c r="G92" s="157" t="s">
        <v>239</v>
      </c>
      <c r="H92" s="157" t="s">
        <v>99</v>
      </c>
      <c r="I92" s="157" t="s">
        <v>239</v>
      </c>
    </row>
    <row r="93" spans="1:9" ht="16.5" x14ac:dyDescent="0.25">
      <c r="A93" s="711"/>
      <c r="B93" s="114">
        <v>0.09</v>
      </c>
      <c r="C93" s="114">
        <v>0.09</v>
      </c>
      <c r="D93" s="114">
        <v>0.09</v>
      </c>
      <c r="E93" s="114">
        <v>0.09</v>
      </c>
      <c r="F93" s="114">
        <v>0.09</v>
      </c>
      <c r="G93" s="114">
        <v>0.09</v>
      </c>
      <c r="H93" s="114"/>
      <c r="I93" s="117"/>
    </row>
    <row r="94" spans="1:9" ht="409.5" customHeight="1" x14ac:dyDescent="0.25">
      <c r="A94" s="112" t="s">
        <v>275</v>
      </c>
      <c r="B94" s="858" t="s">
        <v>1162</v>
      </c>
      <c r="C94" s="853"/>
      <c r="D94" s="770" t="s">
        <v>1160</v>
      </c>
      <c r="E94" s="771"/>
      <c r="F94" s="854" t="s">
        <v>1161</v>
      </c>
      <c r="G94" s="855"/>
      <c r="H94" s="638"/>
      <c r="I94" s="638"/>
    </row>
    <row r="95" spans="1:9" s="513" customFormat="1" ht="71.25" customHeight="1" x14ac:dyDescent="0.25">
      <c r="A95" s="112" t="s">
        <v>279</v>
      </c>
      <c r="B95" s="646" t="s">
        <v>1225</v>
      </c>
      <c r="C95" s="647"/>
      <c r="D95" s="646" t="s">
        <v>1226</v>
      </c>
      <c r="E95" s="647"/>
      <c r="F95" s="646" t="s">
        <v>1227</v>
      </c>
      <c r="G95" s="647"/>
      <c r="H95" s="743"/>
      <c r="I95" s="647"/>
    </row>
    <row r="96" spans="1:9" ht="16.5" x14ac:dyDescent="0.25">
      <c r="A96" s="710" t="s">
        <v>201</v>
      </c>
      <c r="B96" s="157" t="s">
        <v>99</v>
      </c>
      <c r="C96" s="157" t="s">
        <v>239</v>
      </c>
      <c r="D96" s="157" t="s">
        <v>99</v>
      </c>
      <c r="E96" s="157" t="s">
        <v>239</v>
      </c>
      <c r="F96" s="157" t="s">
        <v>99</v>
      </c>
      <c r="G96" s="157" t="s">
        <v>239</v>
      </c>
      <c r="H96" s="157" t="s">
        <v>99</v>
      </c>
      <c r="I96" s="157" t="s">
        <v>239</v>
      </c>
    </row>
    <row r="97" spans="1:9" ht="16.5" x14ac:dyDescent="0.25">
      <c r="A97" s="711"/>
      <c r="B97" s="114">
        <v>0.09</v>
      </c>
      <c r="C97" s="114">
        <v>0.09</v>
      </c>
      <c r="D97" s="114">
        <v>0.09</v>
      </c>
      <c r="E97" s="114">
        <v>0.09</v>
      </c>
      <c r="F97" s="114">
        <v>0.09</v>
      </c>
      <c r="G97" s="114">
        <v>0.09</v>
      </c>
      <c r="H97" s="114"/>
      <c r="I97" s="117"/>
    </row>
    <row r="98" spans="1:9" ht="330.75" customHeight="1" x14ac:dyDescent="0.25">
      <c r="A98" s="112" t="s">
        <v>275</v>
      </c>
      <c r="B98" s="858" t="s">
        <v>1299</v>
      </c>
      <c r="C98" s="853"/>
      <c r="D98" s="770" t="s">
        <v>1300</v>
      </c>
      <c r="E98" s="771"/>
      <c r="F98" s="770" t="s">
        <v>1301</v>
      </c>
      <c r="G98" s="771"/>
      <c r="H98" s="638"/>
      <c r="I98" s="638"/>
    </row>
    <row r="99" spans="1:9" ht="51" customHeight="1" x14ac:dyDescent="0.25">
      <c r="A99" s="112" t="s">
        <v>279</v>
      </c>
      <c r="B99" s="646" t="s">
        <v>1302</v>
      </c>
      <c r="C99" s="647"/>
      <c r="D99" s="646" t="s">
        <v>1303</v>
      </c>
      <c r="E99" s="647"/>
      <c r="F99" s="646" t="s">
        <v>1304</v>
      </c>
      <c r="G99" s="647"/>
      <c r="H99" s="639"/>
      <c r="I99" s="640"/>
    </row>
    <row r="100" spans="1:9" ht="16.5" x14ac:dyDescent="0.25">
      <c r="A100" s="710" t="s">
        <v>203</v>
      </c>
      <c r="B100" s="157" t="s">
        <v>99</v>
      </c>
      <c r="C100" s="157" t="s">
        <v>239</v>
      </c>
      <c r="D100" s="157" t="s">
        <v>99</v>
      </c>
      <c r="E100" s="157" t="s">
        <v>239</v>
      </c>
      <c r="F100" s="157" t="s">
        <v>99</v>
      </c>
      <c r="G100" s="157" t="s">
        <v>239</v>
      </c>
      <c r="H100" s="157" t="s">
        <v>99</v>
      </c>
      <c r="I100" s="157" t="s">
        <v>239</v>
      </c>
    </row>
    <row r="101" spans="1:9" ht="16.5" x14ac:dyDescent="0.25">
      <c r="A101" s="711"/>
      <c r="B101" s="114">
        <v>0.09</v>
      </c>
      <c r="C101" s="115"/>
      <c r="D101" s="114">
        <v>0.09</v>
      </c>
      <c r="E101" s="115"/>
      <c r="F101" s="114">
        <v>0.09</v>
      </c>
      <c r="G101" s="115"/>
      <c r="H101" s="114"/>
      <c r="I101" s="117"/>
    </row>
    <row r="102" spans="1:9" ht="33" x14ac:dyDescent="0.25">
      <c r="A102" s="112" t="s">
        <v>275</v>
      </c>
      <c r="B102" s="638"/>
      <c r="C102" s="638"/>
      <c r="D102" s="638"/>
      <c r="E102" s="638"/>
      <c r="F102" s="638"/>
      <c r="G102" s="638"/>
      <c r="H102" s="638"/>
      <c r="I102" s="638"/>
    </row>
    <row r="103" spans="1:9" ht="16.5" x14ac:dyDescent="0.25">
      <c r="A103" s="112" t="s">
        <v>279</v>
      </c>
      <c r="B103" s="639"/>
      <c r="C103" s="640"/>
      <c r="D103" s="639"/>
      <c r="E103" s="640"/>
      <c r="F103" s="639"/>
      <c r="G103" s="640"/>
      <c r="H103" s="639"/>
      <c r="I103" s="640"/>
    </row>
    <row r="104" spans="1:9" ht="16.5" x14ac:dyDescent="0.25">
      <c r="A104" s="710" t="s">
        <v>204</v>
      </c>
      <c r="B104" s="157" t="s">
        <v>99</v>
      </c>
      <c r="C104" s="157" t="s">
        <v>239</v>
      </c>
      <c r="D104" s="157" t="s">
        <v>99</v>
      </c>
      <c r="E104" s="157" t="s">
        <v>239</v>
      </c>
      <c r="F104" s="157" t="s">
        <v>99</v>
      </c>
      <c r="G104" s="157" t="s">
        <v>239</v>
      </c>
      <c r="H104" s="157" t="s">
        <v>99</v>
      </c>
      <c r="I104" s="157" t="s">
        <v>239</v>
      </c>
    </row>
    <row r="105" spans="1:9" ht="16.5" x14ac:dyDescent="0.25">
      <c r="A105" s="711"/>
      <c r="B105" s="114">
        <v>0.09</v>
      </c>
      <c r="C105" s="115"/>
      <c r="D105" s="114">
        <v>0.09</v>
      </c>
      <c r="E105" s="115"/>
      <c r="F105" s="114">
        <v>0.09</v>
      </c>
      <c r="G105" s="115"/>
      <c r="H105" s="114"/>
      <c r="I105" s="117"/>
    </row>
    <row r="106" spans="1:9" ht="33" x14ac:dyDescent="0.25">
      <c r="A106" s="112" t="s">
        <v>275</v>
      </c>
      <c r="B106" s="830"/>
      <c r="C106" s="827"/>
      <c r="D106" s="830"/>
      <c r="E106" s="827"/>
      <c r="F106" s="830"/>
      <c r="G106" s="827"/>
      <c r="H106" s="638"/>
      <c r="I106" s="638"/>
    </row>
    <row r="107" spans="1:9" ht="16.5" x14ac:dyDescent="0.25">
      <c r="A107" s="112" t="s">
        <v>279</v>
      </c>
      <c r="B107" s="743"/>
      <c r="C107" s="647"/>
      <c r="D107" s="743"/>
      <c r="E107" s="647"/>
      <c r="F107" s="743"/>
      <c r="G107" s="647"/>
      <c r="H107" s="639"/>
      <c r="I107" s="640"/>
    </row>
    <row r="108" spans="1:9" ht="16.5" x14ac:dyDescent="0.25">
      <c r="A108" s="710" t="s">
        <v>205</v>
      </c>
      <c r="B108" s="157" t="s">
        <v>99</v>
      </c>
      <c r="C108" s="157" t="s">
        <v>239</v>
      </c>
      <c r="D108" s="157" t="s">
        <v>99</v>
      </c>
      <c r="E108" s="157" t="s">
        <v>239</v>
      </c>
      <c r="F108" s="157" t="s">
        <v>99</v>
      </c>
      <c r="G108" s="157" t="s">
        <v>239</v>
      </c>
      <c r="H108" s="157" t="s">
        <v>99</v>
      </c>
      <c r="I108" s="157" t="s">
        <v>239</v>
      </c>
    </row>
    <row r="109" spans="1:9" ht="16.5" x14ac:dyDescent="0.25">
      <c r="A109" s="711"/>
      <c r="B109" s="114">
        <v>0.09</v>
      </c>
      <c r="C109" s="115"/>
      <c r="D109" s="114">
        <v>7.0000000000000007E-2</v>
      </c>
      <c r="E109" s="115"/>
      <c r="F109" s="114">
        <v>0.09</v>
      </c>
      <c r="G109" s="115"/>
      <c r="H109" s="114"/>
      <c r="I109" s="117"/>
    </row>
    <row r="110" spans="1:9" ht="33" x14ac:dyDescent="0.25">
      <c r="A110" s="112" t="s">
        <v>275</v>
      </c>
      <c r="B110" s="638"/>
      <c r="C110" s="638"/>
      <c r="D110" s="638"/>
      <c r="E110" s="638"/>
      <c r="F110" s="638"/>
      <c r="G110" s="638"/>
      <c r="H110" s="638"/>
      <c r="I110" s="638"/>
    </row>
    <row r="111" spans="1:9" ht="16.5" x14ac:dyDescent="0.25">
      <c r="A111" s="112" t="s">
        <v>279</v>
      </c>
      <c r="B111" s="639"/>
      <c r="C111" s="640"/>
      <c r="D111" s="639"/>
      <c r="E111" s="640"/>
      <c r="F111" s="639"/>
      <c r="G111" s="640"/>
      <c r="H111" s="639"/>
      <c r="I111" s="640"/>
    </row>
    <row r="112" spans="1:9" ht="16.5" x14ac:dyDescent="0.25">
      <c r="A112" s="710" t="s">
        <v>206</v>
      </c>
      <c r="B112" s="157" t="s">
        <v>99</v>
      </c>
      <c r="C112" s="157" t="s">
        <v>239</v>
      </c>
      <c r="D112" s="157" t="s">
        <v>99</v>
      </c>
      <c r="E112" s="157" t="s">
        <v>239</v>
      </c>
      <c r="F112" s="157" t="s">
        <v>99</v>
      </c>
      <c r="G112" s="157" t="s">
        <v>239</v>
      </c>
      <c r="H112" s="157" t="s">
        <v>99</v>
      </c>
      <c r="I112" s="157" t="s">
        <v>239</v>
      </c>
    </row>
    <row r="113" spans="1:9" ht="16.5" x14ac:dyDescent="0.25">
      <c r="A113" s="711"/>
      <c r="B113" s="114">
        <v>0.09</v>
      </c>
      <c r="C113" s="256"/>
      <c r="D113" s="114">
        <v>7.0000000000000007E-2</v>
      </c>
      <c r="E113" s="256"/>
      <c r="F113" s="114">
        <v>0.09</v>
      </c>
      <c r="G113" s="256"/>
      <c r="H113" s="114"/>
      <c r="I113" s="256"/>
    </row>
    <row r="114" spans="1:9" ht="33" x14ac:dyDescent="0.25">
      <c r="A114" s="112" t="s">
        <v>275</v>
      </c>
      <c r="B114" s="641"/>
      <c r="C114" s="641"/>
      <c r="D114" s="641"/>
      <c r="E114" s="641"/>
      <c r="F114" s="641"/>
      <c r="G114" s="641"/>
      <c r="H114" s="641"/>
      <c r="I114" s="641"/>
    </row>
    <row r="115" spans="1:9" ht="16.5" x14ac:dyDescent="0.25">
      <c r="A115" s="112" t="s">
        <v>279</v>
      </c>
      <c r="B115" s="639"/>
      <c r="C115" s="640"/>
      <c r="D115" s="639"/>
      <c r="E115" s="640"/>
      <c r="F115" s="639"/>
      <c r="G115" s="640"/>
      <c r="H115" s="639"/>
      <c r="I115" s="640"/>
    </row>
    <row r="116" spans="1:9" ht="16.5" x14ac:dyDescent="0.25">
      <c r="A116" s="113" t="s">
        <v>313</v>
      </c>
      <c r="B116" s="118">
        <f t="shared" ref="B116:I116" si="1">(B69+B73+B77+B81+B85+B89+B93+B97+B101+B105+B109+B113)</f>
        <v>0.99999999999999978</v>
      </c>
      <c r="C116" s="118">
        <f t="shared" si="1"/>
        <v>0.6399999999999999</v>
      </c>
      <c r="D116" s="118">
        <f t="shared" si="1"/>
        <v>1</v>
      </c>
      <c r="E116" s="118">
        <f t="shared" si="1"/>
        <v>0.67999999999999994</v>
      </c>
      <c r="F116" s="118">
        <f t="shared" si="1"/>
        <v>0.99999999999999978</v>
      </c>
      <c r="G116" s="118">
        <f t="shared" si="1"/>
        <v>0.6399999999999999</v>
      </c>
      <c r="H116" s="118">
        <f t="shared" si="1"/>
        <v>0</v>
      </c>
      <c r="I116" s="118">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09">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8:O18"/>
    <mergeCell ref="A21:O21"/>
    <mergeCell ref="A22:O22"/>
    <mergeCell ref="A33:I33"/>
    <mergeCell ref="B34:I34"/>
    <mergeCell ref="A35:A36"/>
    <mergeCell ref="G35:G36"/>
    <mergeCell ref="H35:I36"/>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D71" r:id="rId1" xr:uid="{00000000-0004-0000-0B00-000000000000}"/>
    <hyperlink ref="A1" r:id="rId2" xr:uid="{00000000-0004-0000-0B00-000001000000}"/>
    <hyperlink ref="B75" r:id="rId3" xr:uid="{00000000-0004-0000-0B00-000002000000}"/>
    <hyperlink ref="D75" r:id="rId4" xr:uid="{00000000-0004-0000-0B00-000003000000}"/>
    <hyperlink ref="F75" r:id="rId5" xr:uid="{00000000-0004-0000-0B00-000004000000}"/>
    <hyperlink ref="B79" r:id="rId6" xr:uid="{00000000-0004-0000-0B00-000005000000}"/>
    <hyperlink ref="D79" r:id="rId7" xr:uid="{00000000-0004-0000-0B00-000006000000}"/>
    <hyperlink ref="F79" r:id="rId8" xr:uid="{00000000-0004-0000-0B00-000007000000}"/>
    <hyperlink ref="B83" r:id="rId9" xr:uid="{00000000-0004-0000-0B00-000008000000}"/>
    <hyperlink ref="D83" r:id="rId10" xr:uid="{00000000-0004-0000-0B00-000009000000}"/>
    <hyperlink ref="F83" r:id="rId11" xr:uid="{00000000-0004-0000-0B00-00000A000000}"/>
    <hyperlink ref="B87" r:id="rId12" xr:uid="{00000000-0004-0000-0B00-00000B000000}"/>
    <hyperlink ref="D87" r:id="rId13" xr:uid="{00000000-0004-0000-0B00-00000C000000}"/>
    <hyperlink ref="F87" r:id="rId14" xr:uid="{00000000-0004-0000-0B00-00000D000000}"/>
    <hyperlink ref="B91" r:id="rId15" xr:uid="{00000000-0004-0000-0B00-00000E000000}"/>
    <hyperlink ref="D91" r:id="rId16" xr:uid="{00000000-0004-0000-0B00-00000F000000}"/>
    <hyperlink ref="F91" r:id="rId17" xr:uid="{00000000-0004-0000-0B00-000010000000}"/>
    <hyperlink ref="B95" r:id="rId18" xr:uid="{00000000-0004-0000-0B00-000011000000}"/>
    <hyperlink ref="D95" r:id="rId19" xr:uid="{00000000-0004-0000-0B00-000012000000}"/>
    <hyperlink ref="F95" r:id="rId20" xr:uid="{00000000-0004-0000-0B00-000013000000}"/>
    <hyperlink ref="B99" r:id="rId21" xr:uid="{05FFE142-7B88-4B12-9B7E-FD4302DC8E37}"/>
    <hyperlink ref="D99" r:id="rId22" xr:uid="{3F64B01A-5D6F-4CFA-B447-B88BBF094CBC}"/>
    <hyperlink ref="F99" r:id="rId23" xr:uid="{ADAC7B6C-1C9A-44D2-A35B-92CD8BCF921E}"/>
  </hyperlinks>
  <pageMargins left="0.25" right="0.25" top="0.75" bottom="0.75" header="0.3" footer="0.3"/>
  <pageSetup scale="16" fitToHeight="0" orientation="landscape" r:id="rId24"/>
  <rowBreaks count="3" manualBreakCount="3">
    <brk id="45" max="15" man="1"/>
    <brk id="63" max="15" man="1"/>
    <brk id="87" max="15" man="1"/>
  </rowBreaks>
  <drawing r:id="rId2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Listas!$B$2:$B$4</xm:f>
          </x14:formula1>
          <xm:sqref>H35:I36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pageSetUpPr fitToPage="1"/>
  </sheetPr>
  <dimension ref="A1:O125"/>
  <sheetViews>
    <sheetView showGridLines="0" topLeftCell="A94" zoomScale="70" zoomScaleNormal="70" zoomScaleSheetLayoutView="10" workbookViewId="0">
      <selection activeCell="H97" sqref="H97:I97"/>
    </sheetView>
  </sheetViews>
  <sheetFormatPr baseColWidth="10" defaultColWidth="10.85546875" defaultRowHeight="14.25" x14ac:dyDescent="0.25"/>
  <cols>
    <col min="1" max="1" width="49.85546875" style="68" customWidth="1"/>
    <col min="2" max="4" width="35.85546875" style="68" customWidth="1"/>
    <col min="5" max="5" width="44.42578125" style="68" customWidth="1"/>
    <col min="6" max="6" width="35.85546875" style="68" customWidth="1"/>
    <col min="7" max="7" width="72.42578125" style="68" customWidth="1"/>
    <col min="8" max="8" width="35.85546875" style="68" customWidth="1"/>
    <col min="9" max="9" width="47.85546875" style="68" customWidth="1"/>
    <col min="10" max="13" width="35.8554687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3"/>
      <c r="J1" s="523"/>
      <c r="K1" s="523"/>
      <c r="L1" s="524"/>
      <c r="M1" s="683" t="s">
        <v>183</v>
      </c>
      <c r="N1" s="684"/>
      <c r="O1" s="685"/>
    </row>
    <row r="2" spans="1:15" s="145" customFormat="1" ht="30.75" customHeight="1" thickBot="1" x14ac:dyDescent="0.3">
      <c r="A2" s="700"/>
      <c r="B2" s="525" t="s">
        <v>184</v>
      </c>
      <c r="C2" s="526"/>
      <c r="D2" s="526"/>
      <c r="E2" s="526"/>
      <c r="F2" s="526"/>
      <c r="G2" s="526"/>
      <c r="H2" s="526"/>
      <c r="I2" s="526"/>
      <c r="J2" s="526"/>
      <c r="K2" s="526"/>
      <c r="L2" s="527"/>
      <c r="M2" s="683" t="s">
        <v>185</v>
      </c>
      <c r="N2" s="684"/>
      <c r="O2" s="685"/>
    </row>
    <row r="3" spans="1:15" s="145" customFormat="1" ht="24" customHeight="1" thickBot="1" x14ac:dyDescent="0.3">
      <c r="A3" s="700"/>
      <c r="B3" s="525" t="s">
        <v>186</v>
      </c>
      <c r="C3" s="526"/>
      <c r="D3" s="526"/>
      <c r="E3" s="526"/>
      <c r="F3" s="526"/>
      <c r="G3" s="526"/>
      <c r="H3" s="526"/>
      <c r="I3" s="526"/>
      <c r="J3" s="526"/>
      <c r="K3" s="526"/>
      <c r="L3" s="527"/>
      <c r="M3" s="683" t="s">
        <v>187</v>
      </c>
      <c r="N3" s="684"/>
      <c r="O3" s="685"/>
    </row>
    <row r="4" spans="1:15" s="145" customFormat="1" ht="21.75" customHeight="1" thickBot="1" x14ac:dyDescent="0.3">
      <c r="A4" s="701"/>
      <c r="B4" s="528" t="s">
        <v>188</v>
      </c>
      <c r="C4" s="529"/>
      <c r="D4" s="529"/>
      <c r="E4" s="529"/>
      <c r="F4" s="529"/>
      <c r="G4" s="529"/>
      <c r="H4" s="529"/>
      <c r="I4" s="529"/>
      <c r="J4" s="529"/>
      <c r="K4" s="529"/>
      <c r="L4" s="530"/>
      <c r="M4" s="683" t="s">
        <v>189</v>
      </c>
      <c r="N4" s="684"/>
      <c r="O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543" t="s">
        <v>190</v>
      </c>
      <c r="B6" s="233" t="s">
        <v>191</v>
      </c>
      <c r="C6" s="200"/>
      <c r="D6" s="233" t="s">
        <v>192</v>
      </c>
      <c r="E6" s="200"/>
      <c r="F6" s="233" t="s">
        <v>193</v>
      </c>
      <c r="G6" s="200"/>
      <c r="H6" s="233" t="s">
        <v>194</v>
      </c>
      <c r="I6" s="201"/>
      <c r="J6" s="688" t="s">
        <v>195</v>
      </c>
      <c r="K6" s="544"/>
      <c r="L6" s="232" t="s">
        <v>196</v>
      </c>
      <c r="M6" s="545"/>
      <c r="N6" s="545"/>
      <c r="O6" s="545"/>
    </row>
    <row r="7" spans="1:15" s="145" customFormat="1" ht="21.75" customHeight="1" thickBot="1" x14ac:dyDescent="0.3">
      <c r="A7" s="543"/>
      <c r="B7" s="234" t="s">
        <v>197</v>
      </c>
      <c r="C7" s="202"/>
      <c r="D7" s="233" t="s">
        <v>198</v>
      </c>
      <c r="E7" s="202"/>
      <c r="F7" s="233" t="s">
        <v>200</v>
      </c>
      <c r="G7" s="202"/>
      <c r="H7" s="233" t="s">
        <v>201</v>
      </c>
      <c r="I7" s="201" t="s">
        <v>199</v>
      </c>
      <c r="J7" s="688"/>
      <c r="K7" s="544"/>
      <c r="L7" s="232" t="s">
        <v>202</v>
      </c>
      <c r="M7" s="545"/>
      <c r="N7" s="545"/>
      <c r="O7" s="545"/>
    </row>
    <row r="8" spans="1:15" s="145" customFormat="1" ht="21.75" customHeight="1" thickBot="1" x14ac:dyDescent="0.3">
      <c r="A8" s="543"/>
      <c r="B8" s="233" t="s">
        <v>203</v>
      </c>
      <c r="C8" s="200"/>
      <c r="D8" s="233" t="s">
        <v>204</v>
      </c>
      <c r="E8" s="203"/>
      <c r="F8" s="233" t="s">
        <v>205</v>
      </c>
      <c r="G8" s="203"/>
      <c r="H8" s="233" t="s">
        <v>206</v>
      </c>
      <c r="I8" s="201"/>
      <c r="J8" s="688"/>
      <c r="K8" s="544"/>
      <c r="L8" s="232" t="s">
        <v>207</v>
      </c>
      <c r="M8" s="545" t="s">
        <v>199</v>
      </c>
      <c r="N8" s="545"/>
      <c r="O8" s="545"/>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thickBot="1" x14ac:dyDescent="0.3">
      <c r="A10" s="73"/>
      <c r="B10" s="74"/>
      <c r="C10" s="74"/>
      <c r="D10" s="76"/>
      <c r="E10" s="75"/>
      <c r="F10" s="75"/>
      <c r="G10" s="323"/>
      <c r="H10" s="323"/>
      <c r="I10" s="77"/>
      <c r="J10" s="77"/>
      <c r="K10" s="74"/>
      <c r="L10" s="74"/>
      <c r="M10" s="74"/>
      <c r="N10" s="74"/>
      <c r="O10" s="74"/>
    </row>
    <row r="11" spans="1:15" ht="15" customHeight="1" x14ac:dyDescent="0.25">
      <c r="A11" s="706" t="s">
        <v>208</v>
      </c>
      <c r="B11" s="719" t="s">
        <v>670</v>
      </c>
      <c r="C11" s="720"/>
      <c r="D11" s="720"/>
      <c r="E11" s="720"/>
      <c r="F11" s="720"/>
      <c r="G11" s="720"/>
      <c r="H11" s="720"/>
      <c r="I11" s="720"/>
      <c r="J11" s="720"/>
      <c r="K11" s="720"/>
      <c r="L11" s="720"/>
      <c r="M11" s="720"/>
      <c r="N11" s="720"/>
      <c r="O11" s="721"/>
    </row>
    <row r="12" spans="1:15" ht="15" customHeight="1" x14ac:dyDescent="0.25">
      <c r="A12" s="707"/>
      <c r="B12" s="722"/>
      <c r="C12" s="723"/>
      <c r="D12" s="723"/>
      <c r="E12" s="723"/>
      <c r="F12" s="723"/>
      <c r="G12" s="723"/>
      <c r="H12" s="723"/>
      <c r="I12" s="723"/>
      <c r="J12" s="723"/>
      <c r="K12" s="723"/>
      <c r="L12" s="723"/>
      <c r="M12" s="723"/>
      <c r="N12" s="723"/>
      <c r="O12" s="724"/>
    </row>
    <row r="13" spans="1:15" ht="15" customHeight="1" thickBot="1" x14ac:dyDescent="0.3">
      <c r="A13" s="708"/>
      <c r="B13" s="725"/>
      <c r="C13" s="726"/>
      <c r="D13" s="726"/>
      <c r="E13" s="726"/>
      <c r="F13" s="726"/>
      <c r="G13" s="726"/>
      <c r="H13" s="726"/>
      <c r="I13" s="726"/>
      <c r="J13" s="726"/>
      <c r="K13" s="726"/>
      <c r="L13" s="726"/>
      <c r="M13" s="726"/>
      <c r="N13" s="726"/>
      <c r="O13" s="727"/>
    </row>
    <row r="14" spans="1:15" ht="9" customHeight="1" thickBot="1" x14ac:dyDescent="0.3">
      <c r="A14" s="81"/>
      <c r="B14" s="144"/>
      <c r="C14" s="82"/>
      <c r="D14" s="82"/>
      <c r="E14" s="82"/>
      <c r="F14" s="82"/>
      <c r="G14" s="83"/>
      <c r="H14" s="83"/>
      <c r="I14" s="83"/>
      <c r="J14" s="83"/>
      <c r="K14" s="83"/>
      <c r="L14" s="84"/>
      <c r="M14" s="84"/>
      <c r="N14" s="84"/>
      <c r="O14" s="84"/>
    </row>
    <row r="15" spans="1:15" s="85" customFormat="1" ht="37.5" customHeight="1" thickBot="1" x14ac:dyDescent="0.3">
      <c r="A15" s="121" t="s">
        <v>210</v>
      </c>
      <c r="B15" s="697" t="s">
        <v>620</v>
      </c>
      <c r="C15" s="697"/>
      <c r="D15" s="697"/>
      <c r="E15" s="697"/>
      <c r="F15" s="697"/>
      <c r="G15" s="543" t="s">
        <v>212</v>
      </c>
      <c r="H15" s="543"/>
      <c r="I15" s="698" t="s">
        <v>671</v>
      </c>
      <c r="J15" s="698"/>
      <c r="K15" s="698"/>
      <c r="L15" s="698"/>
      <c r="M15" s="698"/>
      <c r="N15" s="698"/>
      <c r="O15" s="698"/>
    </row>
    <row r="16" spans="1:15" ht="9" customHeight="1" thickBot="1" x14ac:dyDescent="0.3">
      <c r="A16" s="81"/>
      <c r="B16" s="83"/>
      <c r="C16" s="82"/>
      <c r="D16" s="82"/>
      <c r="E16" s="82"/>
      <c r="F16" s="82"/>
      <c r="G16" s="83"/>
      <c r="H16" s="83"/>
      <c r="I16" s="83"/>
      <c r="J16" s="83"/>
      <c r="K16" s="83"/>
      <c r="L16" s="84"/>
      <c r="M16" s="84"/>
      <c r="N16" s="84"/>
      <c r="O16" s="84"/>
    </row>
    <row r="17" spans="1:15" ht="56.25" customHeight="1" thickBot="1" x14ac:dyDescent="0.3">
      <c r="A17" s="121" t="s">
        <v>214</v>
      </c>
      <c r="B17" s="697" t="s">
        <v>215</v>
      </c>
      <c r="C17" s="697"/>
      <c r="D17" s="697"/>
      <c r="E17" s="697"/>
      <c r="F17" s="121" t="s">
        <v>216</v>
      </c>
      <c r="G17" s="567" t="s">
        <v>217</v>
      </c>
      <c r="H17" s="567"/>
      <c r="I17" s="567"/>
      <c r="J17" s="121" t="s">
        <v>218</v>
      </c>
      <c r="K17" s="697" t="s">
        <v>622</v>
      </c>
      <c r="L17" s="697"/>
      <c r="M17" s="697"/>
      <c r="N17" s="697"/>
      <c r="O17" s="697"/>
    </row>
    <row r="18" spans="1:15" ht="9" customHeight="1" x14ac:dyDescent="0.25">
      <c r="A18" s="72"/>
      <c r="B18" s="69"/>
      <c r="C18" s="705"/>
      <c r="D18" s="705"/>
      <c r="E18" s="705"/>
      <c r="F18" s="705"/>
      <c r="G18" s="705"/>
      <c r="H18" s="705"/>
      <c r="I18" s="705"/>
      <c r="J18" s="705"/>
      <c r="K18" s="705"/>
      <c r="L18" s="705"/>
      <c r="M18" s="705"/>
      <c r="N18" s="705"/>
      <c r="O18" s="705"/>
    </row>
    <row r="20" spans="1:15" ht="16.5" customHeight="1" thickBot="1" x14ac:dyDescent="0.3">
      <c r="A20" s="142"/>
      <c r="B20" s="143"/>
      <c r="C20" s="143"/>
      <c r="D20" s="143"/>
      <c r="E20" s="143"/>
      <c r="F20" s="143"/>
      <c r="G20" s="143"/>
      <c r="H20" s="143"/>
      <c r="I20" s="143"/>
      <c r="J20" s="143"/>
      <c r="K20" s="143"/>
      <c r="L20" s="143"/>
      <c r="M20" s="143"/>
      <c r="N20" s="143"/>
      <c r="O20" s="143"/>
    </row>
    <row r="21" spans="1:15" ht="32.1" customHeight="1" thickBot="1" x14ac:dyDescent="0.3">
      <c r="A21" s="686" t="s">
        <v>220</v>
      </c>
      <c r="B21" s="687"/>
      <c r="C21" s="687"/>
      <c r="D21" s="687"/>
      <c r="E21" s="687"/>
      <c r="F21" s="687"/>
      <c r="G21" s="687"/>
      <c r="H21" s="687"/>
      <c r="I21" s="687"/>
      <c r="J21" s="687"/>
      <c r="K21" s="687"/>
      <c r="L21" s="687"/>
      <c r="M21" s="687"/>
      <c r="N21" s="687"/>
      <c r="O21" s="688"/>
    </row>
    <row r="22" spans="1:15" ht="32.1" customHeight="1" thickBot="1" x14ac:dyDescent="0.3">
      <c r="A22" s="686" t="s">
        <v>221</v>
      </c>
      <c r="B22" s="687"/>
      <c r="C22" s="687"/>
      <c r="D22" s="687"/>
      <c r="E22" s="687"/>
      <c r="F22" s="687"/>
      <c r="G22" s="687"/>
      <c r="H22" s="687"/>
      <c r="I22" s="687"/>
      <c r="J22" s="687"/>
      <c r="K22" s="687"/>
      <c r="L22" s="687"/>
      <c r="M22" s="687"/>
      <c r="N22" s="687"/>
      <c r="O22" s="688"/>
    </row>
    <row r="23" spans="1:15" ht="32.1" customHeight="1" thickBot="1" x14ac:dyDescent="0.3">
      <c r="A23" s="96"/>
      <c r="B23" s="86" t="s">
        <v>191</v>
      </c>
      <c r="C23" s="86" t="s">
        <v>192</v>
      </c>
      <c r="D23" s="86" t="s">
        <v>193</v>
      </c>
      <c r="E23" s="86" t="s">
        <v>194</v>
      </c>
      <c r="F23" s="86" t="s">
        <v>197</v>
      </c>
      <c r="G23" s="86" t="s">
        <v>198</v>
      </c>
      <c r="H23" s="86" t="s">
        <v>200</v>
      </c>
      <c r="I23" s="86" t="s">
        <v>201</v>
      </c>
      <c r="J23" s="86" t="s">
        <v>203</v>
      </c>
      <c r="K23" s="86" t="s">
        <v>204</v>
      </c>
      <c r="L23" s="86" t="s">
        <v>205</v>
      </c>
      <c r="M23" s="86" t="s">
        <v>206</v>
      </c>
      <c r="N23" s="391" t="s">
        <v>222</v>
      </c>
      <c r="O23" s="87" t="s">
        <v>223</v>
      </c>
    </row>
    <row r="24" spans="1:15" ht="32.1" customHeight="1" x14ac:dyDescent="0.25">
      <c r="A24" s="90" t="s">
        <v>224</v>
      </c>
      <c r="B24" s="91">
        <v>1204050000</v>
      </c>
      <c r="C24" s="91"/>
      <c r="D24" s="91"/>
      <c r="E24" s="91"/>
      <c r="F24" s="91"/>
      <c r="G24" s="91"/>
      <c r="H24" s="88"/>
      <c r="I24" s="88"/>
      <c r="J24" s="88"/>
      <c r="K24" s="88"/>
      <c r="L24" s="88"/>
      <c r="M24" s="88"/>
      <c r="N24" s="91">
        <f>SUM(B24:M24)</f>
        <v>1204050000</v>
      </c>
      <c r="O24" s="89"/>
    </row>
    <row r="25" spans="1:15" ht="32.1" customHeight="1" x14ac:dyDescent="0.25">
      <c r="A25" s="90" t="s">
        <v>225</v>
      </c>
      <c r="B25" s="91">
        <v>1204050000</v>
      </c>
      <c r="C25" s="91"/>
      <c r="D25" s="91"/>
      <c r="E25" s="91"/>
      <c r="F25" s="91"/>
      <c r="G25" s="91"/>
      <c r="H25" s="91"/>
      <c r="I25" s="91"/>
      <c r="J25" s="91"/>
      <c r="K25" s="91"/>
      <c r="L25" s="91"/>
      <c r="M25" s="91"/>
      <c r="N25" s="91">
        <f>SUM(B25:M25)</f>
        <v>1204050000</v>
      </c>
      <c r="O25" s="120">
        <f>+(B25+C25+D25+E25+F25+G25+H25+I25+J25+K25+L25+M25)/N24</f>
        <v>1</v>
      </c>
    </row>
    <row r="26" spans="1:15" ht="32.1" customHeight="1" x14ac:dyDescent="0.25">
      <c r="A26" s="90" t="s">
        <v>226</v>
      </c>
      <c r="B26" s="91">
        <v>0</v>
      </c>
      <c r="C26" s="91">
        <v>29787529</v>
      </c>
      <c r="D26" s="91">
        <v>127100467</v>
      </c>
      <c r="E26" s="91">
        <v>139236000</v>
      </c>
      <c r="F26" s="91">
        <v>132959000</v>
      </c>
      <c r="G26" s="91">
        <v>126682000</v>
      </c>
      <c r="H26" s="91">
        <v>132959000</v>
      </c>
      <c r="I26" s="91">
        <v>132959000</v>
      </c>
      <c r="J26" s="91"/>
      <c r="K26" s="91"/>
      <c r="L26" s="91"/>
      <c r="M26" s="91"/>
      <c r="N26" s="91">
        <f>SUM(B26:M26)</f>
        <v>821682996</v>
      </c>
      <c r="O26" s="120"/>
    </row>
    <row r="27" spans="1:15" ht="32.1" customHeight="1" x14ac:dyDescent="0.25">
      <c r="A27" s="90" t="s">
        <v>227</v>
      </c>
      <c r="B27" s="91">
        <v>0</v>
      </c>
      <c r="C27" s="91">
        <v>0</v>
      </c>
      <c r="D27" s="91">
        <v>0</v>
      </c>
      <c r="E27" s="91">
        <v>0</v>
      </c>
      <c r="F27" s="91">
        <v>0</v>
      </c>
      <c r="G27" s="91">
        <v>0</v>
      </c>
      <c r="H27" s="91">
        <v>0</v>
      </c>
      <c r="I27" s="91">
        <v>0</v>
      </c>
      <c r="J27" s="91">
        <v>0</v>
      </c>
      <c r="K27" s="91">
        <v>0</v>
      </c>
      <c r="L27" s="91">
        <v>0</v>
      </c>
      <c r="M27" s="331">
        <v>0</v>
      </c>
      <c r="N27" s="91">
        <f>SUM(B27:M27)</f>
        <v>0</v>
      </c>
      <c r="O27" s="332"/>
    </row>
    <row r="28" spans="1:15" ht="32.1" customHeight="1" x14ac:dyDescent="0.25">
      <c r="A28" s="90" t="s">
        <v>228</v>
      </c>
      <c r="B28" s="91">
        <v>0</v>
      </c>
      <c r="C28" s="91"/>
      <c r="D28" s="91"/>
      <c r="E28" s="91"/>
      <c r="F28" s="91"/>
      <c r="G28" s="91"/>
      <c r="H28" s="91"/>
      <c r="I28" s="91"/>
      <c r="J28" s="91"/>
      <c r="K28" s="91"/>
      <c r="L28" s="91"/>
      <c r="M28" s="91"/>
      <c r="N28" s="91"/>
      <c r="O28" s="92"/>
    </row>
    <row r="29" spans="1:15" ht="32.1" customHeight="1" thickBot="1" x14ac:dyDescent="0.3">
      <c r="A29" s="93" t="s">
        <v>229</v>
      </c>
      <c r="B29" s="94">
        <v>0</v>
      </c>
      <c r="C29" s="94"/>
      <c r="D29" s="94"/>
      <c r="E29" s="94"/>
      <c r="F29" s="94"/>
      <c r="G29" s="94"/>
      <c r="H29" s="94"/>
      <c r="I29" s="94"/>
      <c r="J29" s="94"/>
      <c r="K29" s="94"/>
      <c r="L29" s="94"/>
      <c r="M29" s="94"/>
      <c r="N29" s="94"/>
      <c r="O29" s="97"/>
    </row>
    <row r="30" spans="1:15" s="95" customFormat="1" ht="17.25" customHeight="1" x14ac:dyDescent="0.2"/>
    <row r="31" spans="1:15" ht="5.25" customHeight="1" thickBot="1" x14ac:dyDescent="0.3"/>
    <row r="32" spans="1:15" ht="48" customHeight="1" thickBot="1" x14ac:dyDescent="0.3">
      <c r="A32" s="666" t="s">
        <v>230</v>
      </c>
      <c r="B32" s="667"/>
      <c r="C32" s="667"/>
      <c r="D32" s="667"/>
      <c r="E32" s="667"/>
      <c r="F32" s="667"/>
      <c r="G32" s="667"/>
      <c r="H32" s="667"/>
      <c r="I32" s="668"/>
      <c r="J32" s="100"/>
    </row>
    <row r="33" spans="1:10" ht="50.25" customHeight="1" thickBot="1" x14ac:dyDescent="0.3">
      <c r="A33" s="107" t="s">
        <v>231</v>
      </c>
      <c r="B33" s="669" t="str">
        <f>+B11</f>
        <v>Dinamizar 20 Consejos y Planes Locales de seguridad para las Mujeres en las 20 localidades de Bogotá.</v>
      </c>
      <c r="C33" s="670"/>
      <c r="D33" s="670"/>
      <c r="E33" s="670"/>
      <c r="F33" s="670"/>
      <c r="G33" s="670"/>
      <c r="H33" s="670"/>
      <c r="I33" s="671"/>
      <c r="J33" s="98"/>
    </row>
    <row r="34" spans="1:10" ht="18.75" customHeight="1" thickBot="1" x14ac:dyDescent="0.3">
      <c r="A34" s="662" t="s">
        <v>232</v>
      </c>
      <c r="B34" s="151">
        <v>2024</v>
      </c>
      <c r="C34" s="151">
        <v>2025</v>
      </c>
      <c r="D34" s="151">
        <v>2026</v>
      </c>
      <c r="E34" s="151">
        <v>2027</v>
      </c>
      <c r="F34" s="151" t="s">
        <v>233</v>
      </c>
      <c r="G34" s="677" t="s">
        <v>234</v>
      </c>
      <c r="H34" s="677" t="s">
        <v>23</v>
      </c>
      <c r="I34" s="677"/>
      <c r="J34" s="98"/>
    </row>
    <row r="35" spans="1:10" ht="50.25" customHeight="1" thickBot="1" x14ac:dyDescent="0.3">
      <c r="A35" s="663"/>
      <c r="B35" s="266">
        <v>20</v>
      </c>
      <c r="C35" s="266">
        <v>20</v>
      </c>
      <c r="D35" s="266">
        <v>20</v>
      </c>
      <c r="E35" s="266">
        <v>20</v>
      </c>
      <c r="F35" s="278">
        <v>20</v>
      </c>
      <c r="G35" s="677"/>
      <c r="H35" s="677"/>
      <c r="I35" s="677"/>
      <c r="J35" s="98"/>
    </row>
    <row r="36" spans="1:10" ht="52.5" customHeight="1" thickBot="1" x14ac:dyDescent="0.3">
      <c r="A36" s="108" t="s">
        <v>235</v>
      </c>
      <c r="B36" s="672">
        <v>0.1</v>
      </c>
      <c r="C36" s="673"/>
      <c r="D36" s="674" t="s">
        <v>236</v>
      </c>
      <c r="E36" s="675"/>
      <c r="F36" s="675"/>
      <c r="G36" s="675"/>
      <c r="H36" s="675"/>
      <c r="I36" s="676"/>
    </row>
    <row r="37" spans="1:10" s="99" customFormat="1" ht="48" customHeight="1" thickBot="1" x14ac:dyDescent="0.3">
      <c r="A37" s="662" t="s">
        <v>237</v>
      </c>
      <c r="B37" s="108" t="s">
        <v>238</v>
      </c>
      <c r="C37" s="107" t="s">
        <v>239</v>
      </c>
      <c r="D37" s="649" t="s">
        <v>240</v>
      </c>
      <c r="E37" s="650"/>
      <c r="F37" s="649" t="s">
        <v>241</v>
      </c>
      <c r="G37" s="650"/>
      <c r="H37" s="109" t="s">
        <v>242</v>
      </c>
      <c r="I37" s="111" t="s">
        <v>243</v>
      </c>
    </row>
    <row r="38" spans="1:10" ht="141" customHeight="1" thickBot="1" x14ac:dyDescent="0.3">
      <c r="A38" s="663"/>
      <c r="B38" s="103">
        <v>0</v>
      </c>
      <c r="C38" s="154">
        <v>6</v>
      </c>
      <c r="D38" s="805" t="s">
        <v>672</v>
      </c>
      <c r="E38" s="806"/>
      <c r="F38" s="805" t="s">
        <v>672</v>
      </c>
      <c r="G38" s="806"/>
      <c r="H38" s="154" t="s">
        <v>673</v>
      </c>
      <c r="I38" s="399" t="s">
        <v>674</v>
      </c>
    </row>
    <row r="39" spans="1:10" s="99" customFormat="1" ht="54" customHeight="1" thickBot="1" x14ac:dyDescent="0.3">
      <c r="A39" s="662" t="s">
        <v>248</v>
      </c>
      <c r="B39" s="110" t="s">
        <v>238</v>
      </c>
      <c r="C39" s="107" t="s">
        <v>239</v>
      </c>
      <c r="D39" s="649" t="s">
        <v>240</v>
      </c>
      <c r="E39" s="650"/>
      <c r="F39" s="649" t="s">
        <v>241</v>
      </c>
      <c r="G39" s="650"/>
      <c r="H39" s="109" t="s">
        <v>242</v>
      </c>
      <c r="I39" s="111" t="s">
        <v>243</v>
      </c>
    </row>
    <row r="40" spans="1:10" ht="120.75" customHeight="1" thickBot="1" x14ac:dyDescent="0.3">
      <c r="A40" s="663"/>
      <c r="B40" s="103">
        <v>20</v>
      </c>
      <c r="C40" s="104">
        <v>20</v>
      </c>
      <c r="D40" s="805" t="s">
        <v>675</v>
      </c>
      <c r="E40" s="806"/>
      <c r="F40" s="805" t="s">
        <v>676</v>
      </c>
      <c r="G40" s="806"/>
      <c r="H40" s="399" t="s">
        <v>318</v>
      </c>
      <c r="I40" s="399" t="s">
        <v>677</v>
      </c>
    </row>
    <row r="41" spans="1:10" s="99" customFormat="1" ht="50.25" thickBot="1" x14ac:dyDescent="0.3">
      <c r="A41" s="662" t="s">
        <v>251</v>
      </c>
      <c r="B41" s="110" t="s">
        <v>238</v>
      </c>
      <c r="C41" s="109" t="s">
        <v>239</v>
      </c>
      <c r="D41" s="649" t="s">
        <v>240</v>
      </c>
      <c r="E41" s="650"/>
      <c r="F41" s="649" t="s">
        <v>241</v>
      </c>
      <c r="G41" s="650"/>
      <c r="H41" s="109" t="s">
        <v>242</v>
      </c>
      <c r="I41" s="111" t="s">
        <v>243</v>
      </c>
    </row>
    <row r="42" spans="1:10" ht="146.25" customHeight="1" thickBot="1" x14ac:dyDescent="0.3">
      <c r="A42" s="663"/>
      <c r="B42" s="103">
        <v>20</v>
      </c>
      <c r="C42" s="104">
        <v>20</v>
      </c>
      <c r="D42" s="859" t="s">
        <v>678</v>
      </c>
      <c r="E42" s="860"/>
      <c r="F42" s="859" t="s">
        <v>679</v>
      </c>
      <c r="G42" s="860"/>
      <c r="H42" s="478" t="s">
        <v>318</v>
      </c>
      <c r="I42" s="478" t="s">
        <v>677</v>
      </c>
    </row>
    <row r="43" spans="1:10" s="99" customFormat="1" ht="50.25" thickBot="1" x14ac:dyDescent="0.3">
      <c r="A43" s="662" t="s">
        <v>254</v>
      </c>
      <c r="B43" s="110" t="s">
        <v>238</v>
      </c>
      <c r="C43" s="110" t="s">
        <v>239</v>
      </c>
      <c r="D43" s="649" t="s">
        <v>240</v>
      </c>
      <c r="E43" s="650"/>
      <c r="F43" s="649" t="s">
        <v>241</v>
      </c>
      <c r="G43" s="650"/>
      <c r="H43" s="109" t="s">
        <v>242</v>
      </c>
      <c r="I43" s="109" t="s">
        <v>243</v>
      </c>
    </row>
    <row r="44" spans="1:10" ht="151.5" customHeight="1" thickBot="1" x14ac:dyDescent="0.3">
      <c r="A44" s="663"/>
      <c r="B44" s="101">
        <v>20</v>
      </c>
      <c r="C44" s="101">
        <v>20</v>
      </c>
      <c r="D44" s="861" t="s">
        <v>680</v>
      </c>
      <c r="E44" s="862"/>
      <c r="F44" s="859" t="s">
        <v>681</v>
      </c>
      <c r="G44" s="860"/>
      <c r="H44" s="478" t="s">
        <v>318</v>
      </c>
      <c r="I44" s="478" t="s">
        <v>677</v>
      </c>
    </row>
    <row r="45" spans="1:10" s="99" customFormat="1" ht="50.25" thickBot="1" x14ac:dyDescent="0.3">
      <c r="A45" s="662" t="s">
        <v>257</v>
      </c>
      <c r="B45" s="109" t="s">
        <v>238</v>
      </c>
      <c r="C45" s="109" t="s">
        <v>239</v>
      </c>
      <c r="D45" s="649" t="s">
        <v>240</v>
      </c>
      <c r="E45" s="650"/>
      <c r="F45" s="649" t="s">
        <v>241</v>
      </c>
      <c r="G45" s="650"/>
      <c r="H45" s="109" t="s">
        <v>242</v>
      </c>
      <c r="I45" s="111" t="s">
        <v>243</v>
      </c>
    </row>
    <row r="46" spans="1:10" ht="149.1" customHeight="1" thickBot="1" x14ac:dyDescent="0.3">
      <c r="A46" s="663"/>
      <c r="B46" s="101">
        <v>20</v>
      </c>
      <c r="C46" s="101">
        <v>20</v>
      </c>
      <c r="D46" s="861" t="s">
        <v>682</v>
      </c>
      <c r="E46" s="862"/>
      <c r="F46" s="859" t="s">
        <v>683</v>
      </c>
      <c r="G46" s="860"/>
      <c r="H46" s="478" t="s">
        <v>318</v>
      </c>
      <c r="I46" s="478" t="s">
        <v>677</v>
      </c>
    </row>
    <row r="47" spans="1:10" s="99" customFormat="1" ht="50.25" thickBot="1" x14ac:dyDescent="0.3">
      <c r="A47" s="662" t="s">
        <v>260</v>
      </c>
      <c r="B47" s="110" t="s">
        <v>238</v>
      </c>
      <c r="C47" s="109" t="s">
        <v>239</v>
      </c>
      <c r="D47" s="649" t="s">
        <v>240</v>
      </c>
      <c r="E47" s="650"/>
      <c r="F47" s="649" t="s">
        <v>241</v>
      </c>
      <c r="G47" s="650"/>
      <c r="H47" s="109" t="s">
        <v>242</v>
      </c>
      <c r="I47" s="111" t="s">
        <v>243</v>
      </c>
    </row>
    <row r="48" spans="1:10" ht="189.75" customHeight="1" thickBot="1" x14ac:dyDescent="0.3">
      <c r="A48" s="663"/>
      <c r="B48" s="105">
        <v>20</v>
      </c>
      <c r="C48" s="106">
        <v>20</v>
      </c>
      <c r="D48" s="861" t="s">
        <v>684</v>
      </c>
      <c r="E48" s="862"/>
      <c r="F48" s="859" t="s">
        <v>685</v>
      </c>
      <c r="G48" s="860"/>
      <c r="H48" s="478" t="s">
        <v>318</v>
      </c>
      <c r="I48" s="478" t="s">
        <v>677</v>
      </c>
    </row>
    <row r="49" spans="1:9" ht="50.25" thickBot="1" x14ac:dyDescent="0.3">
      <c r="A49" s="662" t="s">
        <v>263</v>
      </c>
      <c r="B49" s="108" t="s">
        <v>238</v>
      </c>
      <c r="C49" s="107" t="s">
        <v>239</v>
      </c>
      <c r="D49" s="649" t="s">
        <v>240</v>
      </c>
      <c r="E49" s="650"/>
      <c r="F49" s="649" t="s">
        <v>241</v>
      </c>
      <c r="G49" s="650"/>
      <c r="H49" s="109" t="s">
        <v>242</v>
      </c>
      <c r="I49" s="111" t="s">
        <v>243</v>
      </c>
    </row>
    <row r="50" spans="1:9" ht="179.25" customHeight="1" thickBot="1" x14ac:dyDescent="0.3">
      <c r="A50" s="663"/>
      <c r="B50" s="105">
        <v>20</v>
      </c>
      <c r="C50" s="106">
        <v>20</v>
      </c>
      <c r="D50" s="861" t="s">
        <v>1229</v>
      </c>
      <c r="E50" s="862"/>
      <c r="F50" s="861" t="s">
        <v>1228</v>
      </c>
      <c r="G50" s="862"/>
      <c r="H50" s="514" t="s">
        <v>318</v>
      </c>
      <c r="I50" s="514" t="s">
        <v>677</v>
      </c>
    </row>
    <row r="51" spans="1:9" ht="50.25" thickBot="1" x14ac:dyDescent="0.3">
      <c r="A51" s="662" t="s">
        <v>264</v>
      </c>
      <c r="B51" s="108" t="s">
        <v>238</v>
      </c>
      <c r="C51" s="107" t="s">
        <v>239</v>
      </c>
      <c r="D51" s="649" t="s">
        <v>240</v>
      </c>
      <c r="E51" s="650"/>
      <c r="F51" s="649" t="s">
        <v>241</v>
      </c>
      <c r="G51" s="650"/>
      <c r="H51" s="109" t="s">
        <v>242</v>
      </c>
      <c r="I51" s="111" t="s">
        <v>243</v>
      </c>
    </row>
    <row r="52" spans="1:9" ht="142.5" customHeight="1" thickBot="1" x14ac:dyDescent="0.3">
      <c r="A52" s="663"/>
      <c r="B52" s="105">
        <v>20</v>
      </c>
      <c r="C52" s="106">
        <v>20</v>
      </c>
      <c r="D52" s="861" t="s">
        <v>1268</v>
      </c>
      <c r="E52" s="862"/>
      <c r="F52" s="861" t="s">
        <v>1269</v>
      </c>
      <c r="G52" s="862"/>
      <c r="H52" s="514" t="s">
        <v>318</v>
      </c>
      <c r="I52" s="514" t="s">
        <v>677</v>
      </c>
    </row>
    <row r="53" spans="1:9" ht="47.25" customHeight="1" thickBot="1" x14ac:dyDescent="0.3">
      <c r="A53" s="662" t="s">
        <v>265</v>
      </c>
      <c r="B53" s="108" t="s">
        <v>238</v>
      </c>
      <c r="C53" s="107" t="s">
        <v>239</v>
      </c>
      <c r="D53" s="649" t="s">
        <v>240</v>
      </c>
      <c r="E53" s="650"/>
      <c r="F53" s="649" t="s">
        <v>241</v>
      </c>
      <c r="G53" s="650"/>
      <c r="H53" s="107" t="s">
        <v>242</v>
      </c>
      <c r="I53" s="111" t="s">
        <v>243</v>
      </c>
    </row>
    <row r="54" spans="1:9" ht="17.25" thickBot="1" x14ac:dyDescent="0.3">
      <c r="A54" s="663"/>
      <c r="B54" s="105">
        <v>20</v>
      </c>
      <c r="C54" s="106"/>
      <c r="D54" s="653"/>
      <c r="E54" s="654"/>
      <c r="F54" s="653"/>
      <c r="G54" s="654"/>
      <c r="H54" s="101"/>
      <c r="I54" s="101"/>
    </row>
    <row r="55" spans="1:9" ht="50.25" thickBot="1" x14ac:dyDescent="0.3">
      <c r="A55" s="662" t="s">
        <v>266</v>
      </c>
      <c r="B55" s="108" t="s">
        <v>238</v>
      </c>
      <c r="C55" s="107" t="s">
        <v>239</v>
      </c>
      <c r="D55" s="649" t="s">
        <v>240</v>
      </c>
      <c r="E55" s="650"/>
      <c r="F55" s="649" t="s">
        <v>241</v>
      </c>
      <c r="G55" s="650"/>
      <c r="H55" s="109" t="s">
        <v>242</v>
      </c>
      <c r="I55" s="111" t="s">
        <v>243</v>
      </c>
    </row>
    <row r="56" spans="1:9" ht="17.25" thickBot="1" x14ac:dyDescent="0.3">
      <c r="A56" s="663"/>
      <c r="B56" s="105">
        <v>20</v>
      </c>
      <c r="C56" s="106"/>
      <c r="D56" s="653"/>
      <c r="E56" s="654"/>
      <c r="F56" s="653"/>
      <c r="G56" s="654"/>
      <c r="H56" s="101"/>
      <c r="I56" s="102"/>
    </row>
    <row r="57" spans="1:9" ht="50.25" thickBot="1" x14ac:dyDescent="0.3">
      <c r="A57" s="662" t="s">
        <v>267</v>
      </c>
      <c r="B57" s="108" t="s">
        <v>238</v>
      </c>
      <c r="C57" s="107" t="s">
        <v>239</v>
      </c>
      <c r="D57" s="649" t="s">
        <v>240</v>
      </c>
      <c r="E57" s="650"/>
      <c r="F57" s="649" t="s">
        <v>241</v>
      </c>
      <c r="G57" s="650"/>
      <c r="H57" s="109" t="s">
        <v>242</v>
      </c>
      <c r="I57" s="111" t="s">
        <v>243</v>
      </c>
    </row>
    <row r="58" spans="1:9" ht="17.25" thickBot="1" x14ac:dyDescent="0.3">
      <c r="A58" s="663"/>
      <c r="B58" s="105">
        <v>20</v>
      </c>
      <c r="C58" s="106"/>
      <c r="D58" s="653"/>
      <c r="E58" s="654"/>
      <c r="F58" s="655"/>
      <c r="G58" s="655"/>
      <c r="H58" s="101"/>
      <c r="I58" s="101"/>
    </row>
    <row r="59" spans="1:9" ht="50.25" thickBot="1" x14ac:dyDescent="0.3">
      <c r="A59" s="662" t="s">
        <v>268</v>
      </c>
      <c r="B59" s="108" t="s">
        <v>238</v>
      </c>
      <c r="C59" s="107" t="s">
        <v>239</v>
      </c>
      <c r="D59" s="649" t="s">
        <v>240</v>
      </c>
      <c r="E59" s="650"/>
      <c r="F59" s="649" t="s">
        <v>241</v>
      </c>
      <c r="G59" s="650"/>
      <c r="H59" s="109" t="s">
        <v>242</v>
      </c>
      <c r="I59" s="111" t="s">
        <v>243</v>
      </c>
    </row>
    <row r="60" spans="1:9" ht="17.25" thickBot="1" x14ac:dyDescent="0.3">
      <c r="A60" s="663"/>
      <c r="B60" s="105">
        <v>20</v>
      </c>
      <c r="C60" s="106"/>
      <c r="D60" s="653"/>
      <c r="E60" s="654"/>
      <c r="F60" s="653"/>
      <c r="G60" s="654"/>
      <c r="H60" s="101"/>
      <c r="I60" s="101"/>
    </row>
    <row r="63" spans="1:9" s="98" customFormat="1" ht="30" customHeight="1" x14ac:dyDescent="0.25">
      <c r="A63" s="68"/>
      <c r="B63" s="68"/>
      <c r="C63" s="68"/>
      <c r="D63" s="68"/>
      <c r="E63" s="68"/>
      <c r="F63" s="68"/>
      <c r="G63" s="68"/>
      <c r="H63" s="68"/>
      <c r="I63" s="68"/>
    </row>
    <row r="64" spans="1:9" ht="34.5" customHeight="1" x14ac:dyDescent="0.25">
      <c r="A64" s="713" t="s">
        <v>269</v>
      </c>
      <c r="B64" s="713"/>
      <c r="C64" s="713"/>
      <c r="D64" s="713"/>
      <c r="E64" s="713"/>
      <c r="F64" s="713"/>
      <c r="G64" s="713"/>
      <c r="H64" s="713"/>
      <c r="I64" s="713"/>
    </row>
    <row r="65" spans="1:9" ht="131.25" customHeight="1" x14ac:dyDescent="0.25">
      <c r="A65" s="112" t="s">
        <v>270</v>
      </c>
      <c r="B65" s="660" t="s">
        <v>686</v>
      </c>
      <c r="C65" s="661"/>
      <c r="D65" s="660" t="s">
        <v>687</v>
      </c>
      <c r="E65" s="661"/>
      <c r="F65" s="660" t="s">
        <v>688</v>
      </c>
      <c r="G65" s="661"/>
      <c r="H65" s="660" t="s">
        <v>689</v>
      </c>
      <c r="I65" s="661"/>
    </row>
    <row r="66" spans="1:9" ht="40.5" customHeight="1" x14ac:dyDescent="0.25">
      <c r="A66" s="112" t="s">
        <v>274</v>
      </c>
      <c r="B66" s="716">
        <v>0.03</v>
      </c>
      <c r="C66" s="717"/>
      <c r="D66" s="716">
        <v>0.03</v>
      </c>
      <c r="E66" s="717"/>
      <c r="F66" s="716">
        <v>0.02</v>
      </c>
      <c r="G66" s="717"/>
      <c r="H66" s="716">
        <v>0.02</v>
      </c>
      <c r="I66" s="717"/>
    </row>
    <row r="67" spans="1:9" ht="30" customHeight="1" x14ac:dyDescent="0.25">
      <c r="A67" s="710" t="s">
        <v>191</v>
      </c>
      <c r="B67" s="157" t="s">
        <v>99</v>
      </c>
      <c r="C67" s="157" t="s">
        <v>239</v>
      </c>
      <c r="D67" s="157" t="s">
        <v>99</v>
      </c>
      <c r="E67" s="157" t="s">
        <v>239</v>
      </c>
      <c r="F67" s="157" t="s">
        <v>99</v>
      </c>
      <c r="G67" s="157" t="s">
        <v>239</v>
      </c>
      <c r="H67" s="157" t="s">
        <v>99</v>
      </c>
      <c r="I67" s="157" t="s">
        <v>239</v>
      </c>
    </row>
    <row r="68" spans="1:9" ht="30" customHeight="1" x14ac:dyDescent="0.25">
      <c r="A68" s="711"/>
      <c r="B68" s="114">
        <v>0.02</v>
      </c>
      <c r="C68" s="114">
        <v>0.02</v>
      </c>
      <c r="D68" s="114">
        <v>0.02</v>
      </c>
      <c r="E68" s="114">
        <v>0.02</v>
      </c>
      <c r="F68" s="114">
        <v>0.02</v>
      </c>
      <c r="G68" s="114">
        <v>0.02</v>
      </c>
      <c r="H68" s="114">
        <v>0.02</v>
      </c>
      <c r="I68" s="114">
        <v>0.02</v>
      </c>
    </row>
    <row r="69" spans="1:9" ht="242.45" customHeight="1" x14ac:dyDescent="0.25">
      <c r="A69" s="112" t="s">
        <v>275</v>
      </c>
      <c r="B69" s="863" t="s">
        <v>690</v>
      </c>
      <c r="C69" s="864"/>
      <c r="D69" s="863" t="s">
        <v>691</v>
      </c>
      <c r="E69" s="864"/>
      <c r="F69" s="863" t="s">
        <v>692</v>
      </c>
      <c r="G69" s="864"/>
      <c r="H69" s="863" t="s">
        <v>693</v>
      </c>
      <c r="I69" s="864"/>
    </row>
    <row r="70" spans="1:9" ht="80.25" customHeight="1" x14ac:dyDescent="0.25">
      <c r="A70" s="112" t="s">
        <v>279</v>
      </c>
      <c r="B70" s="646" t="s">
        <v>694</v>
      </c>
      <c r="C70" s="647"/>
      <c r="D70" s="646" t="s">
        <v>695</v>
      </c>
      <c r="E70" s="647"/>
      <c r="F70" s="646" t="s">
        <v>696</v>
      </c>
      <c r="G70" s="647"/>
      <c r="H70" s="646" t="s">
        <v>697</v>
      </c>
      <c r="I70" s="647"/>
    </row>
    <row r="71" spans="1:9" ht="30.75" customHeight="1" x14ac:dyDescent="0.25">
      <c r="A71" s="710" t="s">
        <v>192</v>
      </c>
      <c r="B71" s="157" t="s">
        <v>99</v>
      </c>
      <c r="C71" s="157" t="s">
        <v>239</v>
      </c>
      <c r="D71" s="157" t="s">
        <v>99</v>
      </c>
      <c r="E71" s="157" t="s">
        <v>239</v>
      </c>
      <c r="F71" s="157" t="s">
        <v>99</v>
      </c>
      <c r="G71" s="157" t="s">
        <v>239</v>
      </c>
      <c r="H71" s="157" t="s">
        <v>99</v>
      </c>
      <c r="I71" s="157" t="s">
        <v>239</v>
      </c>
    </row>
    <row r="72" spans="1:9" ht="30.75" customHeight="1" x14ac:dyDescent="0.25">
      <c r="A72" s="711"/>
      <c r="B72" s="114">
        <v>0.09</v>
      </c>
      <c r="C72" s="114">
        <v>0.09</v>
      </c>
      <c r="D72" s="114">
        <v>0.09</v>
      </c>
      <c r="E72" s="114">
        <v>0.09</v>
      </c>
      <c r="F72" s="114">
        <v>0.09</v>
      </c>
      <c r="G72" s="114">
        <v>0.09</v>
      </c>
      <c r="H72" s="114">
        <v>0.09</v>
      </c>
      <c r="I72" s="114">
        <v>0.09</v>
      </c>
    </row>
    <row r="73" spans="1:9" ht="240" customHeight="1" x14ac:dyDescent="0.25">
      <c r="A73" s="112" t="s">
        <v>275</v>
      </c>
      <c r="B73" s="863" t="s">
        <v>698</v>
      </c>
      <c r="C73" s="864"/>
      <c r="D73" s="865" t="s">
        <v>699</v>
      </c>
      <c r="E73" s="866"/>
      <c r="F73" s="865" t="s">
        <v>700</v>
      </c>
      <c r="G73" s="866"/>
      <c r="H73" s="865" t="s">
        <v>701</v>
      </c>
      <c r="I73" s="866"/>
    </row>
    <row r="74" spans="1:9" ht="80.25" customHeight="1" x14ac:dyDescent="0.25">
      <c r="A74" s="112" t="s">
        <v>279</v>
      </c>
      <c r="B74" s="646" t="s">
        <v>702</v>
      </c>
      <c r="C74" s="647"/>
      <c r="D74" s="646" t="s">
        <v>703</v>
      </c>
      <c r="E74" s="647"/>
      <c r="F74" s="646" t="s">
        <v>704</v>
      </c>
      <c r="G74" s="647"/>
      <c r="H74" s="646" t="s">
        <v>705</v>
      </c>
      <c r="I74" s="647"/>
    </row>
    <row r="75" spans="1:9" ht="16.5" x14ac:dyDescent="0.25">
      <c r="A75" s="710" t="s">
        <v>193</v>
      </c>
      <c r="B75" s="157" t="s">
        <v>99</v>
      </c>
      <c r="C75" s="157" t="s">
        <v>239</v>
      </c>
      <c r="D75" s="157" t="s">
        <v>99</v>
      </c>
      <c r="E75" s="157" t="s">
        <v>239</v>
      </c>
      <c r="F75" s="157" t="s">
        <v>99</v>
      </c>
      <c r="G75" s="157" t="s">
        <v>239</v>
      </c>
      <c r="H75" s="157" t="s">
        <v>99</v>
      </c>
      <c r="I75" s="157" t="s">
        <v>239</v>
      </c>
    </row>
    <row r="76" spans="1:9" ht="16.5" x14ac:dyDescent="0.25">
      <c r="A76" s="711"/>
      <c r="B76" s="114">
        <v>0.09</v>
      </c>
      <c r="C76" s="114">
        <v>0.09</v>
      </c>
      <c r="D76" s="114">
        <v>0.09</v>
      </c>
      <c r="E76" s="114">
        <v>0.09</v>
      </c>
      <c r="F76" s="114">
        <v>0.09</v>
      </c>
      <c r="G76" s="114">
        <v>0.09</v>
      </c>
      <c r="H76" s="114">
        <v>0.09</v>
      </c>
      <c r="I76" s="114">
        <v>0.09</v>
      </c>
    </row>
    <row r="77" spans="1:9" ht="258" customHeight="1" x14ac:dyDescent="0.25">
      <c r="A77" s="112" t="s">
        <v>275</v>
      </c>
      <c r="B77" s="867" t="s">
        <v>706</v>
      </c>
      <c r="C77" s="868"/>
      <c r="D77" s="869" t="s">
        <v>707</v>
      </c>
      <c r="E77" s="870"/>
      <c r="F77" s="869" t="s">
        <v>708</v>
      </c>
      <c r="G77" s="870"/>
      <c r="H77" s="867" t="s">
        <v>709</v>
      </c>
      <c r="I77" s="868"/>
    </row>
    <row r="78" spans="1:9" ht="69" customHeight="1" x14ac:dyDescent="0.25">
      <c r="A78" s="112" t="s">
        <v>279</v>
      </c>
      <c r="B78" s="646" t="s">
        <v>710</v>
      </c>
      <c r="C78" s="647"/>
      <c r="D78" s="646" t="s">
        <v>711</v>
      </c>
      <c r="E78" s="647"/>
      <c r="F78" s="646" t="s">
        <v>712</v>
      </c>
      <c r="G78" s="647"/>
      <c r="H78" s="646" t="s">
        <v>713</v>
      </c>
      <c r="I78" s="647"/>
    </row>
    <row r="79" spans="1:9" ht="16.5" x14ac:dyDescent="0.25">
      <c r="A79" s="710" t="s">
        <v>194</v>
      </c>
      <c r="B79" s="157" t="s">
        <v>99</v>
      </c>
      <c r="C79" s="157" t="s">
        <v>239</v>
      </c>
      <c r="D79" s="157" t="s">
        <v>99</v>
      </c>
      <c r="E79" s="157" t="s">
        <v>239</v>
      </c>
      <c r="F79" s="157" t="s">
        <v>99</v>
      </c>
      <c r="G79" s="157" t="s">
        <v>239</v>
      </c>
      <c r="H79" s="157" t="s">
        <v>99</v>
      </c>
      <c r="I79" s="157" t="s">
        <v>239</v>
      </c>
    </row>
    <row r="80" spans="1:9" ht="16.5" x14ac:dyDescent="0.25">
      <c r="A80" s="711"/>
      <c r="B80" s="114">
        <v>0.09</v>
      </c>
      <c r="C80" s="114">
        <v>0.09</v>
      </c>
      <c r="D80" s="114">
        <v>0.09</v>
      </c>
      <c r="E80" s="114">
        <v>0.09</v>
      </c>
      <c r="F80" s="114">
        <v>0.09</v>
      </c>
      <c r="G80" s="114">
        <v>0.09</v>
      </c>
      <c r="H80" s="114">
        <v>0.09</v>
      </c>
      <c r="I80" s="114">
        <v>0.09</v>
      </c>
    </row>
    <row r="81" spans="1:9" ht="265.5" customHeight="1" x14ac:dyDescent="0.25">
      <c r="A81" s="112" t="s">
        <v>275</v>
      </c>
      <c r="B81" s="869" t="s">
        <v>714</v>
      </c>
      <c r="C81" s="870"/>
      <c r="D81" s="869" t="s">
        <v>715</v>
      </c>
      <c r="E81" s="870"/>
      <c r="F81" s="869" t="s">
        <v>716</v>
      </c>
      <c r="G81" s="870"/>
      <c r="H81" s="867" t="s">
        <v>717</v>
      </c>
      <c r="I81" s="868"/>
    </row>
    <row r="82" spans="1:9" ht="69" customHeight="1" x14ac:dyDescent="0.25">
      <c r="A82" s="112" t="s">
        <v>279</v>
      </c>
      <c r="B82" s="646" t="s">
        <v>718</v>
      </c>
      <c r="C82" s="647"/>
      <c r="D82" s="646" t="s">
        <v>719</v>
      </c>
      <c r="E82" s="647"/>
      <c r="F82" s="646" t="s">
        <v>720</v>
      </c>
      <c r="G82" s="647"/>
      <c r="H82" s="646" t="s">
        <v>721</v>
      </c>
      <c r="I82" s="647"/>
    </row>
    <row r="83" spans="1:9" ht="16.5" x14ac:dyDescent="0.25">
      <c r="A83" s="710" t="s">
        <v>197</v>
      </c>
      <c r="B83" s="157" t="s">
        <v>99</v>
      </c>
      <c r="C83" s="157" t="s">
        <v>239</v>
      </c>
      <c r="D83" s="157" t="s">
        <v>99</v>
      </c>
      <c r="E83" s="157" t="s">
        <v>239</v>
      </c>
      <c r="F83" s="157" t="s">
        <v>99</v>
      </c>
      <c r="G83" s="157" t="s">
        <v>239</v>
      </c>
      <c r="H83" s="157" t="s">
        <v>99</v>
      </c>
      <c r="I83" s="157" t="s">
        <v>239</v>
      </c>
    </row>
    <row r="84" spans="1:9" ht="16.5" x14ac:dyDescent="0.25">
      <c r="A84" s="711"/>
      <c r="B84" s="114">
        <v>0.09</v>
      </c>
      <c r="C84" s="114">
        <v>0.09</v>
      </c>
      <c r="D84" s="114">
        <v>0.09</v>
      </c>
      <c r="E84" s="114">
        <v>0.09</v>
      </c>
      <c r="F84" s="114">
        <v>0.09</v>
      </c>
      <c r="G84" s="114">
        <v>0.09</v>
      </c>
      <c r="H84" s="114">
        <v>0.09</v>
      </c>
      <c r="I84" s="114">
        <v>0.09</v>
      </c>
    </row>
    <row r="85" spans="1:9" ht="231" customHeight="1" x14ac:dyDescent="0.25">
      <c r="A85" s="112" t="s">
        <v>275</v>
      </c>
      <c r="B85" s="869" t="s">
        <v>722</v>
      </c>
      <c r="C85" s="870"/>
      <c r="D85" s="869" t="s">
        <v>723</v>
      </c>
      <c r="E85" s="870"/>
      <c r="F85" s="869" t="s">
        <v>724</v>
      </c>
      <c r="G85" s="870"/>
      <c r="H85" s="867" t="s">
        <v>725</v>
      </c>
      <c r="I85" s="868"/>
    </row>
    <row r="86" spans="1:9" ht="69.599999999999994" customHeight="1" x14ac:dyDescent="0.25">
      <c r="A86" s="112" t="s">
        <v>279</v>
      </c>
      <c r="B86" s="646" t="s">
        <v>726</v>
      </c>
      <c r="C86" s="647"/>
      <c r="D86" s="646" t="s">
        <v>727</v>
      </c>
      <c r="E86" s="647"/>
      <c r="F86" s="646" t="s">
        <v>728</v>
      </c>
      <c r="G86" s="647"/>
      <c r="H86" s="646" t="s">
        <v>729</v>
      </c>
      <c r="I86" s="647"/>
    </row>
    <row r="87" spans="1:9" ht="16.5" x14ac:dyDescent="0.25">
      <c r="A87" s="710" t="s">
        <v>198</v>
      </c>
      <c r="B87" s="157" t="s">
        <v>99</v>
      </c>
      <c r="C87" s="157" t="s">
        <v>239</v>
      </c>
      <c r="D87" s="157" t="s">
        <v>99</v>
      </c>
      <c r="E87" s="157" t="s">
        <v>239</v>
      </c>
      <c r="F87" s="157" t="s">
        <v>99</v>
      </c>
      <c r="G87" s="157" t="s">
        <v>239</v>
      </c>
      <c r="H87" s="157" t="s">
        <v>99</v>
      </c>
      <c r="I87" s="157" t="s">
        <v>239</v>
      </c>
    </row>
    <row r="88" spans="1:9" ht="16.5" x14ac:dyDescent="0.25">
      <c r="A88" s="711"/>
      <c r="B88" s="114">
        <v>0.09</v>
      </c>
      <c r="C88" s="114">
        <v>0.09</v>
      </c>
      <c r="D88" s="114">
        <v>0.09</v>
      </c>
      <c r="E88" s="114">
        <v>0.09</v>
      </c>
      <c r="F88" s="114">
        <v>0.09</v>
      </c>
      <c r="G88" s="114">
        <v>0.09</v>
      </c>
      <c r="H88" s="114">
        <v>0.09</v>
      </c>
      <c r="I88" s="114">
        <v>0.09</v>
      </c>
    </row>
    <row r="89" spans="1:9" ht="249.75" customHeight="1" x14ac:dyDescent="0.25">
      <c r="A89" s="112" t="s">
        <v>275</v>
      </c>
      <c r="B89" s="869" t="s">
        <v>730</v>
      </c>
      <c r="C89" s="870"/>
      <c r="D89" s="869" t="s">
        <v>731</v>
      </c>
      <c r="E89" s="870"/>
      <c r="F89" s="869" t="s">
        <v>732</v>
      </c>
      <c r="G89" s="870"/>
      <c r="H89" s="867" t="s">
        <v>733</v>
      </c>
      <c r="I89" s="868"/>
    </row>
    <row r="90" spans="1:9" ht="54" customHeight="1" x14ac:dyDescent="0.25">
      <c r="A90" s="112" t="s">
        <v>279</v>
      </c>
      <c r="B90" s="646" t="s">
        <v>734</v>
      </c>
      <c r="C90" s="647"/>
      <c r="D90" s="646" t="s">
        <v>735</v>
      </c>
      <c r="E90" s="647"/>
      <c r="F90" s="646" t="s">
        <v>736</v>
      </c>
      <c r="G90" s="647"/>
      <c r="H90" s="646" t="s">
        <v>737</v>
      </c>
      <c r="I90" s="647"/>
    </row>
    <row r="91" spans="1:9" ht="16.5" x14ac:dyDescent="0.25">
      <c r="A91" s="710" t="s">
        <v>200</v>
      </c>
      <c r="B91" s="157" t="s">
        <v>99</v>
      </c>
      <c r="C91" s="157" t="s">
        <v>239</v>
      </c>
      <c r="D91" s="157" t="s">
        <v>99</v>
      </c>
      <c r="E91" s="157" t="s">
        <v>239</v>
      </c>
      <c r="F91" s="157" t="s">
        <v>99</v>
      </c>
      <c r="G91" s="157" t="s">
        <v>239</v>
      </c>
      <c r="H91" s="157" t="s">
        <v>99</v>
      </c>
      <c r="I91" s="157" t="s">
        <v>239</v>
      </c>
    </row>
    <row r="92" spans="1:9" ht="16.5" x14ac:dyDescent="0.25">
      <c r="A92" s="711"/>
      <c r="B92" s="114">
        <v>0.09</v>
      </c>
      <c r="C92" s="114">
        <v>0.09</v>
      </c>
      <c r="D92" s="114">
        <v>0.09</v>
      </c>
      <c r="E92" s="114">
        <v>0.09</v>
      </c>
      <c r="F92" s="114">
        <v>0.09</v>
      </c>
      <c r="G92" s="114">
        <v>0.09</v>
      </c>
      <c r="H92" s="114">
        <v>0.09</v>
      </c>
      <c r="I92" s="114">
        <v>0.09</v>
      </c>
    </row>
    <row r="93" spans="1:9" ht="250.5" customHeight="1" x14ac:dyDescent="0.25">
      <c r="A93" s="112" t="s">
        <v>275</v>
      </c>
      <c r="B93" s="869" t="s">
        <v>1167</v>
      </c>
      <c r="C93" s="870"/>
      <c r="D93" s="869" t="s">
        <v>1168</v>
      </c>
      <c r="E93" s="870"/>
      <c r="F93" s="869" t="s">
        <v>1169</v>
      </c>
      <c r="G93" s="870"/>
      <c r="H93" s="867" t="s">
        <v>1170</v>
      </c>
      <c r="I93" s="868"/>
    </row>
    <row r="94" spans="1:9" s="513" customFormat="1" ht="54" customHeight="1" x14ac:dyDescent="0.25">
      <c r="A94" s="112" t="s">
        <v>279</v>
      </c>
      <c r="B94" s="646" t="s">
        <v>1230</v>
      </c>
      <c r="C94" s="647"/>
      <c r="D94" s="646" t="s">
        <v>1231</v>
      </c>
      <c r="E94" s="647"/>
      <c r="F94" s="646" t="s">
        <v>1232</v>
      </c>
      <c r="G94" s="647"/>
      <c r="H94" s="646" t="s">
        <v>1233</v>
      </c>
      <c r="I94" s="647"/>
    </row>
    <row r="95" spans="1:9" ht="16.5" x14ac:dyDescent="0.25">
      <c r="A95" s="710" t="s">
        <v>201</v>
      </c>
      <c r="B95" s="157" t="s">
        <v>99</v>
      </c>
      <c r="C95" s="157" t="s">
        <v>239</v>
      </c>
      <c r="D95" s="157" t="s">
        <v>99</v>
      </c>
      <c r="E95" s="157" t="s">
        <v>239</v>
      </c>
      <c r="F95" s="157" t="s">
        <v>99</v>
      </c>
      <c r="G95" s="157" t="s">
        <v>239</v>
      </c>
      <c r="H95" s="157" t="s">
        <v>99</v>
      </c>
      <c r="I95" s="157" t="s">
        <v>239</v>
      </c>
    </row>
    <row r="96" spans="1:9" ht="16.5" x14ac:dyDescent="0.25">
      <c r="A96" s="711"/>
      <c r="B96" s="114">
        <v>0.09</v>
      </c>
      <c r="C96" s="114">
        <v>0.09</v>
      </c>
      <c r="D96" s="114">
        <v>0.09</v>
      </c>
      <c r="E96" s="114">
        <v>0.09</v>
      </c>
      <c r="F96" s="114">
        <v>0.09</v>
      </c>
      <c r="G96" s="114">
        <v>0.09</v>
      </c>
      <c r="H96" s="114">
        <v>0.09</v>
      </c>
      <c r="I96" s="114">
        <v>0.09</v>
      </c>
    </row>
    <row r="97" spans="1:9" ht="248.25" customHeight="1" x14ac:dyDescent="0.25">
      <c r="A97" s="112" t="s">
        <v>275</v>
      </c>
      <c r="B97" s="869" t="s">
        <v>1270</v>
      </c>
      <c r="C97" s="870"/>
      <c r="D97" s="869" t="s">
        <v>1271</v>
      </c>
      <c r="E97" s="870"/>
      <c r="F97" s="869" t="s">
        <v>1272</v>
      </c>
      <c r="G97" s="870"/>
      <c r="H97" s="867" t="s">
        <v>1273</v>
      </c>
      <c r="I97" s="868"/>
    </row>
    <row r="98" spans="1:9" ht="77.25" customHeight="1" x14ac:dyDescent="0.25">
      <c r="A98" s="112" t="s">
        <v>279</v>
      </c>
      <c r="B98" s="646" t="s">
        <v>1274</v>
      </c>
      <c r="C98" s="647"/>
      <c r="D98" s="646" t="s">
        <v>1275</v>
      </c>
      <c r="E98" s="647"/>
      <c r="F98" s="646" t="s">
        <v>1276</v>
      </c>
      <c r="G98" s="647"/>
      <c r="H98" s="646" t="s">
        <v>1277</v>
      </c>
      <c r="I98" s="647"/>
    </row>
    <row r="99" spans="1:9" ht="16.5" x14ac:dyDescent="0.25">
      <c r="A99" s="710" t="s">
        <v>203</v>
      </c>
      <c r="B99" s="157" t="s">
        <v>99</v>
      </c>
      <c r="C99" s="157" t="s">
        <v>239</v>
      </c>
      <c r="D99" s="157" t="s">
        <v>99</v>
      </c>
      <c r="E99" s="157" t="s">
        <v>239</v>
      </c>
      <c r="F99" s="157" t="s">
        <v>99</v>
      </c>
      <c r="G99" s="157" t="s">
        <v>239</v>
      </c>
      <c r="H99" s="157" t="s">
        <v>99</v>
      </c>
      <c r="I99" s="157" t="s">
        <v>239</v>
      </c>
    </row>
    <row r="100" spans="1:9" ht="16.5" x14ac:dyDescent="0.25">
      <c r="A100" s="711"/>
      <c r="B100" s="114">
        <v>0.09</v>
      </c>
      <c r="C100" s="115"/>
      <c r="D100" s="114">
        <v>0.09</v>
      </c>
      <c r="E100" s="115"/>
      <c r="F100" s="114">
        <v>0.09</v>
      </c>
      <c r="G100" s="115"/>
      <c r="H100" s="114">
        <v>0.09</v>
      </c>
      <c r="I100" s="115"/>
    </row>
    <row r="101" spans="1:9" ht="33" x14ac:dyDescent="0.25">
      <c r="A101" s="112" t="s">
        <v>275</v>
      </c>
      <c r="B101" s="638"/>
      <c r="C101" s="638"/>
      <c r="D101" s="638"/>
      <c r="E101" s="638"/>
      <c r="F101" s="638"/>
      <c r="G101" s="638"/>
      <c r="H101" s="638"/>
      <c r="I101" s="638"/>
    </row>
    <row r="102" spans="1:9" ht="16.5" x14ac:dyDescent="0.25">
      <c r="A102" s="112" t="s">
        <v>279</v>
      </c>
      <c r="B102" s="639"/>
      <c r="C102" s="640"/>
      <c r="D102" s="639"/>
      <c r="E102" s="640"/>
      <c r="F102" s="639"/>
      <c r="G102" s="640"/>
      <c r="H102" s="639"/>
      <c r="I102" s="640"/>
    </row>
    <row r="103" spans="1:9" ht="16.5" x14ac:dyDescent="0.25">
      <c r="A103" s="710" t="s">
        <v>204</v>
      </c>
      <c r="B103" s="157" t="s">
        <v>99</v>
      </c>
      <c r="C103" s="157" t="s">
        <v>239</v>
      </c>
      <c r="D103" s="157" t="s">
        <v>99</v>
      </c>
      <c r="E103" s="157" t="s">
        <v>239</v>
      </c>
      <c r="F103" s="157" t="s">
        <v>99</v>
      </c>
      <c r="G103" s="157" t="s">
        <v>239</v>
      </c>
      <c r="H103" s="157" t="s">
        <v>99</v>
      </c>
      <c r="I103" s="157" t="s">
        <v>239</v>
      </c>
    </row>
    <row r="104" spans="1:9" ht="16.5" x14ac:dyDescent="0.25">
      <c r="A104" s="711"/>
      <c r="B104" s="114">
        <v>0.09</v>
      </c>
      <c r="C104" s="115"/>
      <c r="D104" s="114">
        <v>0.09</v>
      </c>
      <c r="E104" s="115"/>
      <c r="F104" s="114">
        <v>0.09</v>
      </c>
      <c r="G104" s="115"/>
      <c r="H104" s="114">
        <v>0.09</v>
      </c>
      <c r="I104" s="115"/>
    </row>
    <row r="105" spans="1:9" ht="33" x14ac:dyDescent="0.25">
      <c r="A105" s="112" t="s">
        <v>275</v>
      </c>
      <c r="B105" s="830"/>
      <c r="C105" s="827"/>
      <c r="D105" s="830"/>
      <c r="E105" s="827"/>
      <c r="F105" s="830"/>
      <c r="G105" s="827"/>
      <c r="H105" s="830"/>
      <c r="I105" s="827"/>
    </row>
    <row r="106" spans="1:9" ht="16.5" x14ac:dyDescent="0.25">
      <c r="A106" s="112" t="s">
        <v>279</v>
      </c>
      <c r="B106" s="743"/>
      <c r="C106" s="647"/>
      <c r="D106" s="743"/>
      <c r="E106" s="647"/>
      <c r="F106" s="743"/>
      <c r="G106" s="647"/>
      <c r="H106" s="743"/>
      <c r="I106" s="647"/>
    </row>
    <row r="107" spans="1:9" ht="16.5" x14ac:dyDescent="0.25">
      <c r="A107" s="710" t="s">
        <v>205</v>
      </c>
      <c r="B107" s="157" t="s">
        <v>99</v>
      </c>
      <c r="C107" s="157" t="s">
        <v>239</v>
      </c>
      <c r="D107" s="157" t="s">
        <v>99</v>
      </c>
      <c r="E107" s="157" t="s">
        <v>239</v>
      </c>
      <c r="F107" s="157" t="s">
        <v>99</v>
      </c>
      <c r="G107" s="157" t="s">
        <v>239</v>
      </c>
      <c r="H107" s="157" t="s">
        <v>99</v>
      </c>
      <c r="I107" s="157" t="s">
        <v>239</v>
      </c>
    </row>
    <row r="108" spans="1:9" ht="16.5" x14ac:dyDescent="0.25">
      <c r="A108" s="711"/>
      <c r="B108" s="114">
        <v>0.09</v>
      </c>
      <c r="C108" s="115"/>
      <c r="D108" s="114">
        <v>0.09</v>
      </c>
      <c r="E108" s="115"/>
      <c r="F108" s="114">
        <v>0.09</v>
      </c>
      <c r="G108" s="115"/>
      <c r="H108" s="114">
        <v>0.09</v>
      </c>
      <c r="I108" s="115"/>
    </row>
    <row r="109" spans="1:9" ht="33" x14ac:dyDescent="0.25">
      <c r="A109" s="112" t="s">
        <v>275</v>
      </c>
      <c r="B109" s="638"/>
      <c r="C109" s="638"/>
      <c r="D109" s="638"/>
      <c r="E109" s="638"/>
      <c r="F109" s="638"/>
      <c r="G109" s="638"/>
      <c r="H109" s="638"/>
      <c r="I109" s="638"/>
    </row>
    <row r="110" spans="1:9" ht="16.5" x14ac:dyDescent="0.25">
      <c r="A110" s="112" t="s">
        <v>279</v>
      </c>
      <c r="B110" s="639"/>
      <c r="C110" s="640"/>
      <c r="D110" s="639"/>
      <c r="E110" s="640"/>
      <c r="F110" s="639"/>
      <c r="G110" s="640"/>
      <c r="H110" s="639"/>
      <c r="I110" s="640"/>
    </row>
    <row r="111" spans="1:9" ht="16.5" x14ac:dyDescent="0.25">
      <c r="A111" s="710" t="s">
        <v>206</v>
      </c>
      <c r="B111" s="157" t="s">
        <v>99</v>
      </c>
      <c r="C111" s="157" t="s">
        <v>239</v>
      </c>
      <c r="D111" s="157" t="s">
        <v>99</v>
      </c>
      <c r="E111" s="157" t="s">
        <v>239</v>
      </c>
      <c r="F111" s="157" t="s">
        <v>99</v>
      </c>
      <c r="G111" s="157" t="s">
        <v>239</v>
      </c>
      <c r="H111" s="157" t="s">
        <v>99</v>
      </c>
      <c r="I111" s="157" t="s">
        <v>239</v>
      </c>
    </row>
    <row r="112" spans="1:9" ht="16.5" x14ac:dyDescent="0.25">
      <c r="A112" s="711"/>
      <c r="B112" s="114">
        <v>0.08</v>
      </c>
      <c r="C112" s="256"/>
      <c r="D112" s="114">
        <v>0.08</v>
      </c>
      <c r="E112" s="256"/>
      <c r="F112" s="114">
        <v>0.08</v>
      </c>
      <c r="G112" s="256"/>
      <c r="H112" s="114">
        <v>0.08</v>
      </c>
      <c r="I112" s="256"/>
    </row>
    <row r="113" spans="1:9" ht="33" x14ac:dyDescent="0.25">
      <c r="A113" s="112" t="s">
        <v>275</v>
      </c>
      <c r="B113" s="871"/>
      <c r="C113" s="872"/>
      <c r="D113" s="641"/>
      <c r="E113" s="641"/>
      <c r="F113" s="641"/>
      <c r="G113" s="641"/>
      <c r="H113" s="641"/>
      <c r="I113" s="641"/>
    </row>
    <row r="114" spans="1:9" ht="16.5" x14ac:dyDescent="0.25">
      <c r="A114" s="112" t="s">
        <v>279</v>
      </c>
      <c r="B114" s="639"/>
      <c r="C114" s="640"/>
      <c r="D114" s="639"/>
      <c r="E114" s="640"/>
      <c r="F114" s="639"/>
      <c r="G114" s="640"/>
      <c r="H114" s="639"/>
      <c r="I114" s="640"/>
    </row>
    <row r="115" spans="1:9" ht="16.5" x14ac:dyDescent="0.25">
      <c r="A115" s="113" t="s">
        <v>313</v>
      </c>
      <c r="B115" s="279">
        <f t="shared" ref="B115:I115" si="0">(B68+B72+B76+B80+B84+B88+B92+B96+B100+B104+B108+B112)</f>
        <v>0.99999999999999978</v>
      </c>
      <c r="C115" s="118">
        <f t="shared" si="0"/>
        <v>0.64999999999999991</v>
      </c>
      <c r="D115" s="118">
        <f t="shared" si="0"/>
        <v>0.99999999999999978</v>
      </c>
      <c r="E115" s="118">
        <f t="shared" si="0"/>
        <v>0.64999999999999991</v>
      </c>
      <c r="F115" s="118">
        <f t="shared" si="0"/>
        <v>0.99999999999999978</v>
      </c>
      <c r="G115" s="118">
        <f t="shared" si="0"/>
        <v>0.64999999999999991</v>
      </c>
      <c r="H115" s="118">
        <f t="shared" si="0"/>
        <v>0.99999999999999978</v>
      </c>
      <c r="I115" s="118">
        <f t="shared" si="0"/>
        <v>0.64999999999999991</v>
      </c>
    </row>
    <row r="120" spans="1:9" ht="37.5" customHeight="1" x14ac:dyDescent="0.25"/>
    <row r="121" spans="1:9" ht="19.5" customHeight="1" x14ac:dyDescent="0.25"/>
    <row r="122" spans="1:9" ht="19.5" customHeight="1" x14ac:dyDescent="0.25"/>
    <row r="123" spans="1:9" ht="34.5" customHeight="1" x14ac:dyDescent="0.25"/>
    <row r="124" spans="1:9" ht="15" customHeight="1" x14ac:dyDescent="0.25"/>
    <row r="125" spans="1:9" ht="15.75" customHeight="1" x14ac:dyDescent="0.25"/>
  </sheetData>
  <mergeCells count="209">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A95:A96"/>
    <mergeCell ref="B97:C97"/>
    <mergeCell ref="D97:E97"/>
    <mergeCell ref="F97:G97"/>
    <mergeCell ref="H97:I97"/>
    <mergeCell ref="B98:C98"/>
    <mergeCell ref="D98:E98"/>
    <mergeCell ref="F98:G98"/>
    <mergeCell ref="H98:I98"/>
    <mergeCell ref="A91:A92"/>
    <mergeCell ref="B93:C93"/>
    <mergeCell ref="D93:E93"/>
    <mergeCell ref="F93:G93"/>
    <mergeCell ref="H93:I93"/>
    <mergeCell ref="B94:C94"/>
    <mergeCell ref="D94:E94"/>
    <mergeCell ref="F94:G94"/>
    <mergeCell ref="H94:I94"/>
    <mergeCell ref="A87:A88"/>
    <mergeCell ref="B89:C89"/>
    <mergeCell ref="D89:E89"/>
    <mergeCell ref="F89:G89"/>
    <mergeCell ref="H89:I89"/>
    <mergeCell ref="B90:C90"/>
    <mergeCell ref="D90:E90"/>
    <mergeCell ref="F90:G90"/>
    <mergeCell ref="H90:I90"/>
    <mergeCell ref="A83:A84"/>
    <mergeCell ref="B85:C85"/>
    <mergeCell ref="D85:E85"/>
    <mergeCell ref="F85:G85"/>
    <mergeCell ref="H85:I85"/>
    <mergeCell ref="B86:C86"/>
    <mergeCell ref="D86:E86"/>
    <mergeCell ref="F86:G86"/>
    <mergeCell ref="H86:I86"/>
    <mergeCell ref="A79:A80"/>
    <mergeCell ref="B81:C81"/>
    <mergeCell ref="D81:E81"/>
    <mergeCell ref="F81:G81"/>
    <mergeCell ref="H81:I81"/>
    <mergeCell ref="B82:C82"/>
    <mergeCell ref="D82:E82"/>
    <mergeCell ref="F82:G82"/>
    <mergeCell ref="H82:I82"/>
    <mergeCell ref="A75:A76"/>
    <mergeCell ref="B77:C77"/>
    <mergeCell ref="D77:E77"/>
    <mergeCell ref="F77:G77"/>
    <mergeCell ref="H77:I77"/>
    <mergeCell ref="B78:C78"/>
    <mergeCell ref="D78:E78"/>
    <mergeCell ref="F78:G78"/>
    <mergeCell ref="H78:I78"/>
    <mergeCell ref="A71:A72"/>
    <mergeCell ref="B73:C73"/>
    <mergeCell ref="D73:E73"/>
    <mergeCell ref="F73:G73"/>
    <mergeCell ref="H73:I73"/>
    <mergeCell ref="B74:C74"/>
    <mergeCell ref="D74:E74"/>
    <mergeCell ref="F74:G74"/>
    <mergeCell ref="H74:I74"/>
    <mergeCell ref="A67:A68"/>
    <mergeCell ref="B69:C69"/>
    <mergeCell ref="D69:E69"/>
    <mergeCell ref="F69:G69"/>
    <mergeCell ref="H69:I69"/>
    <mergeCell ref="B70:C70"/>
    <mergeCell ref="D70:E70"/>
    <mergeCell ref="F70:G70"/>
    <mergeCell ref="H70:I70"/>
    <mergeCell ref="B65:C65"/>
    <mergeCell ref="D65:E65"/>
    <mergeCell ref="F65:G65"/>
    <mergeCell ref="H65:I65"/>
    <mergeCell ref="B66:C66"/>
    <mergeCell ref="D66:E66"/>
    <mergeCell ref="F66:G66"/>
    <mergeCell ref="H66:I66"/>
    <mergeCell ref="A59:A60"/>
    <mergeCell ref="D59:E59"/>
    <mergeCell ref="F59:G59"/>
    <mergeCell ref="D60:E60"/>
    <mergeCell ref="F60:G60"/>
    <mergeCell ref="A64:I64"/>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39:A40"/>
    <mergeCell ref="D39:E39"/>
    <mergeCell ref="F39:G39"/>
    <mergeCell ref="D40:E40"/>
    <mergeCell ref="F40:G40"/>
    <mergeCell ref="A41:A42"/>
    <mergeCell ref="D41:E41"/>
    <mergeCell ref="F41:G41"/>
    <mergeCell ref="D42:E42"/>
    <mergeCell ref="F42:G42"/>
    <mergeCell ref="B36:C36"/>
    <mergeCell ref="D36:I36"/>
    <mergeCell ref="A37:A38"/>
    <mergeCell ref="D37:E37"/>
    <mergeCell ref="F37:G37"/>
    <mergeCell ref="D38:E38"/>
    <mergeCell ref="F38:G38"/>
    <mergeCell ref="C18:O18"/>
    <mergeCell ref="A21:O21"/>
    <mergeCell ref="A22:O22"/>
    <mergeCell ref="A32:I32"/>
    <mergeCell ref="B33:I33"/>
    <mergeCell ref="A34:A35"/>
    <mergeCell ref="G34:G35"/>
    <mergeCell ref="H34:I35"/>
    <mergeCell ref="B15:F15"/>
    <mergeCell ref="G15:H15"/>
    <mergeCell ref="I15:O15"/>
    <mergeCell ref="B17:E17"/>
    <mergeCell ref="G17:I17"/>
    <mergeCell ref="K17:O17"/>
    <mergeCell ref="A6:A8"/>
    <mergeCell ref="J6:K8"/>
    <mergeCell ref="M6:O6"/>
    <mergeCell ref="M7:O7"/>
    <mergeCell ref="M8:O8"/>
    <mergeCell ref="A11:A13"/>
    <mergeCell ref="B11:O13"/>
    <mergeCell ref="A1:A4"/>
    <mergeCell ref="B1:L1"/>
    <mergeCell ref="M1:O1"/>
    <mergeCell ref="B2:L2"/>
    <mergeCell ref="M2:O2"/>
    <mergeCell ref="B3:L3"/>
    <mergeCell ref="M3:O3"/>
    <mergeCell ref="B4:L4"/>
    <mergeCell ref="M4:O4"/>
  </mergeCells>
  <hyperlinks>
    <hyperlink ref="B70" r:id="rId1" xr:uid="{00000000-0004-0000-0C00-000000000000}"/>
    <hyperlink ref="D70" r:id="rId2" xr:uid="{00000000-0004-0000-0C00-000001000000}"/>
    <hyperlink ref="F70" r:id="rId3" xr:uid="{00000000-0004-0000-0C00-000002000000}"/>
    <hyperlink ref="H70" r:id="rId4" xr:uid="{00000000-0004-0000-0C00-000003000000}"/>
    <hyperlink ref="B74" r:id="rId5" xr:uid="{00000000-0004-0000-0C00-000004000000}"/>
    <hyperlink ref="D74" r:id="rId6" xr:uid="{00000000-0004-0000-0C00-000005000000}"/>
    <hyperlink ref="F74" r:id="rId7" xr:uid="{00000000-0004-0000-0C00-000006000000}"/>
    <hyperlink ref="H74" r:id="rId8" xr:uid="{00000000-0004-0000-0C00-000007000000}"/>
    <hyperlink ref="B78" r:id="rId9" xr:uid="{00000000-0004-0000-0C00-000008000000}"/>
    <hyperlink ref="D78" r:id="rId10" xr:uid="{00000000-0004-0000-0C00-000009000000}"/>
    <hyperlink ref="F78" r:id="rId11" xr:uid="{00000000-0004-0000-0C00-00000A000000}"/>
    <hyperlink ref="H78" r:id="rId12" xr:uid="{00000000-0004-0000-0C00-00000B000000}"/>
    <hyperlink ref="B82" r:id="rId13" xr:uid="{00000000-0004-0000-0C00-00000C000000}"/>
    <hyperlink ref="D82" r:id="rId14" xr:uid="{00000000-0004-0000-0C00-00000D000000}"/>
    <hyperlink ref="F82" r:id="rId15" xr:uid="{00000000-0004-0000-0C00-00000E000000}"/>
    <hyperlink ref="H82" r:id="rId16" xr:uid="{00000000-0004-0000-0C00-00000F000000}"/>
    <hyperlink ref="B86" r:id="rId17" xr:uid="{00000000-0004-0000-0C00-000010000000}"/>
    <hyperlink ref="D86" r:id="rId18" xr:uid="{00000000-0004-0000-0C00-000011000000}"/>
    <hyperlink ref="F86" r:id="rId19" xr:uid="{00000000-0004-0000-0C00-000012000000}"/>
    <hyperlink ref="H86" r:id="rId20" xr:uid="{00000000-0004-0000-0C00-000013000000}"/>
    <hyperlink ref="B90" r:id="rId21" xr:uid="{00000000-0004-0000-0C00-000014000000}"/>
    <hyperlink ref="D90" r:id="rId22" xr:uid="{00000000-0004-0000-0C00-000015000000}"/>
    <hyperlink ref="F90" r:id="rId23" xr:uid="{00000000-0004-0000-0C00-000016000000}"/>
    <hyperlink ref="H90" r:id="rId24" xr:uid="{00000000-0004-0000-0C00-000017000000}"/>
    <hyperlink ref="B94" r:id="rId25" xr:uid="{00000000-0004-0000-0C00-000018000000}"/>
    <hyperlink ref="D94" r:id="rId26" xr:uid="{00000000-0004-0000-0C00-000019000000}"/>
    <hyperlink ref="F94" r:id="rId27" xr:uid="{00000000-0004-0000-0C00-00001A000000}"/>
    <hyperlink ref="H94" r:id="rId28" xr:uid="{00000000-0004-0000-0C00-00001B000000}"/>
    <hyperlink ref="B98" r:id="rId29" xr:uid="{B625A335-0DCC-48A2-B142-D2522EBDF143}"/>
    <hyperlink ref="D98" r:id="rId30" xr:uid="{8B806AE0-BAB8-4003-AA31-201E4D88007A}"/>
    <hyperlink ref="F98" r:id="rId31" xr:uid="{F20D2013-9925-4ACC-B0E3-513E68F51107}"/>
    <hyperlink ref="H98" r:id="rId32" xr:uid="{3B6EC529-B747-47C9-97FC-ED756BBA3F45}"/>
  </hyperlinks>
  <pageMargins left="0.25" right="0.25" top="0.75" bottom="0.75" header="0.3" footer="0.3"/>
  <pageSetup scale="22" fitToHeight="0" orientation="landscape" r:id="rId33"/>
  <rowBreaks count="3" manualBreakCount="3">
    <brk id="44" max="15" man="1"/>
    <brk id="62" max="15" man="1"/>
    <brk id="82" max="15" man="1"/>
  </rowBreaks>
  <drawing r:id="rId3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Listas!$B$2:$B$4</xm:f>
          </x14:formula1>
          <xm:sqref>H34:I35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1:Y58"/>
  <sheetViews>
    <sheetView showGridLines="0" topLeftCell="A38" zoomScale="70" zoomScaleNormal="70" zoomScaleSheetLayoutView="30" workbookViewId="0">
      <selection activeCell="F41" sqref="F41:G41"/>
    </sheetView>
  </sheetViews>
  <sheetFormatPr baseColWidth="10" defaultColWidth="10.85546875" defaultRowHeight="14.25" x14ac:dyDescent="0.25"/>
  <cols>
    <col min="1" max="1" width="42.42578125" style="68" customWidth="1"/>
    <col min="2" max="8" width="35.85546875" style="68" customWidth="1"/>
    <col min="9" max="9" width="61.42578125" style="68" customWidth="1"/>
    <col min="10" max="10" width="35.85546875" style="68" customWidth="1"/>
    <col min="11" max="11" width="10.85546875" style="68" customWidth="1"/>
    <col min="12" max="13" width="35.85546875" style="68" customWidth="1"/>
    <col min="14" max="21" width="18.140625" style="68" customWidth="1"/>
    <col min="22" max="22" width="22.85546875" style="68" customWidth="1"/>
    <col min="23" max="23" width="19" style="68" customWidth="1"/>
    <col min="24" max="24" width="19.42578125" style="68" customWidth="1"/>
    <col min="25" max="25" width="20.42578125" style="68" customWidth="1"/>
    <col min="26" max="26" width="22.85546875" style="68" customWidth="1"/>
    <col min="27" max="27" width="18.42578125" style="68" bestFit="1" customWidth="1"/>
    <col min="28" max="28" width="8.42578125" style="68" customWidth="1"/>
    <col min="29" max="29" width="18.42578125" style="68" bestFit="1" customWidth="1"/>
    <col min="30" max="30" width="5.85546875" style="68" customWidth="1"/>
    <col min="31" max="31" width="18.42578125" style="68" bestFit="1" customWidth="1"/>
    <col min="32" max="32" width="4.85546875" style="68" customWidth="1"/>
    <col min="33" max="33" width="23" style="68" bestFit="1" customWidth="1"/>
    <col min="34" max="34" width="10.85546875" style="68"/>
    <col min="35" max="35" width="18.42578125" style="68" bestFit="1" customWidth="1"/>
    <col min="36" max="36" width="16.140625" style="68" customWidth="1"/>
    <col min="37" max="16384" width="10.85546875" style="68"/>
  </cols>
  <sheetData>
    <row r="1" spans="1:25" ht="24" customHeight="1" thickBot="1" x14ac:dyDescent="0.3">
      <c r="A1" s="519"/>
      <c r="B1" s="522" t="s">
        <v>182</v>
      </c>
      <c r="C1" s="523"/>
      <c r="D1" s="523"/>
      <c r="E1" s="523"/>
      <c r="F1" s="523"/>
      <c r="G1" s="523"/>
      <c r="H1" s="524"/>
      <c r="I1" s="121" t="s">
        <v>121</v>
      </c>
      <c r="J1" s="371" t="s">
        <v>738</v>
      </c>
      <c r="M1" s="150"/>
    </row>
    <row r="2" spans="1:25" ht="24" customHeight="1" thickBot="1" x14ac:dyDescent="0.3">
      <c r="A2" s="520"/>
      <c r="B2" s="525" t="s">
        <v>184</v>
      </c>
      <c r="C2" s="526"/>
      <c r="D2" s="526"/>
      <c r="E2" s="526"/>
      <c r="F2" s="526"/>
      <c r="G2" s="526"/>
      <c r="H2" s="527"/>
      <c r="I2" s="121" t="s">
        <v>122</v>
      </c>
      <c r="J2" s="371">
        <v>14</v>
      </c>
      <c r="M2" s="150"/>
    </row>
    <row r="3" spans="1:25" ht="24" customHeight="1" thickBot="1" x14ac:dyDescent="0.3">
      <c r="A3" s="520"/>
      <c r="B3" s="525" t="s">
        <v>186</v>
      </c>
      <c r="C3" s="526"/>
      <c r="D3" s="526"/>
      <c r="E3" s="526"/>
      <c r="F3" s="526"/>
      <c r="G3" s="526"/>
      <c r="H3" s="527"/>
      <c r="I3" s="121" t="s">
        <v>739</v>
      </c>
      <c r="J3" s="373">
        <v>45775</v>
      </c>
      <c r="M3" s="150"/>
    </row>
    <row r="4" spans="1:25" ht="24" customHeight="1" thickBot="1" x14ac:dyDescent="0.3">
      <c r="A4" s="521"/>
      <c r="B4" s="528" t="s">
        <v>740</v>
      </c>
      <c r="C4" s="529"/>
      <c r="D4" s="529"/>
      <c r="E4" s="529"/>
      <c r="F4" s="529"/>
      <c r="G4" s="529"/>
      <c r="H4" s="530"/>
      <c r="I4" s="121" t="s">
        <v>741</v>
      </c>
      <c r="J4" s="371" t="s">
        <v>742</v>
      </c>
      <c r="M4" s="150"/>
    </row>
    <row r="5" spans="1:25" ht="15" customHeight="1" thickBot="1" x14ac:dyDescent="0.3">
      <c r="A5" s="73"/>
      <c r="B5" s="74"/>
      <c r="C5" s="74"/>
      <c r="D5" s="76"/>
      <c r="E5" s="75"/>
      <c r="F5" s="75"/>
      <c r="G5" s="323"/>
      <c r="H5" s="323"/>
      <c r="I5" s="77"/>
      <c r="J5" s="77"/>
      <c r="K5" s="74"/>
      <c r="L5" s="74"/>
      <c r="M5" s="74"/>
      <c r="N5" s="74"/>
      <c r="O5" s="74"/>
      <c r="P5" s="74"/>
      <c r="Q5" s="74"/>
      <c r="R5" s="74"/>
      <c r="S5" s="74"/>
      <c r="T5" s="78"/>
      <c r="U5" s="74"/>
      <c r="V5" s="74"/>
      <c r="X5" s="79"/>
      <c r="Y5" s="80"/>
    </row>
    <row r="6" spans="1:25" ht="15" customHeight="1" x14ac:dyDescent="0.25">
      <c r="A6" s="531" t="s">
        <v>743</v>
      </c>
      <c r="B6" s="873" t="s">
        <v>744</v>
      </c>
      <c r="C6" s="874"/>
      <c r="D6" s="874"/>
      <c r="E6" s="874"/>
      <c r="F6" s="874"/>
      <c r="G6" s="874"/>
      <c r="H6" s="874"/>
      <c r="I6" s="874"/>
      <c r="J6" s="875"/>
      <c r="K6" s="74"/>
      <c r="L6" s="74"/>
      <c r="M6" s="74"/>
      <c r="N6" s="74"/>
      <c r="O6" s="74"/>
      <c r="P6" s="74"/>
      <c r="Q6" s="74"/>
      <c r="R6" s="74"/>
      <c r="S6" s="74"/>
      <c r="T6" s="74"/>
      <c r="U6" s="74"/>
      <c r="V6" s="74"/>
      <c r="W6" s="74"/>
      <c r="X6" s="74"/>
      <c r="Y6" s="74"/>
    </row>
    <row r="7" spans="1:25" ht="15" customHeight="1" x14ac:dyDescent="0.25">
      <c r="A7" s="532"/>
      <c r="B7" s="876"/>
      <c r="C7" s="723"/>
      <c r="D7" s="723"/>
      <c r="E7" s="723"/>
      <c r="F7" s="723"/>
      <c r="G7" s="723"/>
      <c r="H7" s="723"/>
      <c r="I7" s="723"/>
      <c r="J7" s="877"/>
      <c r="K7" s="74"/>
      <c r="L7" s="74"/>
      <c r="M7" s="74"/>
      <c r="N7" s="74"/>
      <c r="O7" s="74"/>
      <c r="P7" s="74"/>
      <c r="Q7" s="74"/>
      <c r="R7" s="74"/>
      <c r="S7" s="74"/>
      <c r="T7" s="74"/>
      <c r="U7" s="74"/>
      <c r="V7" s="74"/>
      <c r="W7" s="74"/>
      <c r="X7" s="74"/>
      <c r="Y7" s="74"/>
    </row>
    <row r="8" spans="1:25" ht="15" customHeight="1" x14ac:dyDescent="0.25">
      <c r="A8" s="532"/>
      <c r="B8" s="876"/>
      <c r="C8" s="723"/>
      <c r="D8" s="723"/>
      <c r="E8" s="723"/>
      <c r="F8" s="723"/>
      <c r="G8" s="723"/>
      <c r="H8" s="723"/>
      <c r="I8" s="723"/>
      <c r="J8" s="877"/>
      <c r="K8" s="74"/>
      <c r="L8" s="74"/>
      <c r="M8" s="74"/>
      <c r="N8" s="74"/>
      <c r="O8" s="74"/>
      <c r="P8" s="74"/>
      <c r="Q8" s="74"/>
      <c r="R8" s="74"/>
      <c r="S8" s="74"/>
      <c r="T8" s="74"/>
      <c r="U8" s="74"/>
      <c r="V8" s="74"/>
      <c r="W8" s="74"/>
      <c r="X8" s="74"/>
      <c r="Y8" s="74"/>
    </row>
    <row r="9" spans="1:25" ht="15" customHeight="1" x14ac:dyDescent="0.25">
      <c r="A9" s="533"/>
      <c r="B9" s="878"/>
      <c r="C9" s="879"/>
      <c r="D9" s="879"/>
      <c r="E9" s="879"/>
      <c r="F9" s="879"/>
      <c r="G9" s="879"/>
      <c r="H9" s="879"/>
      <c r="I9" s="879"/>
      <c r="J9" s="880"/>
      <c r="K9" s="74"/>
      <c r="L9" s="74"/>
      <c r="M9" s="74"/>
      <c r="N9" s="74"/>
      <c r="O9" s="74"/>
      <c r="P9" s="74"/>
      <c r="Q9" s="74"/>
      <c r="R9" s="74"/>
      <c r="S9" s="74"/>
      <c r="T9" s="74"/>
      <c r="U9" s="74"/>
      <c r="V9" s="74"/>
      <c r="W9" s="74"/>
      <c r="X9" s="74"/>
      <c r="Y9" s="74"/>
    </row>
    <row r="10" spans="1:25" ht="9" customHeight="1" thickBot="1" x14ac:dyDescent="0.3">
      <c r="A10" s="81"/>
      <c r="B10" s="144"/>
      <c r="C10" s="74"/>
      <c r="D10" s="74"/>
      <c r="E10" s="74"/>
      <c r="F10" s="74"/>
      <c r="G10" s="74"/>
      <c r="H10" s="74"/>
      <c r="I10" s="74"/>
      <c r="J10" s="74"/>
      <c r="K10" s="74"/>
      <c r="L10" s="74"/>
      <c r="M10" s="74"/>
      <c r="N10" s="74"/>
      <c r="O10" s="74"/>
      <c r="P10" s="74"/>
      <c r="Q10" s="74"/>
      <c r="R10" s="74"/>
      <c r="S10" s="74"/>
      <c r="T10" s="74"/>
      <c r="U10" s="74"/>
      <c r="V10" s="74"/>
      <c r="W10" s="74"/>
      <c r="X10" s="74"/>
      <c r="Y10" s="74"/>
    </row>
    <row r="11" spans="1:25" s="145" customFormat="1" ht="21.75" customHeight="1" thickBot="1" x14ac:dyDescent="0.3">
      <c r="A11" s="543" t="s">
        <v>190</v>
      </c>
      <c r="B11" s="216" t="s">
        <v>191</v>
      </c>
      <c r="C11" s="235"/>
      <c r="D11" s="216" t="s">
        <v>192</v>
      </c>
      <c r="E11" s="235"/>
      <c r="F11" s="216" t="s">
        <v>193</v>
      </c>
      <c r="G11" s="235"/>
      <c r="H11" s="216" t="s">
        <v>194</v>
      </c>
      <c r="I11" s="236"/>
    </row>
    <row r="12" spans="1:25" s="145" customFormat="1" ht="21.75" customHeight="1" thickBot="1" x14ac:dyDescent="0.3">
      <c r="A12" s="543"/>
      <c r="B12" s="218" t="s">
        <v>197</v>
      </c>
      <c r="C12" s="153"/>
      <c r="D12" s="216" t="s">
        <v>198</v>
      </c>
      <c r="E12" s="153"/>
      <c r="F12" s="216" t="s">
        <v>200</v>
      </c>
      <c r="G12" s="153"/>
      <c r="H12" s="216" t="s">
        <v>201</v>
      </c>
      <c r="I12" s="236" t="s">
        <v>199</v>
      </c>
    </row>
    <row r="13" spans="1:25" s="145" customFormat="1" ht="21.75" customHeight="1" thickBot="1" x14ac:dyDescent="0.3">
      <c r="A13" s="543"/>
      <c r="B13" s="216" t="s">
        <v>203</v>
      </c>
      <c r="C13" s="235"/>
      <c r="D13" s="216" t="s">
        <v>204</v>
      </c>
      <c r="E13" s="122"/>
      <c r="F13" s="216" t="s">
        <v>205</v>
      </c>
      <c r="G13" s="122"/>
      <c r="H13" s="216" t="s">
        <v>206</v>
      </c>
      <c r="I13" s="236"/>
    </row>
    <row r="14" spans="1:25" s="145" customFormat="1" ht="21.75" customHeight="1" thickBot="1" x14ac:dyDescent="0.3">
      <c r="A14" s="68"/>
      <c r="B14" s="68"/>
      <c r="C14" s="68"/>
      <c r="D14" s="68"/>
      <c r="E14" s="68"/>
      <c r="F14" s="68"/>
      <c r="G14" s="68"/>
      <c r="H14" s="68"/>
      <c r="I14" s="68"/>
      <c r="J14" s="68"/>
      <c r="K14" s="68"/>
      <c r="L14" s="158"/>
      <c r="M14" s="159"/>
      <c r="N14" s="159"/>
      <c r="O14" s="159"/>
    </row>
    <row r="15" spans="1:25" s="145" customFormat="1" ht="21.75" customHeight="1" thickBot="1" x14ac:dyDescent="0.3">
      <c r="A15" s="544" t="s">
        <v>195</v>
      </c>
      <c r="B15" s="544"/>
      <c r="C15" s="232" t="s">
        <v>196</v>
      </c>
      <c r="D15" s="545"/>
      <c r="E15" s="545"/>
      <c r="F15" s="545"/>
      <c r="G15" s="68"/>
      <c r="H15" s="68"/>
      <c r="I15" s="68"/>
      <c r="J15" s="68"/>
      <c r="K15" s="68"/>
      <c r="L15" s="158"/>
      <c r="M15" s="159"/>
      <c r="N15" s="159"/>
      <c r="O15" s="159"/>
    </row>
    <row r="16" spans="1:25" s="145" customFormat="1" ht="21.75" customHeight="1" thickBot="1" x14ac:dyDescent="0.3">
      <c r="A16" s="544"/>
      <c r="B16" s="544"/>
      <c r="C16" s="232" t="s">
        <v>202</v>
      </c>
      <c r="D16" s="545"/>
      <c r="E16" s="545"/>
      <c r="F16" s="545"/>
      <c r="G16" s="68"/>
      <c r="H16" s="68"/>
      <c r="I16" s="68"/>
      <c r="J16" s="68"/>
      <c r="K16" s="68"/>
      <c r="L16" s="158"/>
      <c r="M16" s="159"/>
      <c r="N16" s="159"/>
      <c r="O16" s="159"/>
    </row>
    <row r="17" spans="1:15" s="145" customFormat="1" ht="21.75" customHeight="1" thickBot="1" x14ac:dyDescent="0.3">
      <c r="A17" s="544"/>
      <c r="B17" s="544"/>
      <c r="C17" s="232" t="s">
        <v>207</v>
      </c>
      <c r="D17" s="545" t="s">
        <v>199</v>
      </c>
      <c r="E17" s="545"/>
      <c r="F17" s="545"/>
      <c r="G17" s="68"/>
      <c r="H17" s="68"/>
      <c r="I17" s="68"/>
      <c r="J17" s="68"/>
      <c r="K17" s="68"/>
      <c r="L17" s="158"/>
      <c r="M17" s="159"/>
      <c r="N17" s="159"/>
      <c r="O17" s="159"/>
    </row>
    <row r="18" spans="1:15" s="95" customFormat="1" ht="16.5" customHeight="1" x14ac:dyDescent="0.2"/>
    <row r="19" spans="1:15" ht="5.25" customHeight="1" thickBot="1" x14ac:dyDescent="0.3"/>
    <row r="20" spans="1:15" ht="48" customHeight="1" thickBot="1" x14ac:dyDescent="0.3">
      <c r="A20" s="518" t="s">
        <v>745</v>
      </c>
      <c r="B20" s="518"/>
      <c r="C20" s="518"/>
      <c r="D20" s="518"/>
      <c r="E20" s="518"/>
      <c r="F20" s="518"/>
      <c r="G20" s="518"/>
      <c r="H20" s="518"/>
      <c r="I20" s="518"/>
      <c r="J20" s="518"/>
    </row>
    <row r="21" spans="1:15" ht="69.95" customHeight="1" thickBot="1" x14ac:dyDescent="0.3">
      <c r="A21" s="222" t="s">
        <v>218</v>
      </c>
      <c r="B21" s="546" t="s">
        <v>219</v>
      </c>
      <c r="C21" s="547"/>
      <c r="D21" s="548"/>
      <c r="E21" s="223" t="s">
        <v>746</v>
      </c>
      <c r="F21" s="224" t="s">
        <v>747</v>
      </c>
      <c r="G21" s="223" t="s">
        <v>748</v>
      </c>
      <c r="H21" s="546" t="s">
        <v>749</v>
      </c>
      <c r="I21" s="547"/>
      <c r="J21" s="548"/>
    </row>
    <row r="22" spans="1:15" ht="50.25" customHeight="1" thickBot="1" x14ac:dyDescent="0.3">
      <c r="A22" s="195" t="s">
        <v>750</v>
      </c>
      <c r="B22" s="546" t="s">
        <v>751</v>
      </c>
      <c r="C22" s="547"/>
      <c r="D22" s="547"/>
      <c r="E22" s="547"/>
      <c r="F22" s="547"/>
      <c r="G22" s="547"/>
      <c r="H22" s="547"/>
      <c r="I22" s="547"/>
      <c r="J22" s="548"/>
    </row>
    <row r="23" spans="1:15" ht="50.25" customHeight="1" thickBot="1" x14ac:dyDescent="0.3">
      <c r="A23" s="549" t="s">
        <v>752</v>
      </c>
      <c r="B23" s="225">
        <v>2024</v>
      </c>
      <c r="C23" s="226">
        <v>2025</v>
      </c>
      <c r="D23" s="226">
        <v>2026</v>
      </c>
      <c r="E23" s="226">
        <v>2027</v>
      </c>
      <c r="F23" s="227" t="s">
        <v>93</v>
      </c>
      <c r="G23" s="228" t="s">
        <v>753</v>
      </c>
      <c r="H23" s="551" t="s">
        <v>754</v>
      </c>
      <c r="I23" s="552"/>
      <c r="J23" s="553"/>
    </row>
    <row r="24" spans="1:15" ht="50.25" customHeight="1" thickBot="1" x14ac:dyDescent="0.3">
      <c r="A24" s="550"/>
      <c r="B24" s="268">
        <v>6</v>
      </c>
      <c r="C24" s="269">
        <v>6</v>
      </c>
      <c r="D24" s="269">
        <v>6</v>
      </c>
      <c r="E24" s="269">
        <v>6</v>
      </c>
      <c r="F24" s="270">
        <v>6</v>
      </c>
      <c r="G24" s="229">
        <v>6</v>
      </c>
      <c r="H24" s="546" t="s">
        <v>23</v>
      </c>
      <c r="I24" s="547"/>
      <c r="J24" s="548"/>
    </row>
    <row r="25" spans="1:15" ht="52.5" customHeight="1" thickBot="1" x14ac:dyDescent="0.3">
      <c r="A25" s="195"/>
      <c r="B25" s="554" t="s">
        <v>755</v>
      </c>
      <c r="C25" s="555"/>
      <c r="D25" s="555"/>
      <c r="E25" s="555"/>
      <c r="F25" s="555"/>
      <c r="G25" s="555"/>
      <c r="H25" s="555"/>
      <c r="I25" s="555"/>
      <c r="J25" s="556"/>
    </row>
    <row r="26" spans="1:15" s="99" customFormat="1" ht="56.25" customHeight="1" thickBot="1" x14ac:dyDescent="0.3">
      <c r="A26" s="549" t="s">
        <v>237</v>
      </c>
      <c r="B26" s="196" t="s">
        <v>238</v>
      </c>
      <c r="C26" s="222" t="s">
        <v>239</v>
      </c>
      <c r="D26" s="557" t="s">
        <v>240</v>
      </c>
      <c r="E26" s="558"/>
      <c r="F26" s="557" t="s">
        <v>241</v>
      </c>
      <c r="G26" s="558"/>
      <c r="H26" s="196" t="s">
        <v>242</v>
      </c>
      <c r="I26" s="194" t="s">
        <v>243</v>
      </c>
      <c r="J26" s="194" t="s">
        <v>756</v>
      </c>
    </row>
    <row r="27" spans="1:15" ht="141.75" customHeight="1" thickBot="1" x14ac:dyDescent="0.3">
      <c r="A27" s="550"/>
      <c r="B27" s="154">
        <v>6</v>
      </c>
      <c r="C27" s="400">
        <v>6</v>
      </c>
      <c r="D27" s="881" t="s">
        <v>757</v>
      </c>
      <c r="E27" s="882"/>
      <c r="F27" s="881" t="s">
        <v>758</v>
      </c>
      <c r="G27" s="882"/>
      <c r="H27" s="401" t="s">
        <v>318</v>
      </c>
      <c r="I27" s="402" t="s">
        <v>247</v>
      </c>
      <c r="J27" s="403" t="s">
        <v>759</v>
      </c>
    </row>
    <row r="28" spans="1:15" s="99" customFormat="1" ht="45" customHeight="1" thickBot="1" x14ac:dyDescent="0.3">
      <c r="A28" s="549" t="s">
        <v>248</v>
      </c>
      <c r="B28" s="196" t="s">
        <v>238</v>
      </c>
      <c r="C28" s="196" t="s">
        <v>239</v>
      </c>
      <c r="D28" s="557" t="s">
        <v>240</v>
      </c>
      <c r="E28" s="558"/>
      <c r="F28" s="557" t="s">
        <v>241</v>
      </c>
      <c r="G28" s="558"/>
      <c r="H28" s="196" t="s">
        <v>242</v>
      </c>
      <c r="I28" s="194" t="s">
        <v>243</v>
      </c>
      <c r="J28" s="194" t="s">
        <v>756</v>
      </c>
    </row>
    <row r="29" spans="1:15" ht="126.75" customHeight="1" thickBot="1" x14ac:dyDescent="0.3">
      <c r="A29" s="550"/>
      <c r="B29" s="154">
        <v>6</v>
      </c>
      <c r="C29" s="155">
        <v>6</v>
      </c>
      <c r="D29" s="651" t="s">
        <v>760</v>
      </c>
      <c r="E29" s="652"/>
      <c r="F29" s="651" t="s">
        <v>761</v>
      </c>
      <c r="G29" s="652"/>
      <c r="H29" s="446" t="s">
        <v>318</v>
      </c>
      <c r="I29" s="387" t="s">
        <v>247</v>
      </c>
      <c r="J29" s="403" t="s">
        <v>762</v>
      </c>
    </row>
    <row r="30" spans="1:15" s="99" customFormat="1" ht="30.75" thickBot="1" x14ac:dyDescent="0.3">
      <c r="A30" s="549" t="s">
        <v>251</v>
      </c>
      <c r="B30" s="196" t="s">
        <v>238</v>
      </c>
      <c r="C30" s="196" t="s">
        <v>239</v>
      </c>
      <c r="D30" s="557" t="s">
        <v>240</v>
      </c>
      <c r="E30" s="558"/>
      <c r="F30" s="557" t="s">
        <v>241</v>
      </c>
      <c r="G30" s="558"/>
      <c r="H30" s="196" t="s">
        <v>242</v>
      </c>
      <c r="I30" s="194" t="s">
        <v>243</v>
      </c>
      <c r="J30" s="194" t="s">
        <v>756</v>
      </c>
    </row>
    <row r="31" spans="1:15" ht="129" thickBot="1" x14ac:dyDescent="0.3">
      <c r="A31" s="550"/>
      <c r="B31" s="472">
        <v>6</v>
      </c>
      <c r="C31" s="467">
        <v>6</v>
      </c>
      <c r="D31" s="664" t="s">
        <v>763</v>
      </c>
      <c r="E31" s="665"/>
      <c r="F31" s="664" t="s">
        <v>764</v>
      </c>
      <c r="G31" s="665"/>
      <c r="H31" s="468" t="s">
        <v>318</v>
      </c>
      <c r="I31" s="469" t="s">
        <v>247</v>
      </c>
      <c r="J31" s="403" t="s">
        <v>765</v>
      </c>
    </row>
    <row r="32" spans="1:15" s="99" customFormat="1" ht="30.75" thickBot="1" x14ac:dyDescent="0.3">
      <c r="A32" s="549" t="s">
        <v>254</v>
      </c>
      <c r="B32" s="196" t="s">
        <v>238</v>
      </c>
      <c r="C32" s="193" t="s">
        <v>239</v>
      </c>
      <c r="D32" s="557" t="s">
        <v>240</v>
      </c>
      <c r="E32" s="558"/>
      <c r="F32" s="557" t="s">
        <v>241</v>
      </c>
      <c r="G32" s="558"/>
      <c r="H32" s="196" t="s">
        <v>242</v>
      </c>
      <c r="I32" s="196" t="s">
        <v>243</v>
      </c>
      <c r="J32" s="194" t="s">
        <v>756</v>
      </c>
    </row>
    <row r="33" spans="1:10" ht="129" thickBot="1" x14ac:dyDescent="0.3">
      <c r="A33" s="550"/>
      <c r="B33" s="154">
        <v>6</v>
      </c>
      <c r="C33" s="154">
        <v>6</v>
      </c>
      <c r="D33" s="651" t="s">
        <v>766</v>
      </c>
      <c r="E33" s="652"/>
      <c r="F33" s="651" t="s">
        <v>767</v>
      </c>
      <c r="G33" s="652"/>
      <c r="H33" s="446" t="s">
        <v>318</v>
      </c>
      <c r="I33" s="387" t="s">
        <v>247</v>
      </c>
      <c r="J33" s="397" t="s">
        <v>768</v>
      </c>
    </row>
    <row r="34" spans="1:10" s="99" customFormat="1" ht="30.75" thickBot="1" x14ac:dyDescent="0.3">
      <c r="A34" s="549" t="s">
        <v>257</v>
      </c>
      <c r="B34" s="196" t="s">
        <v>238</v>
      </c>
      <c r="C34" s="196" t="s">
        <v>239</v>
      </c>
      <c r="D34" s="557" t="s">
        <v>240</v>
      </c>
      <c r="E34" s="558"/>
      <c r="F34" s="557" t="s">
        <v>241</v>
      </c>
      <c r="G34" s="558"/>
      <c r="H34" s="196" t="s">
        <v>242</v>
      </c>
      <c r="I34" s="194" t="s">
        <v>243</v>
      </c>
      <c r="J34" s="194" t="s">
        <v>756</v>
      </c>
    </row>
    <row r="35" spans="1:10" ht="129" thickBot="1" x14ac:dyDescent="0.3">
      <c r="A35" s="550"/>
      <c r="B35" s="154">
        <v>6</v>
      </c>
      <c r="C35" s="154">
        <v>6</v>
      </c>
      <c r="D35" s="651" t="s">
        <v>769</v>
      </c>
      <c r="E35" s="652"/>
      <c r="F35" s="651" t="s">
        <v>770</v>
      </c>
      <c r="G35" s="652"/>
      <c r="H35" s="446" t="s">
        <v>318</v>
      </c>
      <c r="I35" s="387" t="s">
        <v>247</v>
      </c>
      <c r="J35" s="491" t="s">
        <v>768</v>
      </c>
    </row>
    <row r="36" spans="1:10" s="99" customFormat="1" ht="30.75" thickBot="1" x14ac:dyDescent="0.3">
      <c r="A36" s="549" t="s">
        <v>260</v>
      </c>
      <c r="B36" s="196" t="s">
        <v>238</v>
      </c>
      <c r="C36" s="196" t="s">
        <v>239</v>
      </c>
      <c r="D36" s="557" t="s">
        <v>240</v>
      </c>
      <c r="E36" s="558"/>
      <c r="F36" s="557" t="s">
        <v>241</v>
      </c>
      <c r="G36" s="558"/>
      <c r="H36" s="196" t="s">
        <v>242</v>
      </c>
      <c r="I36" s="194" t="s">
        <v>243</v>
      </c>
      <c r="J36" s="194" t="s">
        <v>756</v>
      </c>
    </row>
    <row r="37" spans="1:10" ht="129" thickBot="1" x14ac:dyDescent="0.3">
      <c r="A37" s="550"/>
      <c r="B37" s="154">
        <v>6</v>
      </c>
      <c r="C37" s="156">
        <v>6</v>
      </c>
      <c r="D37" s="651" t="s">
        <v>771</v>
      </c>
      <c r="E37" s="652"/>
      <c r="F37" s="651" t="s">
        <v>772</v>
      </c>
      <c r="G37" s="652"/>
      <c r="H37" s="446" t="s">
        <v>318</v>
      </c>
      <c r="I37" s="387" t="s">
        <v>247</v>
      </c>
      <c r="J37" s="406" t="s">
        <v>773</v>
      </c>
    </row>
    <row r="38" spans="1:10" ht="30.75" thickBot="1" x14ac:dyDescent="0.3">
      <c r="A38" s="549" t="s">
        <v>263</v>
      </c>
      <c r="B38" s="196" t="s">
        <v>238</v>
      </c>
      <c r="C38" s="222" t="s">
        <v>239</v>
      </c>
      <c r="D38" s="557" t="s">
        <v>240</v>
      </c>
      <c r="E38" s="558"/>
      <c r="F38" s="557" t="s">
        <v>241</v>
      </c>
      <c r="G38" s="558"/>
      <c r="H38" s="196" t="s">
        <v>242</v>
      </c>
      <c r="I38" s="194" t="s">
        <v>243</v>
      </c>
      <c r="J38" s="194" t="s">
        <v>756</v>
      </c>
    </row>
    <row r="39" spans="1:10" ht="129" thickBot="1" x14ac:dyDescent="0.3">
      <c r="A39" s="550"/>
      <c r="B39" s="154">
        <v>6</v>
      </c>
      <c r="C39" s="154">
        <v>6</v>
      </c>
      <c r="D39" s="651" t="s">
        <v>1175</v>
      </c>
      <c r="E39" s="652"/>
      <c r="F39" s="651" t="s">
        <v>1176</v>
      </c>
      <c r="G39" s="652"/>
      <c r="H39" s="446" t="s">
        <v>318</v>
      </c>
      <c r="I39" s="387" t="s">
        <v>247</v>
      </c>
      <c r="J39" s="406" t="s">
        <v>1234</v>
      </c>
    </row>
    <row r="40" spans="1:10" ht="30.75" thickBot="1" x14ac:dyDescent="0.3">
      <c r="A40" s="549" t="s">
        <v>264</v>
      </c>
      <c r="B40" s="196" t="s">
        <v>238</v>
      </c>
      <c r="C40" s="222" t="s">
        <v>239</v>
      </c>
      <c r="D40" s="557" t="s">
        <v>240</v>
      </c>
      <c r="E40" s="558"/>
      <c r="F40" s="557" t="s">
        <v>241</v>
      </c>
      <c r="G40" s="558"/>
      <c r="H40" s="196" t="s">
        <v>242</v>
      </c>
      <c r="I40" s="194" t="s">
        <v>243</v>
      </c>
      <c r="J40" s="194" t="s">
        <v>756</v>
      </c>
    </row>
    <row r="41" spans="1:10" ht="116.25" customHeight="1" thickBot="1" x14ac:dyDescent="0.3">
      <c r="A41" s="550"/>
      <c r="B41" s="154">
        <v>6</v>
      </c>
      <c r="C41" s="154">
        <v>6</v>
      </c>
      <c r="D41" s="651" t="s">
        <v>1249</v>
      </c>
      <c r="E41" s="652"/>
      <c r="F41" s="651" t="s">
        <v>1250</v>
      </c>
      <c r="G41" s="652"/>
      <c r="H41" s="446" t="s">
        <v>318</v>
      </c>
      <c r="I41" s="387" t="s">
        <v>247</v>
      </c>
      <c r="J41" s="406" t="s">
        <v>1260</v>
      </c>
    </row>
    <row r="42" spans="1:10" ht="116.25" customHeight="1" thickBot="1" x14ac:dyDescent="0.3">
      <c r="A42" s="549" t="s">
        <v>265</v>
      </c>
      <c r="B42" s="196" t="s">
        <v>238</v>
      </c>
      <c r="C42" s="222" t="s">
        <v>239</v>
      </c>
      <c r="D42" s="557" t="s">
        <v>240</v>
      </c>
      <c r="E42" s="558"/>
      <c r="F42" s="557" t="s">
        <v>241</v>
      </c>
      <c r="G42" s="558"/>
      <c r="H42" s="196" t="s">
        <v>242</v>
      </c>
      <c r="I42" s="194" t="s">
        <v>243</v>
      </c>
      <c r="J42" s="194" t="s">
        <v>756</v>
      </c>
    </row>
    <row r="43" spans="1:10" ht="15" thickBot="1" x14ac:dyDescent="0.3">
      <c r="A43" s="550"/>
      <c r="B43" s="154">
        <v>6</v>
      </c>
      <c r="C43" s="156" t="e">
        <f>+#REF!</f>
        <v>#REF!</v>
      </c>
      <c r="D43" s="561"/>
      <c r="E43" s="562"/>
      <c r="F43" s="561"/>
      <c r="G43" s="562"/>
      <c r="H43" s="154"/>
      <c r="I43" s="154"/>
      <c r="J43" s="154"/>
    </row>
    <row r="44" spans="1:10" ht="30.75" thickBot="1" x14ac:dyDescent="0.3">
      <c r="A44" s="549" t="s">
        <v>266</v>
      </c>
      <c r="B44" s="196" t="s">
        <v>238</v>
      </c>
      <c r="C44" s="222" t="s">
        <v>239</v>
      </c>
      <c r="D44" s="557" t="s">
        <v>240</v>
      </c>
      <c r="E44" s="558"/>
      <c r="F44" s="557" t="s">
        <v>241</v>
      </c>
      <c r="G44" s="558"/>
      <c r="H44" s="196" t="s">
        <v>242</v>
      </c>
      <c r="I44" s="194" t="s">
        <v>243</v>
      </c>
      <c r="J44" s="194" t="s">
        <v>756</v>
      </c>
    </row>
    <row r="45" spans="1:10" ht="15" thickBot="1" x14ac:dyDescent="0.3">
      <c r="A45" s="550"/>
      <c r="B45" s="154">
        <v>6</v>
      </c>
      <c r="C45" s="156"/>
      <c r="D45" s="561"/>
      <c r="E45" s="562"/>
      <c r="F45" s="561"/>
      <c r="G45" s="562"/>
      <c r="H45" s="154"/>
      <c r="I45" s="231"/>
      <c r="J45" s="231"/>
    </row>
    <row r="46" spans="1:10" ht="30.75" thickBot="1" x14ac:dyDescent="0.3">
      <c r="A46" s="549" t="s">
        <v>267</v>
      </c>
      <c r="B46" s="196" t="s">
        <v>238</v>
      </c>
      <c r="C46" s="222" t="s">
        <v>239</v>
      </c>
      <c r="D46" s="557" t="s">
        <v>240</v>
      </c>
      <c r="E46" s="558"/>
      <c r="F46" s="557" t="s">
        <v>241</v>
      </c>
      <c r="G46" s="558"/>
      <c r="H46" s="196" t="s">
        <v>242</v>
      </c>
      <c r="I46" s="194" t="s">
        <v>243</v>
      </c>
      <c r="J46" s="194" t="s">
        <v>756</v>
      </c>
    </row>
    <row r="47" spans="1:10" ht="15" thickBot="1" x14ac:dyDescent="0.3">
      <c r="A47" s="550"/>
      <c r="B47" s="154">
        <v>6</v>
      </c>
      <c r="C47" s="156"/>
      <c r="D47" s="561"/>
      <c r="E47" s="562"/>
      <c r="F47" s="563"/>
      <c r="G47" s="563"/>
      <c r="H47" s="154"/>
      <c r="I47" s="154"/>
      <c r="J47" s="154"/>
    </row>
    <row r="48" spans="1:10" ht="30.75" thickBot="1" x14ac:dyDescent="0.3">
      <c r="A48" s="549" t="s">
        <v>268</v>
      </c>
      <c r="B48" s="196" t="s">
        <v>238</v>
      </c>
      <c r="C48" s="222" t="s">
        <v>239</v>
      </c>
      <c r="D48" s="557" t="s">
        <v>240</v>
      </c>
      <c r="E48" s="558"/>
      <c r="F48" s="557" t="s">
        <v>241</v>
      </c>
      <c r="G48" s="558"/>
      <c r="H48" s="196" t="s">
        <v>242</v>
      </c>
      <c r="I48" s="194" t="s">
        <v>243</v>
      </c>
      <c r="J48" s="194" t="s">
        <v>756</v>
      </c>
    </row>
    <row r="49" spans="1:10" ht="15" thickBot="1" x14ac:dyDescent="0.3">
      <c r="A49" s="550"/>
      <c r="B49" s="154">
        <v>6</v>
      </c>
      <c r="C49" s="156"/>
      <c r="D49" s="561"/>
      <c r="E49" s="562"/>
      <c r="F49" s="561"/>
      <c r="G49" s="562"/>
      <c r="H49" s="154"/>
      <c r="I49" s="154"/>
      <c r="J49" s="154"/>
    </row>
    <row r="52" spans="1:10" ht="15" thickBot="1" x14ac:dyDescent="0.3"/>
    <row r="53" spans="1:10" ht="48" customHeight="1" thickBot="1" x14ac:dyDescent="0.3">
      <c r="A53" s="564" t="s">
        <v>774</v>
      </c>
      <c r="B53" s="237" t="s">
        <v>775</v>
      </c>
      <c r="C53" s="237"/>
      <c r="D53" s="565" t="s">
        <v>776</v>
      </c>
      <c r="E53" s="237" t="s">
        <v>775</v>
      </c>
      <c r="F53" s="237"/>
      <c r="G53" s="565" t="s">
        <v>777</v>
      </c>
      <c r="H53" s="237" t="s">
        <v>778</v>
      </c>
      <c r="I53" s="566"/>
      <c r="J53" s="566"/>
    </row>
    <row r="54" spans="1:10" ht="48" customHeight="1" thickBot="1" x14ac:dyDescent="0.3">
      <c r="A54" s="564"/>
      <c r="B54" s="237" t="s">
        <v>779</v>
      </c>
      <c r="C54" s="237" t="s">
        <v>780</v>
      </c>
      <c r="D54" s="565"/>
      <c r="E54" s="237" t="s">
        <v>779</v>
      </c>
      <c r="F54" s="237" t="s">
        <v>787</v>
      </c>
      <c r="G54" s="565"/>
      <c r="H54" s="237" t="s">
        <v>781</v>
      </c>
      <c r="I54" s="567" t="s">
        <v>782</v>
      </c>
      <c r="J54" s="567"/>
    </row>
    <row r="55" spans="1:10" ht="66" customHeight="1" thickBot="1" x14ac:dyDescent="0.3">
      <c r="A55" s="564"/>
      <c r="B55" s="237" t="s">
        <v>783</v>
      </c>
      <c r="C55" s="333" t="s">
        <v>784</v>
      </c>
      <c r="D55" s="565"/>
      <c r="E55" s="237" t="s">
        <v>783</v>
      </c>
      <c r="F55" s="237" t="s">
        <v>1235</v>
      </c>
      <c r="G55" s="565"/>
      <c r="H55" s="237" t="s">
        <v>785</v>
      </c>
      <c r="I55" s="567" t="s">
        <v>786</v>
      </c>
      <c r="J55" s="567"/>
    </row>
    <row r="56" spans="1:10" ht="48" customHeight="1" thickBot="1" x14ac:dyDescent="0.3">
      <c r="A56" s="564"/>
      <c r="B56" s="237" t="s">
        <v>775</v>
      </c>
      <c r="C56" s="237"/>
      <c r="D56" s="565"/>
      <c r="E56" s="237" t="s">
        <v>775</v>
      </c>
      <c r="F56" s="237"/>
      <c r="G56" s="565"/>
      <c r="H56" s="237" t="s">
        <v>778</v>
      </c>
      <c r="I56" s="567"/>
      <c r="J56" s="567"/>
    </row>
    <row r="57" spans="1:10" ht="48" customHeight="1" thickBot="1" x14ac:dyDescent="0.3">
      <c r="A57" s="564"/>
      <c r="B57" s="237" t="s">
        <v>779</v>
      </c>
      <c r="C57" s="237"/>
      <c r="D57" s="565"/>
      <c r="E57" s="237" t="s">
        <v>779</v>
      </c>
      <c r="F57" s="237" t="s">
        <v>787</v>
      </c>
      <c r="G57" s="565"/>
      <c r="H57" s="237" t="s">
        <v>781</v>
      </c>
      <c r="I57" s="567" t="s">
        <v>788</v>
      </c>
      <c r="J57" s="567"/>
    </row>
    <row r="58" spans="1:10" ht="48" customHeight="1" thickBot="1" x14ac:dyDescent="0.3">
      <c r="A58" s="564"/>
      <c r="B58" s="237" t="s">
        <v>783</v>
      </c>
      <c r="C58" s="237"/>
      <c r="D58" s="565"/>
      <c r="E58" s="237" t="s">
        <v>783</v>
      </c>
      <c r="F58" s="237" t="s">
        <v>789</v>
      </c>
      <c r="G58" s="565"/>
      <c r="H58" s="237" t="s">
        <v>785</v>
      </c>
      <c r="I58" s="567" t="s">
        <v>790</v>
      </c>
      <c r="J58" s="567"/>
    </row>
  </sheetData>
  <mergeCells count="89">
    <mergeCell ref="D53:D58"/>
    <mergeCell ref="A53:A58"/>
    <mergeCell ref="G53:G58"/>
    <mergeCell ref="I53:J53"/>
    <mergeCell ref="I54:J54"/>
    <mergeCell ref="I55:J55"/>
    <mergeCell ref="I56:J56"/>
    <mergeCell ref="I57:J57"/>
    <mergeCell ref="I58:J58"/>
    <mergeCell ref="D27:E27"/>
    <mergeCell ref="F27:G27"/>
    <mergeCell ref="A23:A24"/>
    <mergeCell ref="H23:J23"/>
    <mergeCell ref="H24:J24"/>
    <mergeCell ref="B25:J25"/>
    <mergeCell ref="A26:A27"/>
    <mergeCell ref="D26:E26"/>
    <mergeCell ref="F26:G26"/>
    <mergeCell ref="A1:A4"/>
    <mergeCell ref="B22:J22"/>
    <mergeCell ref="A6:A9"/>
    <mergeCell ref="H21:J21"/>
    <mergeCell ref="A11:A13"/>
    <mergeCell ref="A15:B17"/>
    <mergeCell ref="B1:H1"/>
    <mergeCell ref="B2:H2"/>
    <mergeCell ref="B3:H3"/>
    <mergeCell ref="D15:F15"/>
    <mergeCell ref="D16:F16"/>
    <mergeCell ref="D17:F17"/>
    <mergeCell ref="B21:D21"/>
    <mergeCell ref="A20:J20"/>
    <mergeCell ref="B6:J9"/>
    <mergeCell ref="B4:H4"/>
    <mergeCell ref="A30:A31"/>
    <mergeCell ref="D30:E30"/>
    <mergeCell ref="F30:G30"/>
    <mergeCell ref="D31:E31"/>
    <mergeCell ref="F31:G31"/>
    <mergeCell ref="A28:A29"/>
    <mergeCell ref="D28:E28"/>
    <mergeCell ref="F28:G28"/>
    <mergeCell ref="D29:E29"/>
    <mergeCell ref="F29:G29"/>
    <mergeCell ref="A34:A35"/>
    <mergeCell ref="D34:E34"/>
    <mergeCell ref="F34:G34"/>
    <mergeCell ref="D35:E35"/>
    <mergeCell ref="F35:G35"/>
    <mergeCell ref="A32:A33"/>
    <mergeCell ref="D32:E32"/>
    <mergeCell ref="F32:G32"/>
    <mergeCell ref="D33:E33"/>
    <mergeCell ref="F33:G33"/>
    <mergeCell ref="A38:A39"/>
    <mergeCell ref="D38:E38"/>
    <mergeCell ref="F38:G38"/>
    <mergeCell ref="D39:E39"/>
    <mergeCell ref="F39:G39"/>
    <mergeCell ref="A36:A37"/>
    <mergeCell ref="D36:E36"/>
    <mergeCell ref="F36:G36"/>
    <mergeCell ref="D37:E37"/>
    <mergeCell ref="F37:G37"/>
    <mergeCell ref="A42:A43"/>
    <mergeCell ref="D42:E42"/>
    <mergeCell ref="F42:G42"/>
    <mergeCell ref="D43:E43"/>
    <mergeCell ref="F43:G43"/>
    <mergeCell ref="A40:A41"/>
    <mergeCell ref="D40:E40"/>
    <mergeCell ref="F40:G40"/>
    <mergeCell ref="D41:E41"/>
    <mergeCell ref="F41:G41"/>
    <mergeCell ref="A48:A49"/>
    <mergeCell ref="D48:E48"/>
    <mergeCell ref="F48:G48"/>
    <mergeCell ref="D49:E49"/>
    <mergeCell ref="F49:G49"/>
    <mergeCell ref="A46:A47"/>
    <mergeCell ref="D46:E46"/>
    <mergeCell ref="F46:G46"/>
    <mergeCell ref="D47:E47"/>
    <mergeCell ref="F47:G47"/>
    <mergeCell ref="A44:A45"/>
    <mergeCell ref="D44:E44"/>
    <mergeCell ref="F44:G44"/>
    <mergeCell ref="D45:E45"/>
    <mergeCell ref="F45:G45"/>
  </mergeCells>
  <hyperlinks>
    <hyperlink ref="J27" r:id="rId1" xr:uid="{00000000-0004-0000-0D00-000000000000}"/>
    <hyperlink ref="J29" r:id="rId2" xr:uid="{00000000-0004-0000-0D00-000001000000}"/>
    <hyperlink ref="J31" r:id="rId3" xr:uid="{00000000-0004-0000-0D00-000002000000}"/>
    <hyperlink ref="J33" r:id="rId4" xr:uid="{00000000-0004-0000-0D00-000003000000}"/>
    <hyperlink ref="J35" r:id="rId5" xr:uid="{00000000-0004-0000-0D00-000004000000}"/>
    <hyperlink ref="J37" r:id="rId6" xr:uid="{00000000-0004-0000-0D00-000005000000}"/>
    <hyperlink ref="J39" r:id="rId7" xr:uid="{00000000-0004-0000-0D00-000006000000}"/>
    <hyperlink ref="J41" r:id="rId8" xr:uid="{89868B6D-6AFD-4E4A-96BC-D1520A272B15}"/>
  </hyperlinks>
  <pageMargins left="0.25" right="0.25" top="0.75" bottom="0.75" header="0.3" footer="0.3"/>
  <pageSetup scale="33" fitToHeight="0" orientation="landscape" r:id="rId9"/>
  <rowBreaks count="1" manualBreakCount="1">
    <brk id="33" max="10" man="1"/>
  </rowBreaks>
  <drawing r:id="rId1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Listas!$B$2:$B$4</xm:f>
          </x14:formula1>
          <xm:sqref>H24:J24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Y60"/>
  <sheetViews>
    <sheetView showGridLines="0" topLeftCell="A43" zoomScale="70" zoomScaleNormal="70" zoomScaleSheetLayoutView="25" workbookViewId="0">
      <selection activeCell="F43" sqref="F43:G43"/>
    </sheetView>
  </sheetViews>
  <sheetFormatPr baseColWidth="10" defaultColWidth="10.85546875" defaultRowHeight="14.25" x14ac:dyDescent="0.25"/>
  <cols>
    <col min="1" max="1" width="42.42578125" style="68" customWidth="1"/>
    <col min="2" max="4" width="35.85546875" style="68" customWidth="1"/>
    <col min="5" max="5" width="67.42578125" style="68" customWidth="1"/>
    <col min="6" max="6" width="35.85546875" style="68" customWidth="1"/>
    <col min="7" max="7" width="76.42578125" style="68" customWidth="1"/>
    <col min="8" max="10" width="35.85546875" style="68" customWidth="1"/>
    <col min="11" max="11" width="14.5703125" style="68" customWidth="1"/>
    <col min="12" max="13" width="35.85546875" style="68" customWidth="1"/>
    <col min="14" max="21" width="18.140625" style="68" customWidth="1"/>
    <col min="22" max="22" width="22.85546875" style="68" customWidth="1"/>
    <col min="23" max="23" width="19" style="68" customWidth="1"/>
    <col min="24" max="24" width="19.42578125" style="68" customWidth="1"/>
    <col min="25" max="25" width="20.42578125" style="68" customWidth="1"/>
    <col min="26" max="26" width="22.85546875" style="68" customWidth="1"/>
    <col min="27" max="27" width="18.42578125" style="68" bestFit="1" customWidth="1"/>
    <col min="28" max="28" width="8.42578125" style="68" customWidth="1"/>
    <col min="29" max="29" width="18.42578125" style="68" bestFit="1" customWidth="1"/>
    <col min="30" max="30" width="5.85546875" style="68" customWidth="1"/>
    <col min="31" max="31" width="18.42578125" style="68" bestFit="1" customWidth="1"/>
    <col min="32" max="32" width="4.85546875" style="68" customWidth="1"/>
    <col min="33" max="33" width="23" style="68" bestFit="1" customWidth="1"/>
    <col min="34" max="34" width="10.85546875" style="68"/>
    <col min="35" max="35" width="18.42578125" style="68" bestFit="1" customWidth="1"/>
    <col min="36" max="36" width="16.140625" style="68" customWidth="1"/>
    <col min="37" max="16384" width="10.85546875" style="68"/>
  </cols>
  <sheetData>
    <row r="1" spans="1:25" ht="24" customHeight="1" thickBot="1" x14ac:dyDescent="0.3">
      <c r="A1" s="519"/>
      <c r="B1" s="522" t="s">
        <v>182</v>
      </c>
      <c r="C1" s="523"/>
      <c r="D1" s="523"/>
      <c r="E1" s="523"/>
      <c r="F1" s="523"/>
      <c r="G1" s="523"/>
      <c r="H1" s="524"/>
      <c r="I1" s="121" t="s">
        <v>121</v>
      </c>
      <c r="J1" s="371" t="s">
        <v>738</v>
      </c>
      <c r="M1" s="150"/>
    </row>
    <row r="2" spans="1:25" ht="24" customHeight="1" thickBot="1" x14ac:dyDescent="0.3">
      <c r="A2" s="520"/>
      <c r="B2" s="525" t="s">
        <v>184</v>
      </c>
      <c r="C2" s="526"/>
      <c r="D2" s="526"/>
      <c r="E2" s="526"/>
      <c r="F2" s="526"/>
      <c r="G2" s="526"/>
      <c r="H2" s="527"/>
      <c r="I2" s="121" t="s">
        <v>122</v>
      </c>
      <c r="J2" s="371">
        <v>14</v>
      </c>
      <c r="M2" s="150"/>
    </row>
    <row r="3" spans="1:25" ht="24" customHeight="1" thickBot="1" x14ac:dyDescent="0.3">
      <c r="A3" s="520"/>
      <c r="B3" s="525" t="s">
        <v>186</v>
      </c>
      <c r="C3" s="526"/>
      <c r="D3" s="526"/>
      <c r="E3" s="526"/>
      <c r="F3" s="526"/>
      <c r="G3" s="526"/>
      <c r="H3" s="527"/>
      <c r="I3" s="121" t="s">
        <v>739</v>
      </c>
      <c r="J3" s="373">
        <v>45775</v>
      </c>
      <c r="M3" s="150"/>
    </row>
    <row r="4" spans="1:25" ht="24" customHeight="1" thickBot="1" x14ac:dyDescent="0.3">
      <c r="A4" s="521"/>
      <c r="B4" s="528" t="s">
        <v>740</v>
      </c>
      <c r="C4" s="529"/>
      <c r="D4" s="529"/>
      <c r="E4" s="529"/>
      <c r="F4" s="529"/>
      <c r="G4" s="529"/>
      <c r="H4" s="530"/>
      <c r="I4" s="121" t="s">
        <v>741</v>
      </c>
      <c r="J4" s="371" t="s">
        <v>742</v>
      </c>
      <c r="M4" s="150"/>
    </row>
    <row r="6" spans="1:25" ht="15" customHeight="1" x14ac:dyDescent="0.25">
      <c r="A6" s="73"/>
      <c r="B6" s="74"/>
      <c r="C6" s="74"/>
      <c r="D6" s="76"/>
      <c r="E6" s="75"/>
      <c r="F6" s="75"/>
      <c r="G6" s="323"/>
      <c r="H6" s="323"/>
      <c r="I6" s="77"/>
      <c r="J6" s="77"/>
      <c r="K6" s="74"/>
      <c r="L6" s="74"/>
      <c r="M6" s="74"/>
      <c r="N6" s="74"/>
      <c r="O6" s="74"/>
      <c r="P6" s="74"/>
      <c r="Q6" s="74"/>
      <c r="R6" s="74"/>
      <c r="S6" s="74"/>
      <c r="T6" s="78"/>
      <c r="U6" s="74"/>
      <c r="V6" s="74"/>
      <c r="X6" s="79"/>
      <c r="Y6" s="80"/>
    </row>
    <row r="7" spans="1:25" ht="15" customHeight="1" x14ac:dyDescent="0.25">
      <c r="A7" s="531" t="s">
        <v>743</v>
      </c>
      <c r="B7" s="534" t="s">
        <v>744</v>
      </c>
      <c r="C7" s="535"/>
      <c r="D7" s="535"/>
      <c r="E7" s="535"/>
      <c r="F7" s="535"/>
      <c r="G7" s="535"/>
      <c r="H7" s="535"/>
      <c r="I7" s="535"/>
      <c r="J7" s="536"/>
      <c r="K7" s="74"/>
      <c r="L7" s="74"/>
      <c r="M7" s="74"/>
      <c r="N7" s="74"/>
      <c r="O7" s="74"/>
      <c r="P7" s="74"/>
      <c r="Q7" s="74"/>
      <c r="R7" s="74"/>
      <c r="S7" s="74"/>
      <c r="T7" s="74"/>
      <c r="U7" s="74"/>
      <c r="V7" s="74"/>
      <c r="W7" s="74"/>
      <c r="X7" s="74"/>
      <c r="Y7" s="74"/>
    </row>
    <row r="8" spans="1:25" ht="15" customHeight="1" x14ac:dyDescent="0.25">
      <c r="A8" s="532"/>
      <c r="B8" s="537"/>
      <c r="C8" s="538"/>
      <c r="D8" s="538"/>
      <c r="E8" s="538"/>
      <c r="F8" s="538"/>
      <c r="G8" s="538"/>
      <c r="H8" s="538"/>
      <c r="I8" s="538"/>
      <c r="J8" s="539"/>
      <c r="K8" s="74"/>
      <c r="L8" s="74"/>
      <c r="M8" s="74"/>
      <c r="N8" s="74"/>
      <c r="O8" s="74"/>
      <c r="P8" s="74"/>
      <c r="Q8" s="74"/>
      <c r="R8" s="74"/>
      <c r="S8" s="74"/>
      <c r="T8" s="74"/>
      <c r="U8" s="74"/>
      <c r="V8" s="74"/>
      <c r="W8" s="74"/>
      <c r="X8" s="74"/>
      <c r="Y8" s="74"/>
    </row>
    <row r="9" spans="1:25" ht="15" customHeight="1" x14ac:dyDescent="0.25">
      <c r="A9" s="532"/>
      <c r="B9" s="537"/>
      <c r="C9" s="538"/>
      <c r="D9" s="538"/>
      <c r="E9" s="538"/>
      <c r="F9" s="538"/>
      <c r="G9" s="538"/>
      <c r="H9" s="538"/>
      <c r="I9" s="538"/>
      <c r="J9" s="539"/>
      <c r="K9" s="74"/>
      <c r="L9" s="74"/>
      <c r="M9" s="74"/>
      <c r="N9" s="74"/>
      <c r="O9" s="74"/>
      <c r="P9" s="74"/>
      <c r="Q9" s="74"/>
      <c r="R9" s="74"/>
      <c r="S9" s="74"/>
      <c r="T9" s="74"/>
      <c r="U9" s="74"/>
      <c r="V9" s="74"/>
      <c r="W9" s="74"/>
      <c r="X9" s="74"/>
      <c r="Y9" s="74"/>
    </row>
    <row r="10" spans="1:25" ht="15" customHeight="1" x14ac:dyDescent="0.25">
      <c r="A10" s="533"/>
      <c r="B10" s="540"/>
      <c r="C10" s="541"/>
      <c r="D10" s="541"/>
      <c r="E10" s="541"/>
      <c r="F10" s="541"/>
      <c r="G10" s="541"/>
      <c r="H10" s="541"/>
      <c r="I10" s="541"/>
      <c r="J10" s="542"/>
      <c r="K10" s="74"/>
      <c r="L10" s="74"/>
      <c r="M10" s="74"/>
      <c r="N10" s="74"/>
      <c r="O10" s="74"/>
      <c r="P10" s="74"/>
      <c r="Q10" s="74"/>
      <c r="R10" s="74"/>
      <c r="S10" s="74"/>
      <c r="T10" s="74"/>
      <c r="U10" s="74"/>
      <c r="V10" s="74"/>
      <c r="W10" s="74"/>
      <c r="X10" s="74"/>
      <c r="Y10" s="74"/>
    </row>
    <row r="11" spans="1:25" ht="9" customHeight="1" thickBot="1" x14ac:dyDescent="0.3">
      <c r="A11" s="81"/>
      <c r="B11" s="144"/>
      <c r="C11" s="74"/>
      <c r="D11" s="74"/>
      <c r="E11" s="74"/>
      <c r="F11" s="74"/>
      <c r="G11" s="74"/>
      <c r="H11" s="74"/>
      <c r="I11" s="74"/>
      <c r="J11" s="74"/>
      <c r="K11" s="74"/>
      <c r="L11" s="74"/>
      <c r="M11" s="74"/>
      <c r="N11" s="74"/>
      <c r="O11" s="74"/>
      <c r="P11" s="74"/>
      <c r="Q11" s="74"/>
      <c r="R11" s="74"/>
      <c r="S11" s="74"/>
      <c r="T11" s="74"/>
      <c r="U11" s="74"/>
      <c r="V11" s="74"/>
      <c r="W11" s="74"/>
      <c r="X11" s="74"/>
      <c r="Y11" s="74"/>
    </row>
    <row r="12" spans="1:25" s="145" customFormat="1" ht="21.75" customHeight="1" thickBot="1" x14ac:dyDescent="0.3">
      <c r="A12" s="543" t="s">
        <v>190</v>
      </c>
      <c r="B12" s="216" t="s">
        <v>191</v>
      </c>
      <c r="C12" s="235"/>
      <c r="D12" s="216" t="s">
        <v>192</v>
      </c>
      <c r="E12" s="235"/>
      <c r="F12" s="216" t="s">
        <v>193</v>
      </c>
      <c r="G12" s="235"/>
      <c r="H12" s="216" t="s">
        <v>194</v>
      </c>
      <c r="I12" s="236"/>
    </row>
    <row r="13" spans="1:25" s="145" customFormat="1" ht="21.75" customHeight="1" thickBot="1" x14ac:dyDescent="0.3">
      <c r="A13" s="543"/>
      <c r="B13" s="218" t="s">
        <v>197</v>
      </c>
      <c r="C13" s="153"/>
      <c r="D13" s="216" t="s">
        <v>198</v>
      </c>
      <c r="E13" s="153"/>
      <c r="F13" s="216" t="s">
        <v>200</v>
      </c>
      <c r="G13" s="153"/>
      <c r="H13" s="216" t="s">
        <v>201</v>
      </c>
      <c r="I13" s="236" t="s">
        <v>199</v>
      </c>
    </row>
    <row r="14" spans="1:25" s="145" customFormat="1" ht="21.75" customHeight="1" thickBot="1" x14ac:dyDescent="0.3">
      <c r="A14" s="543"/>
      <c r="B14" s="216" t="s">
        <v>203</v>
      </c>
      <c r="C14" s="235"/>
      <c r="D14" s="216" t="s">
        <v>204</v>
      </c>
      <c r="E14" s="122"/>
      <c r="F14" s="216" t="s">
        <v>205</v>
      </c>
      <c r="G14" s="122"/>
      <c r="H14" s="216" t="s">
        <v>206</v>
      </c>
      <c r="I14" s="236"/>
    </row>
    <row r="15" spans="1:25" s="145" customFormat="1" ht="21.75" customHeight="1" thickBot="1" x14ac:dyDescent="0.3">
      <c r="A15" s="68"/>
      <c r="B15" s="68"/>
      <c r="C15" s="68"/>
      <c r="D15" s="68"/>
      <c r="E15" s="68"/>
      <c r="F15" s="68"/>
      <c r="G15" s="68"/>
      <c r="H15" s="68"/>
      <c r="I15" s="68"/>
      <c r="J15" s="68"/>
      <c r="K15" s="68"/>
      <c r="L15" s="158"/>
      <c r="M15" s="159"/>
      <c r="N15" s="159"/>
      <c r="O15" s="159"/>
    </row>
    <row r="16" spans="1:25" s="145" customFormat="1" ht="21.75" customHeight="1" thickBot="1" x14ac:dyDescent="0.3">
      <c r="A16" s="544" t="s">
        <v>195</v>
      </c>
      <c r="B16" s="544"/>
      <c r="C16" s="232" t="s">
        <v>196</v>
      </c>
      <c r="D16" s="545"/>
      <c r="E16" s="545"/>
      <c r="F16" s="545"/>
      <c r="G16" s="68"/>
      <c r="H16" s="68"/>
      <c r="I16" s="68"/>
      <c r="J16" s="68"/>
      <c r="K16" s="68"/>
      <c r="L16" s="158"/>
      <c r="M16" s="159"/>
      <c r="N16" s="159"/>
      <c r="O16" s="159"/>
    </row>
    <row r="17" spans="1:15" s="145" customFormat="1" ht="21.75" customHeight="1" thickBot="1" x14ac:dyDescent="0.3">
      <c r="A17" s="544"/>
      <c r="B17" s="544"/>
      <c r="C17" s="232" t="s">
        <v>202</v>
      </c>
      <c r="D17" s="545"/>
      <c r="E17" s="545"/>
      <c r="F17" s="545"/>
      <c r="G17" s="68"/>
      <c r="H17" s="68"/>
      <c r="I17" s="68"/>
      <c r="J17" s="68"/>
      <c r="K17" s="68"/>
      <c r="L17" s="158"/>
      <c r="M17" s="159"/>
      <c r="N17" s="159"/>
      <c r="O17" s="159"/>
    </row>
    <row r="18" spans="1:15" s="145" customFormat="1" ht="21.75" customHeight="1" thickBot="1" x14ac:dyDescent="0.3">
      <c r="A18" s="544"/>
      <c r="B18" s="544"/>
      <c r="C18" s="232" t="s">
        <v>207</v>
      </c>
      <c r="D18" s="545" t="s">
        <v>199</v>
      </c>
      <c r="E18" s="545"/>
      <c r="F18" s="545"/>
      <c r="G18" s="68"/>
      <c r="H18" s="68"/>
      <c r="I18" s="68"/>
      <c r="J18" s="68"/>
      <c r="K18" s="68"/>
      <c r="L18" s="158"/>
      <c r="M18" s="159"/>
      <c r="N18" s="159"/>
      <c r="O18" s="159"/>
    </row>
    <row r="19" spans="1:15" s="145" customFormat="1" ht="21.75" customHeight="1" x14ac:dyDescent="0.25">
      <c r="A19" s="68"/>
      <c r="B19" s="68"/>
      <c r="C19" s="68"/>
      <c r="D19" s="68"/>
      <c r="E19" s="68"/>
      <c r="F19" s="68"/>
      <c r="G19" s="68"/>
      <c r="H19" s="68"/>
      <c r="I19" s="68"/>
      <c r="J19" s="68"/>
      <c r="K19" s="68"/>
      <c r="L19" s="158"/>
      <c r="M19" s="159"/>
      <c r="N19" s="159"/>
      <c r="O19" s="159"/>
    </row>
    <row r="20" spans="1:15" s="95" customFormat="1" ht="16.5" customHeight="1" x14ac:dyDescent="0.2"/>
    <row r="21" spans="1:15" ht="5.25" customHeight="1" thickBot="1" x14ac:dyDescent="0.3"/>
    <row r="22" spans="1:15" ht="48" customHeight="1" thickBot="1" x14ac:dyDescent="0.3">
      <c r="A22" s="518" t="s">
        <v>745</v>
      </c>
      <c r="B22" s="518"/>
      <c r="C22" s="518"/>
      <c r="D22" s="518"/>
      <c r="E22" s="518"/>
      <c r="F22" s="518"/>
      <c r="G22" s="518"/>
      <c r="H22" s="518"/>
      <c r="I22" s="518"/>
      <c r="J22" s="518"/>
    </row>
    <row r="23" spans="1:15" ht="69.95" customHeight="1" thickBot="1" x14ac:dyDescent="0.3">
      <c r="A23" s="222" t="s">
        <v>218</v>
      </c>
      <c r="B23" s="546" t="s">
        <v>359</v>
      </c>
      <c r="C23" s="547"/>
      <c r="D23" s="548"/>
      <c r="E23" s="223" t="s">
        <v>746</v>
      </c>
      <c r="F23" s="224" t="s">
        <v>747</v>
      </c>
      <c r="G23" s="223" t="s">
        <v>748</v>
      </c>
      <c r="H23" s="546" t="s">
        <v>749</v>
      </c>
      <c r="I23" s="547"/>
      <c r="J23" s="548"/>
    </row>
    <row r="24" spans="1:15" ht="50.25" customHeight="1" thickBot="1" x14ac:dyDescent="0.3">
      <c r="A24" s="195" t="s">
        <v>750</v>
      </c>
      <c r="B24" s="546" t="s">
        <v>791</v>
      </c>
      <c r="C24" s="547"/>
      <c r="D24" s="547"/>
      <c r="E24" s="547"/>
      <c r="F24" s="547"/>
      <c r="G24" s="547"/>
      <c r="H24" s="547"/>
      <c r="I24" s="547"/>
      <c r="J24" s="548"/>
    </row>
    <row r="25" spans="1:15" ht="50.25" customHeight="1" thickBot="1" x14ac:dyDescent="0.3">
      <c r="A25" s="549" t="s">
        <v>752</v>
      </c>
      <c r="B25" s="225">
        <v>2024</v>
      </c>
      <c r="C25" s="226">
        <v>2025</v>
      </c>
      <c r="D25" s="226">
        <v>2026</v>
      </c>
      <c r="E25" s="226">
        <v>2027</v>
      </c>
      <c r="F25" s="227" t="s">
        <v>93</v>
      </c>
      <c r="G25" s="228" t="s">
        <v>753</v>
      </c>
      <c r="H25" s="551" t="s">
        <v>754</v>
      </c>
      <c r="I25" s="552"/>
      <c r="J25" s="553"/>
    </row>
    <row r="26" spans="1:15" ht="50.25" customHeight="1" thickBot="1" x14ac:dyDescent="0.3">
      <c r="A26" s="550"/>
      <c r="B26" s="271">
        <v>1</v>
      </c>
      <c r="C26" s="272">
        <v>1</v>
      </c>
      <c r="D26" s="272">
        <v>1</v>
      </c>
      <c r="E26" s="272">
        <v>1</v>
      </c>
      <c r="F26" s="273">
        <v>1</v>
      </c>
      <c r="G26" s="274">
        <v>1</v>
      </c>
      <c r="H26" s="546" t="s">
        <v>23</v>
      </c>
      <c r="I26" s="547"/>
      <c r="J26" s="548"/>
    </row>
    <row r="27" spans="1:15" ht="52.5" customHeight="1" thickBot="1" x14ac:dyDescent="0.3">
      <c r="A27" s="195"/>
      <c r="B27" s="554" t="s">
        <v>792</v>
      </c>
      <c r="C27" s="555"/>
      <c r="D27" s="555"/>
      <c r="E27" s="555"/>
      <c r="F27" s="555"/>
      <c r="G27" s="555"/>
      <c r="H27" s="555"/>
      <c r="I27" s="555"/>
      <c r="J27" s="556"/>
    </row>
    <row r="28" spans="1:15" s="99" customFormat="1" ht="56.25" customHeight="1" thickBot="1" x14ac:dyDescent="0.3">
      <c r="A28" s="549" t="s">
        <v>237</v>
      </c>
      <c r="B28" s="196" t="s">
        <v>238</v>
      </c>
      <c r="C28" s="222" t="s">
        <v>239</v>
      </c>
      <c r="D28" s="557" t="s">
        <v>240</v>
      </c>
      <c r="E28" s="558"/>
      <c r="F28" s="557" t="s">
        <v>241</v>
      </c>
      <c r="G28" s="558"/>
      <c r="H28" s="196" t="s">
        <v>242</v>
      </c>
      <c r="I28" s="194" t="s">
        <v>243</v>
      </c>
      <c r="J28" s="194" t="s">
        <v>756</v>
      </c>
    </row>
    <row r="29" spans="1:15" ht="409.5" customHeight="1" thickBot="1" x14ac:dyDescent="0.3">
      <c r="A29" s="550"/>
      <c r="B29" s="275">
        <v>1</v>
      </c>
      <c r="C29" s="275">
        <v>1</v>
      </c>
      <c r="D29" s="559" t="s">
        <v>793</v>
      </c>
      <c r="E29" s="560"/>
      <c r="F29" s="559" t="s">
        <v>794</v>
      </c>
      <c r="G29" s="560"/>
      <c r="H29" s="405" t="s">
        <v>795</v>
      </c>
      <c r="I29" s="404" t="s">
        <v>796</v>
      </c>
      <c r="J29" s="406" t="s">
        <v>797</v>
      </c>
    </row>
    <row r="30" spans="1:15" s="99" customFormat="1" ht="45" customHeight="1" thickBot="1" x14ac:dyDescent="0.3">
      <c r="A30" s="549" t="s">
        <v>248</v>
      </c>
      <c r="B30" s="196" t="s">
        <v>238</v>
      </c>
      <c r="C30" s="196" t="s">
        <v>239</v>
      </c>
      <c r="D30" s="557" t="s">
        <v>240</v>
      </c>
      <c r="E30" s="558"/>
      <c r="F30" s="557" t="s">
        <v>241</v>
      </c>
      <c r="G30" s="558"/>
      <c r="H30" s="196" t="s">
        <v>242</v>
      </c>
      <c r="I30" s="194" t="s">
        <v>243</v>
      </c>
      <c r="J30" s="194" t="s">
        <v>756</v>
      </c>
    </row>
    <row r="31" spans="1:15" ht="409.5" customHeight="1" thickBot="1" x14ac:dyDescent="0.3">
      <c r="A31" s="550"/>
      <c r="B31" s="275">
        <v>1</v>
      </c>
      <c r="C31" s="275">
        <v>1</v>
      </c>
      <c r="D31" s="559" t="s">
        <v>798</v>
      </c>
      <c r="E31" s="560"/>
      <c r="F31" s="559" t="s">
        <v>799</v>
      </c>
      <c r="G31" s="560"/>
      <c r="H31" s="405" t="s">
        <v>800</v>
      </c>
      <c r="I31" s="404" t="s">
        <v>796</v>
      </c>
      <c r="J31" s="397" t="s">
        <v>801</v>
      </c>
    </row>
    <row r="32" spans="1:15" s="99" customFormat="1" ht="45" customHeight="1" thickBot="1" x14ac:dyDescent="0.3">
      <c r="A32" s="549" t="s">
        <v>251</v>
      </c>
      <c r="B32" s="196" t="s">
        <v>238</v>
      </c>
      <c r="C32" s="196" t="s">
        <v>239</v>
      </c>
      <c r="D32" s="557" t="s">
        <v>240</v>
      </c>
      <c r="E32" s="558"/>
      <c r="F32" s="557" t="s">
        <v>241</v>
      </c>
      <c r="G32" s="558"/>
      <c r="H32" s="196" t="s">
        <v>242</v>
      </c>
      <c r="I32" s="194" t="s">
        <v>243</v>
      </c>
      <c r="J32" s="194" t="s">
        <v>756</v>
      </c>
    </row>
    <row r="33" spans="1:10" ht="382.5" customHeight="1" thickBot="1" x14ac:dyDescent="0.3">
      <c r="A33" s="550"/>
      <c r="B33" s="275">
        <v>1</v>
      </c>
      <c r="C33" s="275">
        <v>1</v>
      </c>
      <c r="D33" s="559" t="s">
        <v>802</v>
      </c>
      <c r="E33" s="560"/>
      <c r="F33" s="559" t="s">
        <v>803</v>
      </c>
      <c r="G33" s="560"/>
      <c r="H33" s="405" t="s">
        <v>800</v>
      </c>
      <c r="I33" s="404" t="s">
        <v>796</v>
      </c>
      <c r="J33" s="397" t="s">
        <v>804</v>
      </c>
    </row>
    <row r="34" spans="1:10" s="99" customFormat="1" ht="30.75" thickBot="1" x14ac:dyDescent="0.3">
      <c r="A34" s="549" t="s">
        <v>254</v>
      </c>
      <c r="B34" s="196" t="s">
        <v>238</v>
      </c>
      <c r="C34" s="196" t="s">
        <v>239</v>
      </c>
      <c r="D34" s="557" t="s">
        <v>240</v>
      </c>
      <c r="E34" s="558"/>
      <c r="F34" s="557" t="s">
        <v>241</v>
      </c>
      <c r="G34" s="558"/>
      <c r="H34" s="196" t="s">
        <v>242</v>
      </c>
      <c r="I34" s="196" t="s">
        <v>243</v>
      </c>
      <c r="J34" s="194" t="s">
        <v>756</v>
      </c>
    </row>
    <row r="35" spans="1:10" ht="409.5" customHeight="1" thickBot="1" x14ac:dyDescent="0.3">
      <c r="A35" s="550"/>
      <c r="B35" s="275">
        <v>1</v>
      </c>
      <c r="C35" s="275">
        <v>1</v>
      </c>
      <c r="D35" s="559" t="s">
        <v>805</v>
      </c>
      <c r="E35" s="560"/>
      <c r="F35" s="559" t="s">
        <v>806</v>
      </c>
      <c r="G35" s="560"/>
      <c r="H35" s="405" t="s">
        <v>800</v>
      </c>
      <c r="I35" s="404" t="s">
        <v>796</v>
      </c>
      <c r="J35" s="397" t="s">
        <v>807</v>
      </c>
    </row>
    <row r="36" spans="1:10" s="99" customFormat="1" ht="30.75" thickBot="1" x14ac:dyDescent="0.3">
      <c r="A36" s="549" t="s">
        <v>257</v>
      </c>
      <c r="B36" s="196" t="s">
        <v>238</v>
      </c>
      <c r="C36" s="196" t="s">
        <v>239</v>
      </c>
      <c r="D36" s="557" t="s">
        <v>240</v>
      </c>
      <c r="E36" s="558"/>
      <c r="F36" s="557" t="s">
        <v>241</v>
      </c>
      <c r="G36" s="558"/>
      <c r="H36" s="196" t="s">
        <v>242</v>
      </c>
      <c r="I36" s="194" t="s">
        <v>243</v>
      </c>
      <c r="J36" s="194" t="s">
        <v>756</v>
      </c>
    </row>
    <row r="37" spans="1:10" ht="402.95" customHeight="1" thickBot="1" x14ac:dyDescent="0.3">
      <c r="A37" s="550"/>
      <c r="B37" s="275">
        <v>1</v>
      </c>
      <c r="C37" s="275">
        <v>1</v>
      </c>
      <c r="D37" s="559" t="s">
        <v>808</v>
      </c>
      <c r="E37" s="560"/>
      <c r="F37" s="559" t="s">
        <v>809</v>
      </c>
      <c r="G37" s="560"/>
      <c r="H37" s="405" t="s">
        <v>800</v>
      </c>
      <c r="I37" s="404" t="s">
        <v>796</v>
      </c>
      <c r="J37" s="397" t="s">
        <v>810</v>
      </c>
    </row>
    <row r="38" spans="1:10" s="99" customFormat="1" ht="30.75" thickBot="1" x14ac:dyDescent="0.3">
      <c r="A38" s="549" t="s">
        <v>260</v>
      </c>
      <c r="B38" s="196" t="s">
        <v>238</v>
      </c>
      <c r="C38" s="196" t="s">
        <v>239</v>
      </c>
      <c r="D38" s="557" t="s">
        <v>240</v>
      </c>
      <c r="E38" s="558"/>
      <c r="F38" s="557" t="s">
        <v>241</v>
      </c>
      <c r="G38" s="558"/>
      <c r="H38" s="196" t="s">
        <v>242</v>
      </c>
      <c r="I38" s="194" t="s">
        <v>243</v>
      </c>
      <c r="J38" s="194" t="s">
        <v>756</v>
      </c>
    </row>
    <row r="39" spans="1:10" ht="381" customHeight="1" thickBot="1" x14ac:dyDescent="0.3">
      <c r="A39" s="550"/>
      <c r="B39" s="275">
        <v>1</v>
      </c>
      <c r="C39" s="275">
        <v>1</v>
      </c>
      <c r="D39" s="559" t="s">
        <v>811</v>
      </c>
      <c r="E39" s="560"/>
      <c r="F39" s="559" t="s">
        <v>812</v>
      </c>
      <c r="G39" s="560"/>
      <c r="H39" s="405" t="s">
        <v>800</v>
      </c>
      <c r="I39" s="404" t="s">
        <v>796</v>
      </c>
      <c r="J39" s="406" t="s">
        <v>813</v>
      </c>
    </row>
    <row r="40" spans="1:10" ht="30.75" thickBot="1" x14ac:dyDescent="0.3">
      <c r="A40" s="549" t="s">
        <v>263</v>
      </c>
      <c r="B40" s="196" t="s">
        <v>238</v>
      </c>
      <c r="C40" s="222" t="s">
        <v>239</v>
      </c>
      <c r="D40" s="557" t="s">
        <v>240</v>
      </c>
      <c r="E40" s="558"/>
      <c r="F40" s="557" t="s">
        <v>241</v>
      </c>
      <c r="G40" s="558"/>
      <c r="H40" s="196" t="s">
        <v>242</v>
      </c>
      <c r="I40" s="194" t="s">
        <v>243</v>
      </c>
      <c r="J40" s="194" t="s">
        <v>756</v>
      </c>
    </row>
    <row r="41" spans="1:10" ht="390.75" customHeight="1" thickBot="1" x14ac:dyDescent="0.3">
      <c r="A41" s="550"/>
      <c r="B41" s="275">
        <v>1</v>
      </c>
      <c r="C41" s="275">
        <v>1</v>
      </c>
      <c r="D41" s="559" t="s">
        <v>1236</v>
      </c>
      <c r="E41" s="560"/>
      <c r="F41" s="559" t="s">
        <v>1237</v>
      </c>
      <c r="G41" s="560"/>
      <c r="H41" s="405" t="s">
        <v>800</v>
      </c>
      <c r="I41" s="404" t="s">
        <v>796</v>
      </c>
      <c r="J41" s="406" t="s">
        <v>1238</v>
      </c>
    </row>
    <row r="42" spans="1:10" ht="30.75" thickBot="1" x14ac:dyDescent="0.3">
      <c r="A42" s="549" t="s">
        <v>264</v>
      </c>
      <c r="B42" s="196" t="s">
        <v>238</v>
      </c>
      <c r="C42" s="222" t="s">
        <v>239</v>
      </c>
      <c r="D42" s="557" t="s">
        <v>240</v>
      </c>
      <c r="E42" s="558"/>
      <c r="F42" s="557" t="s">
        <v>241</v>
      </c>
      <c r="G42" s="558"/>
      <c r="H42" s="196" t="s">
        <v>242</v>
      </c>
      <c r="I42" s="194" t="s">
        <v>243</v>
      </c>
      <c r="J42" s="194" t="s">
        <v>756</v>
      </c>
    </row>
    <row r="43" spans="1:10" ht="397.5" customHeight="1" thickBot="1" x14ac:dyDescent="0.3">
      <c r="A43" s="550"/>
      <c r="B43" s="275">
        <v>1</v>
      </c>
      <c r="C43" s="275">
        <v>1</v>
      </c>
      <c r="D43" s="559" t="s">
        <v>1314</v>
      </c>
      <c r="E43" s="560"/>
      <c r="F43" s="559" t="s">
        <v>1315</v>
      </c>
      <c r="G43" s="560"/>
      <c r="H43" s="405" t="s">
        <v>800</v>
      </c>
      <c r="I43" s="404" t="s">
        <v>796</v>
      </c>
      <c r="J43" s="406" t="s">
        <v>1316</v>
      </c>
    </row>
    <row r="44" spans="1:10" ht="30.75" thickBot="1" x14ac:dyDescent="0.3">
      <c r="A44" s="549" t="s">
        <v>265</v>
      </c>
      <c r="B44" s="196" t="s">
        <v>238</v>
      </c>
      <c r="C44" s="222" t="s">
        <v>239</v>
      </c>
      <c r="D44" s="557" t="s">
        <v>240</v>
      </c>
      <c r="E44" s="558"/>
      <c r="F44" s="557" t="s">
        <v>241</v>
      </c>
      <c r="G44" s="558"/>
      <c r="H44" s="196" t="s">
        <v>242</v>
      </c>
      <c r="I44" s="194" t="s">
        <v>243</v>
      </c>
      <c r="J44" s="194" t="s">
        <v>756</v>
      </c>
    </row>
    <row r="45" spans="1:10" ht="15" thickBot="1" x14ac:dyDescent="0.3">
      <c r="A45" s="550"/>
      <c r="B45" s="275">
        <v>1</v>
      </c>
      <c r="C45" s="156"/>
      <c r="D45" s="561"/>
      <c r="E45" s="562"/>
      <c r="F45" s="561"/>
      <c r="G45" s="562"/>
      <c r="H45" s="154"/>
      <c r="I45" s="154"/>
      <c r="J45" s="154"/>
    </row>
    <row r="46" spans="1:10" ht="30.75" thickBot="1" x14ac:dyDescent="0.3">
      <c r="A46" s="549" t="s">
        <v>266</v>
      </c>
      <c r="B46" s="196" t="s">
        <v>238</v>
      </c>
      <c r="C46" s="222" t="s">
        <v>239</v>
      </c>
      <c r="D46" s="557" t="s">
        <v>240</v>
      </c>
      <c r="E46" s="558"/>
      <c r="F46" s="557" t="s">
        <v>241</v>
      </c>
      <c r="G46" s="558"/>
      <c r="H46" s="196" t="s">
        <v>242</v>
      </c>
      <c r="I46" s="194" t="s">
        <v>243</v>
      </c>
      <c r="J46" s="194" t="s">
        <v>756</v>
      </c>
    </row>
    <row r="47" spans="1:10" ht="15" thickBot="1" x14ac:dyDescent="0.3">
      <c r="A47" s="550"/>
      <c r="B47" s="275">
        <v>1</v>
      </c>
      <c r="C47" s="156"/>
      <c r="D47" s="561"/>
      <c r="E47" s="562"/>
      <c r="F47" s="561"/>
      <c r="G47" s="562"/>
      <c r="H47" s="154"/>
      <c r="I47" s="231"/>
      <c r="J47" s="231"/>
    </row>
    <row r="48" spans="1:10" ht="30.75" thickBot="1" x14ac:dyDescent="0.3">
      <c r="A48" s="549" t="s">
        <v>267</v>
      </c>
      <c r="B48" s="196" t="s">
        <v>238</v>
      </c>
      <c r="C48" s="222" t="s">
        <v>239</v>
      </c>
      <c r="D48" s="557" t="s">
        <v>240</v>
      </c>
      <c r="E48" s="558"/>
      <c r="F48" s="557" t="s">
        <v>241</v>
      </c>
      <c r="G48" s="558"/>
      <c r="H48" s="196" t="s">
        <v>242</v>
      </c>
      <c r="I48" s="194" t="s">
        <v>243</v>
      </c>
      <c r="J48" s="194" t="s">
        <v>756</v>
      </c>
    </row>
    <row r="49" spans="1:10" ht="15" thickBot="1" x14ac:dyDescent="0.3">
      <c r="A49" s="550"/>
      <c r="B49" s="275">
        <v>1</v>
      </c>
      <c r="C49" s="156"/>
      <c r="D49" s="561"/>
      <c r="E49" s="562"/>
      <c r="F49" s="563"/>
      <c r="G49" s="563"/>
      <c r="H49" s="154"/>
      <c r="I49" s="154"/>
      <c r="J49" s="154"/>
    </row>
    <row r="50" spans="1:10" ht="30.75" thickBot="1" x14ac:dyDescent="0.3">
      <c r="A50" s="549" t="s">
        <v>268</v>
      </c>
      <c r="B50" s="196" t="s">
        <v>238</v>
      </c>
      <c r="C50" s="222" t="s">
        <v>239</v>
      </c>
      <c r="D50" s="557" t="s">
        <v>240</v>
      </c>
      <c r="E50" s="558"/>
      <c r="F50" s="557" t="s">
        <v>241</v>
      </c>
      <c r="G50" s="558"/>
      <c r="H50" s="196" t="s">
        <v>242</v>
      </c>
      <c r="I50" s="194" t="s">
        <v>243</v>
      </c>
      <c r="J50" s="194" t="s">
        <v>756</v>
      </c>
    </row>
    <row r="51" spans="1:10" ht="15" thickBot="1" x14ac:dyDescent="0.3">
      <c r="A51" s="550"/>
      <c r="B51" s="275">
        <v>1</v>
      </c>
      <c r="C51" s="156"/>
      <c r="D51" s="561"/>
      <c r="E51" s="562"/>
      <c r="F51" s="561"/>
      <c r="G51" s="562"/>
      <c r="H51" s="154"/>
      <c r="I51" s="154"/>
      <c r="J51" s="154"/>
    </row>
    <row r="54" spans="1:10" ht="15" thickBot="1" x14ac:dyDescent="0.3"/>
    <row r="55" spans="1:10" ht="45" customHeight="1" thickBot="1" x14ac:dyDescent="0.3">
      <c r="A55" s="564" t="s">
        <v>774</v>
      </c>
      <c r="B55" s="237" t="s">
        <v>775</v>
      </c>
      <c r="C55" s="237"/>
      <c r="D55" s="565" t="s">
        <v>776</v>
      </c>
      <c r="E55" s="237" t="s">
        <v>775</v>
      </c>
      <c r="F55" s="237"/>
      <c r="G55" s="565" t="s">
        <v>777</v>
      </c>
      <c r="H55" s="237" t="s">
        <v>778</v>
      </c>
      <c r="I55" s="566"/>
      <c r="J55" s="566"/>
    </row>
    <row r="56" spans="1:10" ht="45" customHeight="1" thickBot="1" x14ac:dyDescent="0.3">
      <c r="A56" s="564"/>
      <c r="B56" s="237" t="s">
        <v>779</v>
      </c>
      <c r="C56" s="237" t="s">
        <v>780</v>
      </c>
      <c r="D56" s="565"/>
      <c r="E56" s="237" t="s">
        <v>779</v>
      </c>
      <c r="F56" s="237" t="s">
        <v>787</v>
      </c>
      <c r="G56" s="565"/>
      <c r="H56" s="237" t="s">
        <v>781</v>
      </c>
      <c r="I56" s="567" t="s">
        <v>782</v>
      </c>
      <c r="J56" s="567"/>
    </row>
    <row r="57" spans="1:10" ht="45" customHeight="1" thickBot="1" x14ac:dyDescent="0.3">
      <c r="A57" s="564"/>
      <c r="B57" s="237" t="s">
        <v>783</v>
      </c>
      <c r="C57" s="333" t="s">
        <v>784</v>
      </c>
      <c r="D57" s="565"/>
      <c r="E57" s="237" t="s">
        <v>783</v>
      </c>
      <c r="F57" s="237" t="s">
        <v>1235</v>
      </c>
      <c r="G57" s="565"/>
      <c r="H57" s="237" t="s">
        <v>785</v>
      </c>
      <c r="I57" s="567" t="s">
        <v>786</v>
      </c>
      <c r="J57" s="567"/>
    </row>
    <row r="58" spans="1:10" ht="45" customHeight="1" thickBot="1" x14ac:dyDescent="0.3">
      <c r="A58" s="564"/>
      <c r="B58" s="237" t="s">
        <v>775</v>
      </c>
      <c r="C58" s="237"/>
      <c r="D58" s="565"/>
      <c r="E58" s="237" t="s">
        <v>775</v>
      </c>
      <c r="F58" s="237"/>
      <c r="G58" s="565"/>
      <c r="H58" s="237" t="s">
        <v>778</v>
      </c>
      <c r="I58" s="567"/>
      <c r="J58" s="567"/>
    </row>
    <row r="59" spans="1:10" ht="45" customHeight="1" thickBot="1" x14ac:dyDescent="0.3">
      <c r="A59" s="564"/>
      <c r="B59" s="237" t="s">
        <v>779</v>
      </c>
      <c r="C59" s="237"/>
      <c r="D59" s="565"/>
      <c r="E59" s="237" t="s">
        <v>779</v>
      </c>
      <c r="F59" s="237" t="s">
        <v>787</v>
      </c>
      <c r="G59" s="565"/>
      <c r="H59" s="237" t="s">
        <v>781</v>
      </c>
      <c r="I59" s="567" t="s">
        <v>788</v>
      </c>
      <c r="J59" s="567"/>
    </row>
    <row r="60" spans="1:10" ht="45" customHeight="1" thickBot="1" x14ac:dyDescent="0.3">
      <c r="A60" s="564"/>
      <c r="B60" s="237" t="s">
        <v>783</v>
      </c>
      <c r="C60" s="237"/>
      <c r="D60" s="565"/>
      <c r="E60" s="237" t="s">
        <v>783</v>
      </c>
      <c r="F60" s="237" t="s">
        <v>789</v>
      </c>
      <c r="G60" s="565"/>
      <c r="H60" s="237" t="s">
        <v>785</v>
      </c>
      <c r="I60" s="567" t="s">
        <v>790</v>
      </c>
      <c r="J60" s="567"/>
    </row>
  </sheetData>
  <mergeCells count="89">
    <mergeCell ref="A55:A60"/>
    <mergeCell ref="D55:D60"/>
    <mergeCell ref="G55:G60"/>
    <mergeCell ref="I55:J55"/>
    <mergeCell ref="I56:J56"/>
    <mergeCell ref="I57:J57"/>
    <mergeCell ref="I58:J58"/>
    <mergeCell ref="I59:J59"/>
    <mergeCell ref="I60:J60"/>
    <mergeCell ref="A50:A51"/>
    <mergeCell ref="D50:E50"/>
    <mergeCell ref="F50:G50"/>
    <mergeCell ref="D51:E51"/>
    <mergeCell ref="F51:G51"/>
    <mergeCell ref="A48:A49"/>
    <mergeCell ref="D48:E48"/>
    <mergeCell ref="F48:G48"/>
    <mergeCell ref="D49:E49"/>
    <mergeCell ref="F49:G49"/>
    <mergeCell ref="A46:A47"/>
    <mergeCell ref="D46:E46"/>
    <mergeCell ref="F46:G46"/>
    <mergeCell ref="D47:E47"/>
    <mergeCell ref="F47:G47"/>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B27:J27"/>
    <mergeCell ref="A28:A29"/>
    <mergeCell ref="D28:E28"/>
    <mergeCell ref="F28:G28"/>
    <mergeCell ref="F29:G29"/>
    <mergeCell ref="D29:E29"/>
    <mergeCell ref="B23:D23"/>
    <mergeCell ref="H23:J23"/>
    <mergeCell ref="B24:J24"/>
    <mergeCell ref="A25:A26"/>
    <mergeCell ref="H25:J25"/>
    <mergeCell ref="H26:J26"/>
    <mergeCell ref="A22:J22"/>
    <mergeCell ref="A1:A4"/>
    <mergeCell ref="B1:H1"/>
    <mergeCell ref="B2:H2"/>
    <mergeCell ref="B3:H3"/>
    <mergeCell ref="B4:H4"/>
    <mergeCell ref="A7:A10"/>
    <mergeCell ref="B7:J10"/>
    <mergeCell ref="A12:A14"/>
    <mergeCell ref="A16:B18"/>
    <mergeCell ref="D16:F16"/>
    <mergeCell ref="D17:F17"/>
    <mergeCell ref="D18:F18"/>
  </mergeCells>
  <hyperlinks>
    <hyperlink ref="J29" r:id="rId1" xr:uid="{00000000-0004-0000-0E00-000000000000}"/>
    <hyperlink ref="J31" r:id="rId2" xr:uid="{00000000-0004-0000-0E00-000001000000}"/>
    <hyperlink ref="J33" r:id="rId3" xr:uid="{00000000-0004-0000-0E00-000002000000}"/>
    <hyperlink ref="J35" r:id="rId4" xr:uid="{00000000-0004-0000-0E00-000003000000}"/>
    <hyperlink ref="J37" r:id="rId5" xr:uid="{00000000-0004-0000-0E00-000004000000}"/>
    <hyperlink ref="J39" r:id="rId6" xr:uid="{00000000-0004-0000-0E00-000005000000}"/>
    <hyperlink ref="J41" r:id="rId7" xr:uid="{00000000-0004-0000-0E00-000006000000}"/>
    <hyperlink ref="J43" r:id="rId8" xr:uid="{D6CE660F-94CF-413E-9BBE-B0AB73368FF1}"/>
  </hyperlinks>
  <pageMargins left="0.25" right="0.25" top="0.75" bottom="0.75" header="0.3" footer="0.3"/>
  <pageSetup scale="28" fitToHeight="0" orientation="landscape" r:id="rId9"/>
  <rowBreaks count="2" manualBreakCount="2">
    <brk id="31" max="10" man="1"/>
    <brk id="37" max="10" man="1"/>
  </rowBreaks>
  <drawing r:id="rId1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Listas!$B$2:$B$4</xm:f>
          </x14:formula1>
          <xm:sqref>H26:J26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Y61"/>
  <sheetViews>
    <sheetView showGridLines="0" topLeftCell="A40" zoomScale="70" zoomScaleNormal="70" zoomScaleSheetLayoutView="25" workbookViewId="0">
      <selection activeCell="F43" sqref="F43:G43"/>
    </sheetView>
  </sheetViews>
  <sheetFormatPr baseColWidth="10" defaultColWidth="10.85546875" defaultRowHeight="14.25" x14ac:dyDescent="0.25"/>
  <cols>
    <col min="1" max="1" width="42.42578125" style="68" customWidth="1"/>
    <col min="2" max="3" width="35.85546875" style="68" customWidth="1"/>
    <col min="4" max="4" width="57" style="68" customWidth="1"/>
    <col min="5" max="5" width="70.140625" style="68" customWidth="1"/>
    <col min="6" max="6" width="61.42578125" style="68" customWidth="1"/>
    <col min="7" max="7" width="58.5703125" style="68" customWidth="1"/>
    <col min="8" max="8" width="40.140625" style="68" customWidth="1"/>
    <col min="9" max="10" width="35.85546875" style="68" customWidth="1"/>
    <col min="11" max="11" width="12.42578125" style="68" customWidth="1"/>
    <col min="12" max="13" width="35.85546875" style="68" customWidth="1"/>
    <col min="14" max="21" width="18.140625" style="68" customWidth="1"/>
    <col min="22" max="22" width="22.85546875" style="68" customWidth="1"/>
    <col min="23" max="23" width="19" style="68" customWidth="1"/>
    <col min="24" max="24" width="19.42578125" style="68" customWidth="1"/>
    <col min="25" max="25" width="20.42578125" style="68" customWidth="1"/>
    <col min="26" max="26" width="22.85546875" style="68" customWidth="1"/>
    <col min="27" max="27" width="18.42578125" style="68" bestFit="1" customWidth="1"/>
    <col min="28" max="28" width="8.42578125" style="68" customWidth="1"/>
    <col min="29" max="29" width="18.42578125" style="68" bestFit="1" customWidth="1"/>
    <col min="30" max="30" width="5.85546875" style="68" customWidth="1"/>
    <col min="31" max="31" width="18.42578125" style="68" bestFit="1" customWidth="1"/>
    <col min="32" max="32" width="4.85546875" style="68" customWidth="1"/>
    <col min="33" max="33" width="23" style="68" bestFit="1" customWidth="1"/>
    <col min="34" max="34" width="10.85546875" style="68"/>
    <col min="35" max="35" width="18.42578125" style="68" bestFit="1" customWidth="1"/>
    <col min="36" max="36" width="16.140625" style="68" customWidth="1"/>
    <col min="37" max="16384" width="10.85546875" style="68"/>
  </cols>
  <sheetData>
    <row r="1" spans="1:25" ht="24" customHeight="1" thickBot="1" x14ac:dyDescent="0.3">
      <c r="A1" s="519"/>
      <c r="B1" s="522" t="s">
        <v>182</v>
      </c>
      <c r="C1" s="523"/>
      <c r="D1" s="523"/>
      <c r="E1" s="523"/>
      <c r="F1" s="523"/>
      <c r="G1" s="523"/>
      <c r="H1" s="524"/>
      <c r="I1" s="121" t="s">
        <v>121</v>
      </c>
      <c r="J1" s="371" t="s">
        <v>738</v>
      </c>
      <c r="M1" s="150"/>
    </row>
    <row r="2" spans="1:25" ht="24" customHeight="1" thickBot="1" x14ac:dyDescent="0.3">
      <c r="A2" s="520"/>
      <c r="B2" s="525" t="s">
        <v>184</v>
      </c>
      <c r="C2" s="526"/>
      <c r="D2" s="526"/>
      <c r="E2" s="526"/>
      <c r="F2" s="526"/>
      <c r="G2" s="526"/>
      <c r="H2" s="527"/>
      <c r="I2" s="121" t="s">
        <v>122</v>
      </c>
      <c r="J2" s="371">
        <v>14</v>
      </c>
      <c r="M2" s="150"/>
    </row>
    <row r="3" spans="1:25" ht="24" customHeight="1" thickBot="1" x14ac:dyDescent="0.3">
      <c r="A3" s="520"/>
      <c r="B3" s="525" t="s">
        <v>186</v>
      </c>
      <c r="C3" s="526"/>
      <c r="D3" s="526"/>
      <c r="E3" s="526"/>
      <c r="F3" s="526"/>
      <c r="G3" s="526"/>
      <c r="H3" s="527"/>
      <c r="I3" s="121" t="s">
        <v>739</v>
      </c>
      <c r="J3" s="373">
        <v>45775</v>
      </c>
      <c r="M3" s="150"/>
    </row>
    <row r="4" spans="1:25" ht="24" customHeight="1" thickBot="1" x14ac:dyDescent="0.3">
      <c r="A4" s="521"/>
      <c r="B4" s="528" t="s">
        <v>740</v>
      </c>
      <c r="C4" s="529"/>
      <c r="D4" s="529"/>
      <c r="E4" s="529"/>
      <c r="F4" s="529"/>
      <c r="G4" s="529"/>
      <c r="H4" s="530"/>
      <c r="I4" s="121" t="s">
        <v>741</v>
      </c>
      <c r="J4" s="371" t="s">
        <v>742</v>
      </c>
      <c r="M4" s="150"/>
    </row>
    <row r="6" spans="1:25" ht="15" customHeight="1" x14ac:dyDescent="0.25">
      <c r="A6" s="73"/>
      <c r="B6" s="74"/>
      <c r="C6" s="74"/>
      <c r="D6" s="76"/>
      <c r="E6" s="75"/>
      <c r="F6" s="75"/>
      <c r="G6" s="323"/>
      <c r="H6" s="323"/>
      <c r="I6" s="77"/>
      <c r="J6" s="77"/>
      <c r="K6" s="74"/>
      <c r="L6" s="74"/>
      <c r="M6" s="74"/>
      <c r="N6" s="74"/>
      <c r="O6" s="74"/>
      <c r="P6" s="74"/>
      <c r="Q6" s="74"/>
      <c r="R6" s="74"/>
      <c r="S6" s="74"/>
      <c r="T6" s="78"/>
      <c r="U6" s="74"/>
      <c r="V6" s="74"/>
      <c r="X6" s="79"/>
      <c r="Y6" s="80"/>
    </row>
    <row r="7" spans="1:25" ht="15" customHeight="1" x14ac:dyDescent="0.25">
      <c r="A7" s="531" t="s">
        <v>743</v>
      </c>
      <c r="B7" s="534" t="s">
        <v>744</v>
      </c>
      <c r="C7" s="535"/>
      <c r="D7" s="535"/>
      <c r="E7" s="535"/>
      <c r="F7" s="535"/>
      <c r="G7" s="535"/>
      <c r="H7" s="535"/>
      <c r="I7" s="535"/>
      <c r="J7" s="536"/>
      <c r="K7" s="74"/>
      <c r="L7" s="74"/>
      <c r="M7" s="74"/>
      <c r="N7" s="74"/>
      <c r="O7" s="74"/>
      <c r="P7" s="74"/>
      <c r="Q7" s="74"/>
      <c r="R7" s="74"/>
      <c r="S7" s="74"/>
      <c r="T7" s="74"/>
      <c r="U7" s="74"/>
      <c r="V7" s="74"/>
      <c r="W7" s="74"/>
      <c r="X7" s="74"/>
      <c r="Y7" s="74"/>
    </row>
    <row r="8" spans="1:25" ht="15" customHeight="1" x14ac:dyDescent="0.25">
      <c r="A8" s="532"/>
      <c r="B8" s="537"/>
      <c r="C8" s="538"/>
      <c r="D8" s="538"/>
      <c r="E8" s="538"/>
      <c r="F8" s="538"/>
      <c r="G8" s="538"/>
      <c r="H8" s="538"/>
      <c r="I8" s="538"/>
      <c r="J8" s="539"/>
      <c r="K8" s="74"/>
      <c r="L8" s="74"/>
      <c r="M8" s="74"/>
      <c r="N8" s="74"/>
      <c r="O8" s="74"/>
      <c r="P8" s="74"/>
      <c r="Q8" s="74"/>
      <c r="R8" s="74"/>
      <c r="S8" s="74"/>
      <c r="T8" s="74"/>
      <c r="U8" s="74"/>
      <c r="V8" s="74"/>
      <c r="W8" s="74"/>
      <c r="X8" s="74"/>
      <c r="Y8" s="74"/>
    </row>
    <row r="9" spans="1:25" ht="15" customHeight="1" x14ac:dyDescent="0.25">
      <c r="A9" s="532"/>
      <c r="B9" s="537"/>
      <c r="C9" s="538"/>
      <c r="D9" s="538"/>
      <c r="E9" s="538"/>
      <c r="F9" s="538"/>
      <c r="G9" s="538"/>
      <c r="H9" s="538"/>
      <c r="I9" s="538"/>
      <c r="J9" s="539"/>
      <c r="K9" s="74"/>
      <c r="L9" s="74"/>
      <c r="M9" s="74"/>
      <c r="N9" s="74"/>
      <c r="O9" s="74"/>
      <c r="P9" s="74"/>
      <c r="Q9" s="74"/>
      <c r="R9" s="74"/>
      <c r="S9" s="74"/>
      <c r="T9" s="74"/>
      <c r="U9" s="74"/>
      <c r="V9" s="74"/>
      <c r="W9" s="74"/>
      <c r="X9" s="74"/>
      <c r="Y9" s="74"/>
    </row>
    <row r="10" spans="1:25" ht="15" customHeight="1" x14ac:dyDescent="0.25">
      <c r="A10" s="533"/>
      <c r="B10" s="540"/>
      <c r="C10" s="541"/>
      <c r="D10" s="541"/>
      <c r="E10" s="541"/>
      <c r="F10" s="541"/>
      <c r="G10" s="541"/>
      <c r="H10" s="541"/>
      <c r="I10" s="541"/>
      <c r="J10" s="542"/>
      <c r="K10" s="74"/>
      <c r="L10" s="74"/>
      <c r="M10" s="74"/>
      <c r="N10" s="74"/>
      <c r="O10" s="74"/>
      <c r="P10" s="74"/>
      <c r="Q10" s="74"/>
      <c r="R10" s="74"/>
      <c r="S10" s="74"/>
      <c r="T10" s="74"/>
      <c r="U10" s="74"/>
      <c r="V10" s="74"/>
      <c r="W10" s="74"/>
      <c r="X10" s="74"/>
      <c r="Y10" s="74"/>
    </row>
    <row r="11" spans="1:25" ht="9" customHeight="1" thickBot="1" x14ac:dyDescent="0.3">
      <c r="A11" s="81"/>
      <c r="B11" s="144"/>
      <c r="C11" s="74"/>
      <c r="D11" s="74"/>
      <c r="E11" s="74"/>
      <c r="F11" s="74"/>
      <c r="G11" s="74"/>
      <c r="H11" s="74"/>
      <c r="I11" s="74"/>
      <c r="J11" s="74"/>
      <c r="K11" s="74"/>
      <c r="L11" s="74"/>
      <c r="M11" s="74"/>
      <c r="N11" s="74"/>
      <c r="O11" s="74"/>
      <c r="P11" s="74"/>
      <c r="Q11" s="74"/>
      <c r="R11" s="74"/>
      <c r="S11" s="74"/>
      <c r="T11" s="74"/>
      <c r="U11" s="74"/>
      <c r="V11" s="74"/>
      <c r="W11" s="74"/>
      <c r="X11" s="74"/>
      <c r="Y11" s="74"/>
    </row>
    <row r="12" spans="1:25" s="145" customFormat="1" ht="21.75" customHeight="1" thickBot="1" x14ac:dyDescent="0.3">
      <c r="A12" s="543" t="s">
        <v>190</v>
      </c>
      <c r="B12" s="216" t="s">
        <v>191</v>
      </c>
      <c r="C12" s="235"/>
      <c r="D12" s="216" t="s">
        <v>192</v>
      </c>
      <c r="E12" s="235"/>
      <c r="F12" s="216" t="s">
        <v>193</v>
      </c>
      <c r="G12" s="235"/>
      <c r="H12" s="216" t="s">
        <v>194</v>
      </c>
      <c r="I12" s="236"/>
    </row>
    <row r="13" spans="1:25" s="145" customFormat="1" ht="21.75" customHeight="1" thickBot="1" x14ac:dyDescent="0.3">
      <c r="A13" s="543"/>
      <c r="B13" s="218" t="s">
        <v>197</v>
      </c>
      <c r="C13" s="153"/>
      <c r="D13" s="216" t="s">
        <v>198</v>
      </c>
      <c r="E13" s="153"/>
      <c r="F13" s="216" t="s">
        <v>200</v>
      </c>
      <c r="G13" s="153"/>
      <c r="H13" s="216" t="s">
        <v>201</v>
      </c>
      <c r="I13" s="236" t="s">
        <v>199</v>
      </c>
    </row>
    <row r="14" spans="1:25" s="145" customFormat="1" ht="21.75" customHeight="1" thickBot="1" x14ac:dyDescent="0.3">
      <c r="A14" s="543"/>
      <c r="B14" s="216" t="s">
        <v>203</v>
      </c>
      <c r="C14" s="235"/>
      <c r="D14" s="216" t="s">
        <v>204</v>
      </c>
      <c r="E14" s="122"/>
      <c r="F14" s="216" t="s">
        <v>205</v>
      </c>
      <c r="G14" s="122"/>
      <c r="H14" s="216" t="s">
        <v>206</v>
      </c>
      <c r="I14" s="236"/>
    </row>
    <row r="15" spans="1:25" s="145" customFormat="1" ht="21.75" customHeight="1" thickBot="1" x14ac:dyDescent="0.3">
      <c r="A15" s="68"/>
      <c r="B15" s="68"/>
      <c r="C15" s="68"/>
      <c r="D15" s="68"/>
      <c r="E15" s="68"/>
      <c r="F15" s="68"/>
      <c r="G15" s="68"/>
      <c r="H15" s="68"/>
      <c r="I15" s="68"/>
      <c r="J15" s="68"/>
      <c r="K15" s="68"/>
      <c r="L15" s="158"/>
      <c r="M15" s="159"/>
      <c r="N15" s="159"/>
      <c r="O15" s="159"/>
    </row>
    <row r="16" spans="1:25" s="145" customFormat="1" ht="21.75" customHeight="1" thickBot="1" x14ac:dyDescent="0.3">
      <c r="A16" s="544" t="s">
        <v>195</v>
      </c>
      <c r="B16" s="544"/>
      <c r="C16" s="232" t="s">
        <v>196</v>
      </c>
      <c r="D16" s="545"/>
      <c r="E16" s="545"/>
      <c r="F16" s="545"/>
      <c r="G16" s="68"/>
      <c r="H16" s="68"/>
      <c r="I16" s="68"/>
      <c r="J16" s="68"/>
      <c r="K16" s="68"/>
      <c r="L16" s="158"/>
      <c r="M16" s="159"/>
      <c r="N16" s="159"/>
      <c r="O16" s="159"/>
    </row>
    <row r="17" spans="1:15" s="145" customFormat="1" ht="21.75" customHeight="1" thickBot="1" x14ac:dyDescent="0.3">
      <c r="A17" s="544"/>
      <c r="B17" s="544"/>
      <c r="C17" s="232" t="s">
        <v>202</v>
      </c>
      <c r="D17" s="545"/>
      <c r="E17" s="545"/>
      <c r="F17" s="545"/>
      <c r="G17" s="68"/>
      <c r="H17" s="68"/>
      <c r="I17" s="68"/>
      <c r="J17" s="68"/>
      <c r="K17" s="68"/>
      <c r="L17" s="158"/>
      <c r="M17" s="159"/>
      <c r="N17" s="159"/>
      <c r="O17" s="159"/>
    </row>
    <row r="18" spans="1:15" s="145" customFormat="1" ht="21.75" customHeight="1" thickBot="1" x14ac:dyDescent="0.3">
      <c r="A18" s="544"/>
      <c r="B18" s="544"/>
      <c r="C18" s="232" t="s">
        <v>207</v>
      </c>
      <c r="D18" s="545" t="s">
        <v>199</v>
      </c>
      <c r="E18" s="545"/>
      <c r="F18" s="545"/>
      <c r="G18" s="68"/>
      <c r="H18" s="68"/>
      <c r="I18" s="68"/>
      <c r="J18" s="68"/>
      <c r="K18" s="68"/>
      <c r="L18" s="158"/>
      <c r="M18" s="159"/>
      <c r="N18" s="159"/>
      <c r="O18" s="159"/>
    </row>
    <row r="19" spans="1:15" s="145" customFormat="1" ht="21.75" customHeight="1" x14ac:dyDescent="0.25">
      <c r="A19" s="68"/>
      <c r="B19" s="68"/>
      <c r="C19" s="68"/>
      <c r="D19" s="68"/>
      <c r="E19" s="68"/>
      <c r="F19" s="68"/>
      <c r="G19" s="68"/>
      <c r="H19" s="68"/>
      <c r="I19" s="68"/>
      <c r="J19" s="68"/>
      <c r="K19" s="68"/>
      <c r="L19" s="158"/>
      <c r="M19" s="159"/>
      <c r="N19" s="159"/>
      <c r="O19" s="159"/>
    </row>
    <row r="20" spans="1:15" s="95" customFormat="1" ht="16.5" customHeight="1" x14ac:dyDescent="0.2"/>
    <row r="21" spans="1:15" ht="5.25" customHeight="1" thickBot="1" x14ac:dyDescent="0.3"/>
    <row r="22" spans="1:15" ht="48" customHeight="1" thickBot="1" x14ac:dyDescent="0.3">
      <c r="A22" s="518" t="s">
        <v>745</v>
      </c>
      <c r="B22" s="518"/>
      <c r="C22" s="518"/>
      <c r="D22" s="518"/>
      <c r="E22" s="518"/>
      <c r="F22" s="518"/>
      <c r="G22" s="518"/>
      <c r="H22" s="518"/>
      <c r="I22" s="518"/>
      <c r="J22" s="518"/>
    </row>
    <row r="23" spans="1:15" ht="69.95" customHeight="1" thickBot="1" x14ac:dyDescent="0.3">
      <c r="A23" s="222" t="s">
        <v>218</v>
      </c>
      <c r="B23" s="546" t="s">
        <v>622</v>
      </c>
      <c r="C23" s="547"/>
      <c r="D23" s="548"/>
      <c r="E23" s="223" t="s">
        <v>746</v>
      </c>
      <c r="F23" s="224" t="s">
        <v>747</v>
      </c>
      <c r="G23" s="223" t="s">
        <v>748</v>
      </c>
      <c r="H23" s="546" t="s">
        <v>749</v>
      </c>
      <c r="I23" s="547"/>
      <c r="J23" s="548"/>
    </row>
    <row r="24" spans="1:15" ht="50.25" customHeight="1" thickBot="1" x14ac:dyDescent="0.3">
      <c r="A24" s="195" t="s">
        <v>750</v>
      </c>
      <c r="B24" s="546" t="s">
        <v>814</v>
      </c>
      <c r="C24" s="547"/>
      <c r="D24" s="547"/>
      <c r="E24" s="547"/>
      <c r="F24" s="547"/>
      <c r="G24" s="547"/>
      <c r="H24" s="547"/>
      <c r="I24" s="547"/>
      <c r="J24" s="548"/>
    </row>
    <row r="25" spans="1:15" ht="50.25" customHeight="1" thickBot="1" x14ac:dyDescent="0.3">
      <c r="A25" s="549" t="s">
        <v>752</v>
      </c>
      <c r="B25" s="225">
        <v>2024</v>
      </c>
      <c r="C25" s="226">
        <v>2025</v>
      </c>
      <c r="D25" s="226">
        <v>2026</v>
      </c>
      <c r="E25" s="226">
        <v>2027</v>
      </c>
      <c r="F25" s="227" t="s">
        <v>93</v>
      </c>
      <c r="G25" s="228" t="s">
        <v>753</v>
      </c>
      <c r="H25" s="551" t="s">
        <v>754</v>
      </c>
      <c r="I25" s="552"/>
      <c r="J25" s="553"/>
    </row>
    <row r="26" spans="1:15" ht="50.25" customHeight="1" thickBot="1" x14ac:dyDescent="0.3">
      <c r="A26" s="550"/>
      <c r="B26" s="268">
        <v>1</v>
      </c>
      <c r="C26" s="269">
        <v>1</v>
      </c>
      <c r="D26" s="269">
        <v>1</v>
      </c>
      <c r="E26" s="269">
        <v>1</v>
      </c>
      <c r="F26" s="270">
        <v>1</v>
      </c>
      <c r="G26" s="229">
        <v>1</v>
      </c>
      <c r="H26" s="546" t="s">
        <v>23</v>
      </c>
      <c r="I26" s="547"/>
      <c r="J26" s="548"/>
    </row>
    <row r="27" spans="1:15" ht="52.5" customHeight="1" thickBot="1" x14ac:dyDescent="0.3">
      <c r="A27" s="195"/>
      <c r="B27" s="554" t="s">
        <v>815</v>
      </c>
      <c r="C27" s="555"/>
      <c r="D27" s="555"/>
      <c r="E27" s="555"/>
      <c r="F27" s="555"/>
      <c r="G27" s="555"/>
      <c r="H27" s="555"/>
      <c r="I27" s="555"/>
      <c r="J27" s="556"/>
    </row>
    <row r="28" spans="1:15" s="99" customFormat="1" ht="56.25" customHeight="1" thickBot="1" x14ac:dyDescent="0.3">
      <c r="A28" s="549" t="s">
        <v>237</v>
      </c>
      <c r="B28" s="196" t="s">
        <v>238</v>
      </c>
      <c r="C28" s="222" t="s">
        <v>239</v>
      </c>
      <c r="D28" s="557" t="s">
        <v>240</v>
      </c>
      <c r="E28" s="558"/>
      <c r="F28" s="557" t="s">
        <v>241</v>
      </c>
      <c r="G28" s="558"/>
      <c r="H28" s="196" t="s">
        <v>242</v>
      </c>
      <c r="I28" s="194" t="s">
        <v>243</v>
      </c>
      <c r="J28" s="194" t="s">
        <v>756</v>
      </c>
    </row>
    <row r="29" spans="1:15" ht="359.1" customHeight="1" thickBot="1" x14ac:dyDescent="0.3">
      <c r="A29" s="550"/>
      <c r="B29" s="154">
        <v>1</v>
      </c>
      <c r="C29" s="155">
        <v>1</v>
      </c>
      <c r="D29" s="805" t="s">
        <v>816</v>
      </c>
      <c r="E29" s="883"/>
      <c r="F29" s="805" t="s">
        <v>816</v>
      </c>
      <c r="G29" s="883"/>
      <c r="H29" s="445" t="s">
        <v>817</v>
      </c>
      <c r="I29" s="399" t="s">
        <v>818</v>
      </c>
      <c r="J29" s="397" t="s">
        <v>819</v>
      </c>
    </row>
    <row r="30" spans="1:15" s="99" customFormat="1" ht="45" customHeight="1" thickBot="1" x14ac:dyDescent="0.3">
      <c r="A30" s="549" t="s">
        <v>248</v>
      </c>
      <c r="B30" s="196" t="s">
        <v>238</v>
      </c>
      <c r="C30" s="196" t="s">
        <v>239</v>
      </c>
      <c r="D30" s="557" t="s">
        <v>240</v>
      </c>
      <c r="E30" s="558"/>
      <c r="F30" s="557" t="s">
        <v>241</v>
      </c>
      <c r="G30" s="558"/>
      <c r="H30" s="196" t="s">
        <v>242</v>
      </c>
      <c r="I30" s="194" t="s">
        <v>243</v>
      </c>
      <c r="J30" s="194" t="s">
        <v>756</v>
      </c>
    </row>
    <row r="31" spans="1:15" ht="408.95" customHeight="1" thickBot="1" x14ac:dyDescent="0.3">
      <c r="A31" s="550"/>
      <c r="B31" s="154">
        <v>1</v>
      </c>
      <c r="C31" s="507">
        <v>1</v>
      </c>
      <c r="D31" s="807" t="s">
        <v>820</v>
      </c>
      <c r="E31" s="808"/>
      <c r="F31" s="807" t="s">
        <v>821</v>
      </c>
      <c r="G31" s="808"/>
      <c r="H31" s="443" t="s">
        <v>318</v>
      </c>
      <c r="I31" s="444" t="s">
        <v>818</v>
      </c>
      <c r="J31" s="397" t="s">
        <v>822</v>
      </c>
    </row>
    <row r="32" spans="1:15" s="99" customFormat="1" ht="30.75" thickBot="1" x14ac:dyDescent="0.3">
      <c r="A32" s="549" t="s">
        <v>251</v>
      </c>
      <c r="B32" s="196" t="s">
        <v>238</v>
      </c>
      <c r="C32" s="196" t="s">
        <v>239</v>
      </c>
      <c r="D32" s="557" t="s">
        <v>240</v>
      </c>
      <c r="E32" s="558"/>
      <c r="F32" s="557" t="s">
        <v>241</v>
      </c>
      <c r="G32" s="558"/>
      <c r="H32" s="196" t="s">
        <v>242</v>
      </c>
      <c r="I32" s="194" t="s">
        <v>243</v>
      </c>
      <c r="J32" s="194" t="s">
        <v>756</v>
      </c>
    </row>
    <row r="33" spans="1:10" ht="409.5" customHeight="1" thickBot="1" x14ac:dyDescent="0.3">
      <c r="A33" s="550"/>
      <c r="B33" s="154">
        <v>1</v>
      </c>
      <c r="C33" s="472">
        <v>1</v>
      </c>
      <c r="D33" s="809" t="s">
        <v>823</v>
      </c>
      <c r="E33" s="810"/>
      <c r="F33" s="809" t="s">
        <v>824</v>
      </c>
      <c r="G33" s="810"/>
      <c r="H33" s="472" t="s">
        <v>318</v>
      </c>
      <c r="I33" s="473" t="s">
        <v>818</v>
      </c>
      <c r="J33" s="397" t="s">
        <v>825</v>
      </c>
    </row>
    <row r="34" spans="1:10" s="99" customFormat="1" ht="30.75" thickBot="1" x14ac:dyDescent="0.3">
      <c r="A34" s="549" t="s">
        <v>254</v>
      </c>
      <c r="B34" s="196" t="s">
        <v>238</v>
      </c>
      <c r="C34" s="196" t="s">
        <v>239</v>
      </c>
      <c r="D34" s="557" t="s">
        <v>240</v>
      </c>
      <c r="E34" s="558"/>
      <c r="F34" s="557" t="s">
        <v>241</v>
      </c>
      <c r="G34" s="558"/>
      <c r="H34" s="196" t="s">
        <v>242</v>
      </c>
      <c r="I34" s="196" t="s">
        <v>243</v>
      </c>
      <c r="J34" s="194" t="s">
        <v>756</v>
      </c>
    </row>
    <row r="35" spans="1:10" ht="409.5" customHeight="1" thickBot="1" x14ac:dyDescent="0.3">
      <c r="A35" s="550"/>
      <c r="B35" s="154">
        <v>1</v>
      </c>
      <c r="C35" s="154">
        <v>1</v>
      </c>
      <c r="D35" s="809" t="s">
        <v>826</v>
      </c>
      <c r="E35" s="810"/>
      <c r="F35" s="809" t="s">
        <v>827</v>
      </c>
      <c r="G35" s="810"/>
      <c r="H35" s="472" t="s">
        <v>318</v>
      </c>
      <c r="I35" s="473" t="s">
        <v>818</v>
      </c>
      <c r="J35" s="397" t="s">
        <v>828</v>
      </c>
    </row>
    <row r="36" spans="1:10" s="99" customFormat="1" ht="30.75" thickBot="1" x14ac:dyDescent="0.3">
      <c r="A36" s="549" t="s">
        <v>257</v>
      </c>
      <c r="B36" s="196" t="s">
        <v>238</v>
      </c>
      <c r="C36" s="196" t="s">
        <v>239</v>
      </c>
      <c r="D36" s="557" t="s">
        <v>240</v>
      </c>
      <c r="E36" s="558"/>
      <c r="F36" s="557" t="s">
        <v>241</v>
      </c>
      <c r="G36" s="558"/>
      <c r="H36" s="196" t="s">
        <v>242</v>
      </c>
      <c r="I36" s="194" t="s">
        <v>243</v>
      </c>
      <c r="J36" s="194" t="s">
        <v>756</v>
      </c>
    </row>
    <row r="37" spans="1:10" ht="377.45" customHeight="1" thickBot="1" x14ac:dyDescent="0.3">
      <c r="A37" s="550"/>
      <c r="B37" s="154">
        <v>1</v>
      </c>
      <c r="C37" s="154">
        <v>1</v>
      </c>
      <c r="D37" s="809" t="s">
        <v>829</v>
      </c>
      <c r="E37" s="810"/>
      <c r="F37" s="809" t="s">
        <v>830</v>
      </c>
      <c r="G37" s="810"/>
      <c r="H37" s="472" t="s">
        <v>318</v>
      </c>
      <c r="I37" s="473" t="s">
        <v>818</v>
      </c>
      <c r="J37" s="492" t="s">
        <v>831</v>
      </c>
    </row>
    <row r="38" spans="1:10" s="99" customFormat="1" ht="30.75" thickBot="1" x14ac:dyDescent="0.3">
      <c r="A38" s="549" t="s">
        <v>260</v>
      </c>
      <c r="B38" s="196" t="s">
        <v>238</v>
      </c>
      <c r="C38" s="196" t="s">
        <v>239</v>
      </c>
      <c r="D38" s="557" t="s">
        <v>240</v>
      </c>
      <c r="E38" s="558"/>
      <c r="F38" s="557" t="s">
        <v>241</v>
      </c>
      <c r="G38" s="558"/>
      <c r="H38" s="196" t="s">
        <v>242</v>
      </c>
      <c r="I38" s="194" t="s">
        <v>243</v>
      </c>
      <c r="J38" s="194" t="s">
        <v>756</v>
      </c>
    </row>
    <row r="39" spans="1:10" ht="408.75" customHeight="1" thickBot="1" x14ac:dyDescent="0.3">
      <c r="A39" s="550"/>
      <c r="B39" s="154">
        <v>1</v>
      </c>
      <c r="C39" s="156">
        <v>1</v>
      </c>
      <c r="D39" s="809" t="s">
        <v>832</v>
      </c>
      <c r="E39" s="810"/>
      <c r="F39" s="885" t="s">
        <v>833</v>
      </c>
      <c r="G39" s="810"/>
      <c r="H39" s="472" t="s">
        <v>318</v>
      </c>
      <c r="I39" s="473" t="s">
        <v>818</v>
      </c>
      <c r="J39" s="492" t="s">
        <v>834</v>
      </c>
    </row>
    <row r="40" spans="1:10" ht="30.75" thickBot="1" x14ac:dyDescent="0.3">
      <c r="A40" s="549" t="s">
        <v>263</v>
      </c>
      <c r="B40" s="196" t="s">
        <v>238</v>
      </c>
      <c r="C40" s="222" t="s">
        <v>239</v>
      </c>
      <c r="D40" s="557" t="s">
        <v>240</v>
      </c>
      <c r="E40" s="558"/>
      <c r="F40" s="557" t="s">
        <v>241</v>
      </c>
      <c r="G40" s="558"/>
      <c r="H40" s="196" t="s">
        <v>242</v>
      </c>
      <c r="I40" s="194" t="s">
        <v>243</v>
      </c>
      <c r="J40" s="194" t="s">
        <v>756</v>
      </c>
    </row>
    <row r="41" spans="1:10" ht="409.5" customHeight="1" thickBot="1" x14ac:dyDescent="0.3">
      <c r="A41" s="550"/>
      <c r="B41" s="154">
        <v>1</v>
      </c>
      <c r="C41" s="156">
        <v>1</v>
      </c>
      <c r="D41" s="809" t="s">
        <v>1163</v>
      </c>
      <c r="E41" s="810"/>
      <c r="F41" s="884" t="s">
        <v>1164</v>
      </c>
      <c r="G41" s="810"/>
      <c r="H41" s="472" t="s">
        <v>318</v>
      </c>
      <c r="I41" s="473" t="s">
        <v>818</v>
      </c>
      <c r="J41" s="406" t="s">
        <v>1239</v>
      </c>
    </row>
    <row r="42" spans="1:10" ht="30.75" thickBot="1" x14ac:dyDescent="0.3">
      <c r="A42" s="549" t="s">
        <v>264</v>
      </c>
      <c r="B42" s="196" t="s">
        <v>238</v>
      </c>
      <c r="C42" s="222" t="s">
        <v>239</v>
      </c>
      <c r="D42" s="557" t="s">
        <v>240</v>
      </c>
      <c r="E42" s="558"/>
      <c r="F42" s="557" t="s">
        <v>241</v>
      </c>
      <c r="G42" s="558"/>
      <c r="H42" s="196" t="s">
        <v>242</v>
      </c>
      <c r="I42" s="194" t="s">
        <v>243</v>
      </c>
      <c r="J42" s="194" t="s">
        <v>756</v>
      </c>
    </row>
    <row r="43" spans="1:10" ht="408.75" customHeight="1" thickBot="1" x14ac:dyDescent="0.3">
      <c r="A43" s="550"/>
      <c r="B43" s="154">
        <v>1</v>
      </c>
      <c r="C43" s="156">
        <v>1</v>
      </c>
      <c r="D43" s="809" t="s">
        <v>1307</v>
      </c>
      <c r="E43" s="810"/>
      <c r="F43" s="884" t="s">
        <v>1305</v>
      </c>
      <c r="G43" s="810"/>
      <c r="H43" s="472" t="s">
        <v>318</v>
      </c>
      <c r="I43" s="473" t="s">
        <v>818</v>
      </c>
      <c r="J43" s="492" t="s">
        <v>1306</v>
      </c>
    </row>
    <row r="44" spans="1:10" ht="30.75" thickBot="1" x14ac:dyDescent="0.3">
      <c r="A44" s="549" t="s">
        <v>265</v>
      </c>
      <c r="B44" s="196" t="s">
        <v>238</v>
      </c>
      <c r="C44" s="222" t="s">
        <v>239</v>
      </c>
      <c r="D44" s="557" t="s">
        <v>240</v>
      </c>
      <c r="E44" s="558"/>
      <c r="F44" s="557" t="s">
        <v>241</v>
      </c>
      <c r="G44" s="558"/>
      <c r="H44" s="196" t="s">
        <v>242</v>
      </c>
      <c r="I44" s="194" t="s">
        <v>243</v>
      </c>
      <c r="J44" s="194" t="s">
        <v>756</v>
      </c>
    </row>
    <row r="45" spans="1:10" ht="15" thickBot="1" x14ac:dyDescent="0.3">
      <c r="A45" s="550"/>
      <c r="B45" s="154">
        <v>1</v>
      </c>
      <c r="C45" s="156"/>
      <c r="D45" s="561"/>
      <c r="E45" s="562"/>
      <c r="F45" s="561"/>
      <c r="G45" s="562"/>
      <c r="H45" s="154"/>
      <c r="I45" s="154"/>
      <c r="J45" s="154"/>
    </row>
    <row r="46" spans="1:10" ht="30.75" thickBot="1" x14ac:dyDescent="0.3">
      <c r="A46" s="549" t="s">
        <v>266</v>
      </c>
      <c r="B46" s="196" t="s">
        <v>238</v>
      </c>
      <c r="C46" s="222" t="s">
        <v>239</v>
      </c>
      <c r="D46" s="557" t="s">
        <v>240</v>
      </c>
      <c r="E46" s="558"/>
      <c r="F46" s="557" t="s">
        <v>241</v>
      </c>
      <c r="G46" s="558"/>
      <c r="H46" s="196" t="s">
        <v>242</v>
      </c>
      <c r="I46" s="194" t="s">
        <v>243</v>
      </c>
      <c r="J46" s="194" t="s">
        <v>756</v>
      </c>
    </row>
    <row r="47" spans="1:10" ht="15" thickBot="1" x14ac:dyDescent="0.3">
      <c r="A47" s="550"/>
      <c r="B47" s="154">
        <v>1</v>
      </c>
      <c r="C47" s="156"/>
      <c r="D47" s="561"/>
      <c r="E47" s="562"/>
      <c r="F47" s="561"/>
      <c r="G47" s="562"/>
      <c r="H47" s="154"/>
      <c r="I47" s="231"/>
      <c r="J47" s="231"/>
    </row>
    <row r="48" spans="1:10" ht="30.75" thickBot="1" x14ac:dyDescent="0.3">
      <c r="A48" s="549" t="s">
        <v>267</v>
      </c>
      <c r="B48" s="196" t="s">
        <v>238</v>
      </c>
      <c r="C48" s="222" t="s">
        <v>239</v>
      </c>
      <c r="D48" s="557" t="s">
        <v>240</v>
      </c>
      <c r="E48" s="558"/>
      <c r="F48" s="557" t="s">
        <v>241</v>
      </c>
      <c r="G48" s="558"/>
      <c r="H48" s="196" t="s">
        <v>242</v>
      </c>
      <c r="I48" s="194" t="s">
        <v>243</v>
      </c>
      <c r="J48" s="194" t="s">
        <v>756</v>
      </c>
    </row>
    <row r="49" spans="1:10" ht="15" thickBot="1" x14ac:dyDescent="0.3">
      <c r="A49" s="550"/>
      <c r="B49" s="154">
        <v>1</v>
      </c>
      <c r="C49" s="156"/>
      <c r="D49" s="561"/>
      <c r="E49" s="562"/>
      <c r="F49" s="563"/>
      <c r="G49" s="563"/>
      <c r="H49" s="154"/>
      <c r="I49" s="154"/>
      <c r="J49" s="154"/>
    </row>
    <row r="50" spans="1:10" ht="30.75" thickBot="1" x14ac:dyDescent="0.3">
      <c r="A50" s="549" t="s">
        <v>268</v>
      </c>
      <c r="B50" s="196" t="s">
        <v>238</v>
      </c>
      <c r="C50" s="222" t="s">
        <v>239</v>
      </c>
      <c r="D50" s="557" t="s">
        <v>240</v>
      </c>
      <c r="E50" s="558"/>
      <c r="F50" s="557" t="s">
        <v>241</v>
      </c>
      <c r="G50" s="558"/>
      <c r="H50" s="196" t="s">
        <v>242</v>
      </c>
      <c r="I50" s="194" t="s">
        <v>243</v>
      </c>
      <c r="J50" s="194" t="s">
        <v>756</v>
      </c>
    </row>
    <row r="51" spans="1:10" ht="15" thickBot="1" x14ac:dyDescent="0.3">
      <c r="A51" s="550"/>
      <c r="B51" s="154">
        <v>1</v>
      </c>
      <c r="C51" s="156"/>
      <c r="D51" s="561"/>
      <c r="E51" s="562"/>
      <c r="F51" s="561"/>
      <c r="G51" s="562"/>
      <c r="H51" s="154"/>
      <c r="I51" s="154"/>
      <c r="J51" s="154"/>
    </row>
    <row r="54" spans="1:10" s="98" customFormat="1" ht="30" customHeight="1" x14ac:dyDescent="0.25">
      <c r="A54" s="68"/>
      <c r="B54" s="68"/>
      <c r="C54" s="68"/>
      <c r="D54" s="68"/>
      <c r="E54" s="68"/>
      <c r="F54" s="68"/>
      <c r="G54" s="68"/>
      <c r="H54" s="68"/>
      <c r="I54" s="68"/>
    </row>
    <row r="55" spans="1:10" ht="15" thickBot="1" x14ac:dyDescent="0.3"/>
    <row r="56" spans="1:10" ht="46.5" customHeight="1" thickBot="1" x14ac:dyDescent="0.3">
      <c r="A56" s="564" t="s">
        <v>774</v>
      </c>
      <c r="B56" s="237" t="s">
        <v>775</v>
      </c>
      <c r="C56" s="237"/>
      <c r="D56" s="565" t="s">
        <v>776</v>
      </c>
      <c r="E56" s="237" t="s">
        <v>775</v>
      </c>
      <c r="F56" s="237"/>
      <c r="G56" s="565" t="s">
        <v>777</v>
      </c>
      <c r="H56" s="237" t="s">
        <v>778</v>
      </c>
      <c r="I56" s="566"/>
      <c r="J56" s="566"/>
    </row>
    <row r="57" spans="1:10" ht="46.5" customHeight="1" thickBot="1" x14ac:dyDescent="0.3">
      <c r="A57" s="564"/>
      <c r="B57" s="237" t="s">
        <v>779</v>
      </c>
      <c r="C57" s="237" t="s">
        <v>780</v>
      </c>
      <c r="D57" s="565"/>
      <c r="E57" s="237" t="s">
        <v>779</v>
      </c>
      <c r="F57" s="237" t="s">
        <v>787</v>
      </c>
      <c r="G57" s="565"/>
      <c r="H57" s="237" t="s">
        <v>781</v>
      </c>
      <c r="I57" s="567" t="s">
        <v>782</v>
      </c>
      <c r="J57" s="567"/>
    </row>
    <row r="58" spans="1:10" ht="46.5" customHeight="1" thickBot="1" x14ac:dyDescent="0.3">
      <c r="A58" s="564"/>
      <c r="B58" s="237" t="s">
        <v>783</v>
      </c>
      <c r="C58" s="333" t="s">
        <v>784</v>
      </c>
      <c r="D58" s="565"/>
      <c r="E58" s="237" t="s">
        <v>783</v>
      </c>
      <c r="F58" s="237" t="s">
        <v>1235</v>
      </c>
      <c r="G58" s="565"/>
      <c r="H58" s="237" t="s">
        <v>785</v>
      </c>
      <c r="I58" s="567" t="s">
        <v>786</v>
      </c>
      <c r="J58" s="567"/>
    </row>
    <row r="59" spans="1:10" ht="46.5" customHeight="1" thickBot="1" x14ac:dyDescent="0.3">
      <c r="A59" s="564"/>
      <c r="B59" s="237" t="s">
        <v>775</v>
      </c>
      <c r="C59" s="237"/>
      <c r="D59" s="565"/>
      <c r="E59" s="237" t="s">
        <v>775</v>
      </c>
      <c r="F59" s="237"/>
      <c r="G59" s="565"/>
      <c r="H59" s="237" t="s">
        <v>778</v>
      </c>
      <c r="I59" s="567"/>
      <c r="J59" s="567"/>
    </row>
    <row r="60" spans="1:10" ht="46.5" customHeight="1" thickBot="1" x14ac:dyDescent="0.3">
      <c r="A60" s="564"/>
      <c r="B60" s="237" t="s">
        <v>779</v>
      </c>
      <c r="C60" s="237"/>
      <c r="D60" s="565"/>
      <c r="E60" s="237" t="s">
        <v>779</v>
      </c>
      <c r="F60" s="237" t="s">
        <v>787</v>
      </c>
      <c r="G60" s="565"/>
      <c r="H60" s="237" t="s">
        <v>781</v>
      </c>
      <c r="I60" s="567" t="s">
        <v>788</v>
      </c>
      <c r="J60" s="567"/>
    </row>
    <row r="61" spans="1:10" ht="46.5" customHeight="1" thickBot="1" x14ac:dyDescent="0.3">
      <c r="A61" s="564"/>
      <c r="B61" s="237" t="s">
        <v>783</v>
      </c>
      <c r="C61" s="237"/>
      <c r="D61" s="565"/>
      <c r="E61" s="237" t="s">
        <v>783</v>
      </c>
      <c r="F61" s="237" t="s">
        <v>789</v>
      </c>
      <c r="G61" s="565"/>
      <c r="H61" s="237" t="s">
        <v>785</v>
      </c>
      <c r="I61" s="567" t="s">
        <v>790</v>
      </c>
      <c r="J61" s="567"/>
    </row>
  </sheetData>
  <mergeCells count="89">
    <mergeCell ref="A56:A61"/>
    <mergeCell ref="D56:D61"/>
    <mergeCell ref="G56:G61"/>
    <mergeCell ref="I56:J56"/>
    <mergeCell ref="I57:J57"/>
    <mergeCell ref="I58:J58"/>
    <mergeCell ref="I59:J59"/>
    <mergeCell ref="I60:J60"/>
    <mergeCell ref="I61:J61"/>
    <mergeCell ref="A50:A51"/>
    <mergeCell ref="D50:E50"/>
    <mergeCell ref="F50:G50"/>
    <mergeCell ref="D51:E51"/>
    <mergeCell ref="F51:G51"/>
    <mergeCell ref="A48:A49"/>
    <mergeCell ref="D48:E48"/>
    <mergeCell ref="F48:G48"/>
    <mergeCell ref="D49:E49"/>
    <mergeCell ref="F49:G49"/>
    <mergeCell ref="A46:A47"/>
    <mergeCell ref="D46:E46"/>
    <mergeCell ref="F46:G46"/>
    <mergeCell ref="D47:E47"/>
    <mergeCell ref="F47:G47"/>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B27:J27"/>
    <mergeCell ref="A28:A29"/>
    <mergeCell ref="D28:E28"/>
    <mergeCell ref="F28:G28"/>
    <mergeCell ref="D29:E29"/>
    <mergeCell ref="F29:G29"/>
    <mergeCell ref="B23:D23"/>
    <mergeCell ref="H23:J23"/>
    <mergeCell ref="B24:J24"/>
    <mergeCell ref="A25:A26"/>
    <mergeCell ref="H25:J25"/>
    <mergeCell ref="H26:J26"/>
    <mergeCell ref="A22:J22"/>
    <mergeCell ref="A1:A4"/>
    <mergeCell ref="B1:H1"/>
    <mergeCell ref="B2:H2"/>
    <mergeCell ref="B3:H3"/>
    <mergeCell ref="B4:H4"/>
    <mergeCell ref="A7:A10"/>
    <mergeCell ref="B7:J10"/>
    <mergeCell ref="A12:A14"/>
    <mergeCell ref="A16:B18"/>
    <mergeCell ref="D16:F16"/>
    <mergeCell ref="D17:F17"/>
    <mergeCell ref="D18:F18"/>
  </mergeCells>
  <hyperlinks>
    <hyperlink ref="J29" r:id="rId1" xr:uid="{00000000-0004-0000-0F00-000000000000}"/>
    <hyperlink ref="J31" r:id="rId2" xr:uid="{00000000-0004-0000-0F00-000001000000}"/>
    <hyperlink ref="J33" r:id="rId3" xr:uid="{00000000-0004-0000-0F00-000002000000}"/>
    <hyperlink ref="J35" r:id="rId4" xr:uid="{00000000-0004-0000-0F00-000003000000}"/>
    <hyperlink ref="J37" r:id="rId5" xr:uid="{00000000-0004-0000-0F00-000004000000}"/>
    <hyperlink ref="J39" r:id="rId6" xr:uid="{00000000-0004-0000-0F00-000005000000}"/>
    <hyperlink ref="J41" r:id="rId7" xr:uid="{00000000-0004-0000-0F00-000006000000}"/>
    <hyperlink ref="J43" r:id="rId8" xr:uid="{72C7894E-AB28-4DD7-8300-7EB045ECA184}"/>
  </hyperlinks>
  <pageMargins left="0.25" right="0.25" top="0.75" bottom="0.75" header="0.3" footer="0.3"/>
  <pageSetup scale="28" fitToHeight="0" orientation="landscape" r:id="rId9"/>
  <rowBreaks count="2" manualBreakCount="2">
    <brk id="31" max="10" man="1"/>
    <brk id="37" max="10" man="1"/>
  </rowBreaks>
  <drawing r:id="rId1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Listas!$B$2:$B$4</xm:f>
          </x14:formula1>
          <xm:sqref>H26:J26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59999389629810485"/>
    <pageSetUpPr fitToPage="1"/>
  </sheetPr>
  <dimension ref="A1:O69"/>
  <sheetViews>
    <sheetView showGridLines="0" topLeftCell="A48" zoomScale="70" zoomScaleNormal="70" zoomScaleSheetLayoutView="25" workbookViewId="0">
      <selection activeCell="H56" sqref="H56"/>
    </sheetView>
  </sheetViews>
  <sheetFormatPr baseColWidth="10" defaultColWidth="10.85546875" defaultRowHeight="14.25" x14ac:dyDescent="0.25"/>
  <cols>
    <col min="1" max="1" width="49.85546875" style="68" customWidth="1"/>
    <col min="2" max="12" width="35.85546875" style="68" customWidth="1"/>
    <col min="13" max="13" width="21.5703125" style="68" customWidth="1"/>
    <col min="14" max="15" width="18.140625" style="68" customWidth="1"/>
    <col min="16" max="16" width="8.42578125" style="68" customWidth="1"/>
    <col min="17" max="17" width="18.42578125" style="68" bestFit="1" customWidth="1"/>
    <col min="18" max="18" width="5.85546875" style="68" customWidth="1"/>
    <col min="19" max="19" width="18.42578125" style="68" bestFit="1" customWidth="1"/>
    <col min="20" max="20" width="4.85546875" style="68" customWidth="1"/>
    <col min="21" max="21" width="23" style="68" bestFit="1" customWidth="1"/>
    <col min="22" max="22" width="10.85546875" style="68"/>
    <col min="23" max="23" width="18.42578125" style="68" bestFit="1" customWidth="1"/>
    <col min="24" max="24" width="16.140625" style="68" customWidth="1"/>
    <col min="25" max="16384" width="10.85546875" style="68"/>
  </cols>
  <sheetData>
    <row r="1" spans="1:15" s="145" customFormat="1" ht="32.25" customHeight="1" thickBot="1" x14ac:dyDescent="0.3">
      <c r="A1" s="699"/>
      <c r="B1" s="522" t="s">
        <v>182</v>
      </c>
      <c r="C1" s="523"/>
      <c r="D1" s="523"/>
      <c r="E1" s="523"/>
      <c r="F1" s="523"/>
      <c r="G1" s="523"/>
      <c r="H1" s="523"/>
      <c r="I1" s="524"/>
      <c r="J1" s="683" t="s">
        <v>183</v>
      </c>
      <c r="K1" s="684"/>
      <c r="L1" s="685"/>
    </row>
    <row r="2" spans="1:15" s="145" customFormat="1" ht="30.75" customHeight="1" thickBot="1" x14ac:dyDescent="0.3">
      <c r="A2" s="700"/>
      <c r="B2" s="525" t="s">
        <v>184</v>
      </c>
      <c r="C2" s="526"/>
      <c r="D2" s="526"/>
      <c r="E2" s="526"/>
      <c r="F2" s="526"/>
      <c r="G2" s="526"/>
      <c r="H2" s="526"/>
      <c r="I2" s="527"/>
      <c r="J2" s="683" t="s">
        <v>185</v>
      </c>
      <c r="K2" s="684"/>
      <c r="L2" s="685"/>
    </row>
    <row r="3" spans="1:15" s="145" customFormat="1" ht="24" customHeight="1" thickBot="1" x14ac:dyDescent="0.3">
      <c r="A3" s="700"/>
      <c r="B3" s="525" t="s">
        <v>186</v>
      </c>
      <c r="C3" s="526"/>
      <c r="D3" s="526"/>
      <c r="E3" s="526"/>
      <c r="F3" s="526"/>
      <c r="G3" s="526"/>
      <c r="H3" s="526"/>
      <c r="I3" s="527"/>
      <c r="J3" s="683" t="s">
        <v>187</v>
      </c>
      <c r="K3" s="684"/>
      <c r="L3" s="685"/>
    </row>
    <row r="4" spans="1:15" s="145" customFormat="1" ht="21.75" customHeight="1" thickBot="1" x14ac:dyDescent="0.3">
      <c r="A4" s="701"/>
      <c r="B4" s="528" t="s">
        <v>835</v>
      </c>
      <c r="C4" s="529"/>
      <c r="D4" s="529"/>
      <c r="E4" s="529"/>
      <c r="F4" s="529"/>
      <c r="G4" s="529"/>
      <c r="H4" s="529"/>
      <c r="I4" s="530"/>
      <c r="J4" s="683" t="s">
        <v>189</v>
      </c>
      <c r="K4" s="684"/>
      <c r="L4" s="685"/>
    </row>
    <row r="5" spans="1:15" s="145" customFormat="1" ht="21.75" customHeight="1" thickBot="1" x14ac:dyDescent="0.3">
      <c r="A5" s="146"/>
      <c r="B5" s="147"/>
      <c r="C5" s="147"/>
      <c r="D5" s="147"/>
      <c r="E5" s="147"/>
      <c r="F5" s="147"/>
      <c r="G5" s="147"/>
      <c r="H5" s="147"/>
      <c r="I5" s="147"/>
      <c r="J5" s="147"/>
      <c r="K5" s="147"/>
      <c r="L5" s="147"/>
      <c r="M5" s="148"/>
      <c r="N5" s="148"/>
      <c r="O5" s="148"/>
    </row>
    <row r="6" spans="1:15" s="145" customFormat="1" ht="21.75" customHeight="1" thickBot="1" x14ac:dyDescent="0.3">
      <c r="A6" s="899" t="s">
        <v>190</v>
      </c>
      <c r="B6" s="233" t="s">
        <v>191</v>
      </c>
      <c r="C6" s="200"/>
      <c r="D6" s="233" t="s">
        <v>192</v>
      </c>
      <c r="E6" s="200"/>
      <c r="F6" s="233" t="s">
        <v>193</v>
      </c>
      <c r="G6" s="200"/>
      <c r="H6" s="233" t="s">
        <v>194</v>
      </c>
      <c r="I6" s="201"/>
      <c r="J6" s="907" t="s">
        <v>195</v>
      </c>
      <c r="K6" s="232" t="s">
        <v>196</v>
      </c>
      <c r="L6" s="334"/>
      <c r="M6" s="914"/>
      <c r="N6" s="914"/>
      <c r="O6" s="914"/>
    </row>
    <row r="7" spans="1:15" s="145" customFormat="1" ht="21.75" customHeight="1" thickBot="1" x14ac:dyDescent="0.3">
      <c r="A7" s="899"/>
      <c r="B7" s="234" t="s">
        <v>197</v>
      </c>
      <c r="C7" s="202"/>
      <c r="D7" s="233" t="s">
        <v>198</v>
      </c>
      <c r="E7" s="202"/>
      <c r="F7" s="233" t="s">
        <v>200</v>
      </c>
      <c r="G7" s="202"/>
      <c r="H7" s="233" t="s">
        <v>201</v>
      </c>
      <c r="I7" s="201" t="s">
        <v>199</v>
      </c>
      <c r="J7" s="907"/>
      <c r="K7" s="232" t="s">
        <v>202</v>
      </c>
      <c r="L7" s="149"/>
      <c r="M7" s="914"/>
      <c r="N7" s="914"/>
      <c r="O7" s="914"/>
    </row>
    <row r="8" spans="1:15" s="145" customFormat="1" ht="21.75" customHeight="1" thickBot="1" x14ac:dyDescent="0.3">
      <c r="A8" s="899"/>
      <c r="B8" s="233" t="s">
        <v>203</v>
      </c>
      <c r="C8" s="200"/>
      <c r="D8" s="233" t="s">
        <v>204</v>
      </c>
      <c r="E8" s="203"/>
      <c r="F8" s="233" t="s">
        <v>205</v>
      </c>
      <c r="G8" s="203"/>
      <c r="H8" s="233" t="s">
        <v>206</v>
      </c>
      <c r="I8" s="201"/>
      <c r="J8" s="907"/>
      <c r="K8" s="232" t="s">
        <v>207</v>
      </c>
      <c r="L8" s="334" t="s">
        <v>199</v>
      </c>
      <c r="M8" s="914"/>
      <c r="N8" s="914"/>
      <c r="O8" s="914"/>
    </row>
    <row r="9" spans="1:15" s="145" customFormat="1" ht="21.75" customHeight="1" x14ac:dyDescent="0.25">
      <c r="A9" s="146"/>
      <c r="B9" s="147"/>
      <c r="C9" s="147"/>
      <c r="D9" s="147"/>
      <c r="E9" s="147"/>
      <c r="F9" s="147"/>
      <c r="G9" s="147"/>
      <c r="H9" s="147"/>
      <c r="I9" s="147"/>
      <c r="J9" s="147"/>
      <c r="K9" s="147"/>
      <c r="L9" s="147"/>
      <c r="M9" s="148"/>
      <c r="N9" s="148"/>
      <c r="O9" s="148"/>
    </row>
    <row r="10" spans="1:15" ht="15" customHeight="1" x14ac:dyDescent="0.25">
      <c r="A10" s="73"/>
      <c r="B10" s="74"/>
      <c r="C10" s="74"/>
      <c r="D10" s="76"/>
      <c r="E10" s="75"/>
      <c r="F10" s="75"/>
      <c r="G10" s="323"/>
      <c r="H10" s="323"/>
      <c r="I10" s="77"/>
      <c r="J10" s="77"/>
      <c r="K10" s="74"/>
      <c r="L10" s="74"/>
      <c r="M10" s="74"/>
      <c r="N10" s="74"/>
      <c r="O10" s="74"/>
    </row>
    <row r="11" spans="1:15" ht="16.5" customHeight="1" thickBot="1" x14ac:dyDescent="0.3">
      <c r="A11" s="142"/>
      <c r="B11" s="143"/>
      <c r="C11" s="143"/>
      <c r="D11" s="143"/>
      <c r="E11" s="143"/>
      <c r="F11" s="143"/>
      <c r="G11" s="143"/>
      <c r="H11" s="143"/>
      <c r="I11" s="143"/>
      <c r="J11" s="143"/>
      <c r="K11" s="143"/>
      <c r="L11" s="143"/>
      <c r="M11" s="143"/>
    </row>
    <row r="12" spans="1:15" ht="32.1" customHeight="1" thickBot="1" x14ac:dyDescent="0.3">
      <c r="A12" s="900" t="s">
        <v>836</v>
      </c>
      <c r="B12" s="901"/>
      <c r="C12" s="901"/>
      <c r="D12" s="901"/>
      <c r="E12" s="901"/>
      <c r="F12" s="901"/>
      <c r="G12" s="901"/>
      <c r="H12" s="901"/>
      <c r="I12" s="901"/>
      <c r="J12" s="901"/>
      <c r="K12" s="901"/>
      <c r="L12" s="902"/>
    </row>
    <row r="13" spans="1:15" ht="32.1" customHeight="1" thickBot="1" x14ac:dyDescent="0.3">
      <c r="A13" s="903" t="s">
        <v>837</v>
      </c>
      <c r="B13" s="908" t="s">
        <v>838</v>
      </c>
      <c r="C13" s="912" t="s">
        <v>210</v>
      </c>
      <c r="D13" s="894" t="s">
        <v>237</v>
      </c>
      <c r="E13" s="895"/>
      <c r="F13" s="896"/>
      <c r="G13" s="894" t="s">
        <v>248</v>
      </c>
      <c r="H13" s="895"/>
      <c r="I13" s="896"/>
      <c r="J13" s="686" t="s">
        <v>251</v>
      </c>
      <c r="K13" s="687"/>
      <c r="L13" s="688"/>
    </row>
    <row r="14" spans="1:15" ht="32.1" customHeight="1" thickBot="1" x14ac:dyDescent="0.3">
      <c r="A14" s="904"/>
      <c r="B14" s="909"/>
      <c r="C14" s="913"/>
      <c r="D14" s="186" t="s">
        <v>225</v>
      </c>
      <c r="E14" s="184" t="s">
        <v>226</v>
      </c>
      <c r="F14" s="185" t="s">
        <v>839</v>
      </c>
      <c r="G14" s="186" t="s">
        <v>225</v>
      </c>
      <c r="H14" s="184" t="s">
        <v>226</v>
      </c>
      <c r="I14" s="185" t="s">
        <v>839</v>
      </c>
      <c r="J14" s="186" t="s">
        <v>225</v>
      </c>
      <c r="K14" s="184" t="s">
        <v>226</v>
      </c>
      <c r="L14" s="185" t="s">
        <v>839</v>
      </c>
    </row>
    <row r="15" spans="1:15" ht="107.25" customHeight="1" x14ac:dyDescent="0.25">
      <c r="A15" s="897" t="s">
        <v>840</v>
      </c>
      <c r="B15" s="181" t="s">
        <v>841</v>
      </c>
      <c r="C15" s="910" t="s">
        <v>842</v>
      </c>
      <c r="D15" s="183">
        <v>4258050180</v>
      </c>
      <c r="E15" s="183">
        <v>0</v>
      </c>
      <c r="F15" s="905">
        <v>44</v>
      </c>
      <c r="G15" s="91">
        <v>1033685738</v>
      </c>
      <c r="H15" s="182">
        <v>0</v>
      </c>
      <c r="I15" s="893">
        <v>51</v>
      </c>
      <c r="J15" s="187"/>
      <c r="K15" s="182">
        <v>487754250</v>
      </c>
      <c r="L15" s="893">
        <v>121</v>
      </c>
    </row>
    <row r="16" spans="1:15" ht="84.75" customHeight="1" x14ac:dyDescent="0.25">
      <c r="A16" s="898"/>
      <c r="B16" s="181" t="s">
        <v>314</v>
      </c>
      <c r="C16" s="911"/>
      <c r="D16" s="183">
        <v>949245000</v>
      </c>
      <c r="E16" s="183"/>
      <c r="F16" s="906"/>
      <c r="G16" s="187">
        <v>0</v>
      </c>
      <c r="H16" s="91">
        <v>43777201</v>
      </c>
      <c r="I16" s="891"/>
      <c r="J16" s="187"/>
      <c r="K16" s="182">
        <v>100954100</v>
      </c>
      <c r="L16" s="891"/>
    </row>
    <row r="17" spans="1:13" ht="99.75" x14ac:dyDescent="0.25">
      <c r="A17" s="915" t="s">
        <v>843</v>
      </c>
      <c r="B17" s="181" t="s">
        <v>356</v>
      </c>
      <c r="C17" s="917" t="s">
        <v>844</v>
      </c>
      <c r="D17" s="253">
        <v>16326884449</v>
      </c>
      <c r="E17" s="255"/>
      <c r="F17" s="931">
        <v>3386</v>
      </c>
      <c r="G17" s="187">
        <v>0</v>
      </c>
      <c r="H17" s="91">
        <v>1247441685</v>
      </c>
      <c r="I17" s="889">
        <v>6203</v>
      </c>
      <c r="J17" s="187"/>
      <c r="K17" s="182">
        <v>1332068843</v>
      </c>
      <c r="L17" s="889">
        <v>6586</v>
      </c>
    </row>
    <row r="18" spans="1:13" ht="99.75" x14ac:dyDescent="0.25">
      <c r="A18" s="916"/>
      <c r="B18" s="181" t="s">
        <v>845</v>
      </c>
      <c r="C18" s="930"/>
      <c r="D18" s="253">
        <v>1617117667</v>
      </c>
      <c r="E18" s="254"/>
      <c r="F18" s="932"/>
      <c r="G18" s="187">
        <v>0</v>
      </c>
      <c r="H18" s="91">
        <v>87200297</v>
      </c>
      <c r="I18" s="890"/>
      <c r="J18" s="187"/>
      <c r="K18" s="182">
        <v>173357666</v>
      </c>
      <c r="L18" s="890"/>
    </row>
    <row r="19" spans="1:13" ht="71.25" x14ac:dyDescent="0.25">
      <c r="A19" s="916"/>
      <c r="B19" s="181" t="s">
        <v>846</v>
      </c>
      <c r="C19" s="930"/>
      <c r="D19" s="253">
        <v>604341000</v>
      </c>
      <c r="E19" s="255"/>
      <c r="F19" s="932"/>
      <c r="G19" s="187">
        <v>0</v>
      </c>
      <c r="H19" s="91">
        <v>9028497</v>
      </c>
      <c r="I19" s="890"/>
      <c r="J19" s="187"/>
      <c r="K19" s="182">
        <v>47971000</v>
      </c>
      <c r="L19" s="890"/>
    </row>
    <row r="20" spans="1:13" ht="85.5" x14ac:dyDescent="0.25">
      <c r="A20" s="916"/>
      <c r="B20" s="181" t="s">
        <v>494</v>
      </c>
      <c r="C20" s="930"/>
      <c r="D20" s="253">
        <v>624771000</v>
      </c>
      <c r="E20" s="254">
        <v>0</v>
      </c>
      <c r="F20" s="932"/>
      <c r="G20" s="187">
        <v>0</v>
      </c>
      <c r="H20" s="91">
        <v>25328232</v>
      </c>
      <c r="I20" s="890"/>
      <c r="J20" s="187"/>
      <c r="K20" s="182">
        <v>68385667</v>
      </c>
      <c r="L20" s="890"/>
    </row>
    <row r="21" spans="1:13" ht="71.25" x14ac:dyDescent="0.25">
      <c r="A21" s="916"/>
      <c r="B21" s="181" t="s">
        <v>536</v>
      </c>
      <c r="C21" s="930"/>
      <c r="D21" s="253">
        <v>558000000</v>
      </c>
      <c r="E21" s="254">
        <v>0</v>
      </c>
      <c r="F21" s="932"/>
      <c r="G21" s="187">
        <v>0</v>
      </c>
      <c r="H21" s="91">
        <v>18393332</v>
      </c>
      <c r="I21" s="890"/>
      <c r="J21" s="187"/>
      <c r="K21" s="182">
        <v>63033333</v>
      </c>
      <c r="L21" s="890"/>
    </row>
    <row r="22" spans="1:13" ht="99.75" x14ac:dyDescent="0.25">
      <c r="A22" s="898"/>
      <c r="B22" s="276" t="s">
        <v>847</v>
      </c>
      <c r="C22" s="911"/>
      <c r="D22" s="188">
        <v>1221723000</v>
      </c>
      <c r="E22" s="91">
        <v>0</v>
      </c>
      <c r="F22" s="933"/>
      <c r="G22" s="188">
        <v>0</v>
      </c>
      <c r="H22" s="91">
        <v>15691228</v>
      </c>
      <c r="I22" s="891"/>
      <c r="J22" s="188"/>
      <c r="K22" s="91">
        <v>135568767</v>
      </c>
      <c r="L22" s="891"/>
    </row>
    <row r="23" spans="1:13" ht="71.25" x14ac:dyDescent="0.25">
      <c r="A23" s="919" t="s">
        <v>848</v>
      </c>
      <c r="B23" s="276" t="s">
        <v>619</v>
      </c>
      <c r="C23" s="917" t="s">
        <v>620</v>
      </c>
      <c r="D23" s="188">
        <v>1342329000</v>
      </c>
      <c r="E23" s="91">
        <v>0</v>
      </c>
      <c r="F23" s="889">
        <v>20</v>
      </c>
      <c r="G23" s="188">
        <v>0</v>
      </c>
      <c r="H23" s="91">
        <v>67583789</v>
      </c>
      <c r="I23" s="889">
        <v>20</v>
      </c>
      <c r="J23" s="188"/>
      <c r="K23" s="91">
        <v>154077106</v>
      </c>
      <c r="L23" s="889">
        <v>20</v>
      </c>
    </row>
    <row r="24" spans="1:13" ht="57.75" thickBot="1" x14ac:dyDescent="0.3">
      <c r="A24" s="920"/>
      <c r="B24" s="277" t="s">
        <v>849</v>
      </c>
      <c r="C24" s="918"/>
      <c r="D24" s="189">
        <v>1204050000</v>
      </c>
      <c r="E24" s="94">
        <v>0</v>
      </c>
      <c r="F24" s="892"/>
      <c r="G24" s="189">
        <v>0</v>
      </c>
      <c r="H24" s="91">
        <v>29787529</v>
      </c>
      <c r="I24" s="892"/>
      <c r="J24" s="189"/>
      <c r="K24" s="94">
        <v>127100467</v>
      </c>
      <c r="L24" s="892"/>
    </row>
    <row r="25" spans="1:13" s="95" customFormat="1" ht="16.5" customHeight="1" x14ac:dyDescent="0.2">
      <c r="M25" s="68"/>
    </row>
    <row r="26" spans="1:13" ht="15" thickBot="1" x14ac:dyDescent="0.3"/>
    <row r="27" spans="1:13" ht="35.1" customHeight="1" thickBot="1" x14ac:dyDescent="0.3">
      <c r="A27" s="923" t="s">
        <v>850</v>
      </c>
      <c r="B27" s="924"/>
      <c r="C27" s="924"/>
      <c r="D27" s="924"/>
      <c r="E27" s="924"/>
      <c r="F27" s="924"/>
      <c r="G27" s="924"/>
      <c r="H27" s="924"/>
      <c r="I27" s="924"/>
      <c r="J27" s="924"/>
      <c r="K27" s="924"/>
      <c r="L27" s="925"/>
    </row>
    <row r="28" spans="1:13" ht="35.1" customHeight="1" x14ac:dyDescent="0.25">
      <c r="A28" s="921" t="s">
        <v>837</v>
      </c>
      <c r="B28" s="926" t="s">
        <v>838</v>
      </c>
      <c r="C28" s="928" t="s">
        <v>210</v>
      </c>
      <c r="D28" s="886" t="s">
        <v>254</v>
      </c>
      <c r="E28" s="887"/>
      <c r="F28" s="888"/>
      <c r="G28" s="886" t="s">
        <v>257</v>
      </c>
      <c r="H28" s="887"/>
      <c r="I28" s="888"/>
      <c r="J28" s="886" t="s">
        <v>260</v>
      </c>
      <c r="K28" s="887"/>
      <c r="L28" s="888"/>
    </row>
    <row r="29" spans="1:13" ht="35.1" customHeight="1" thickBot="1" x14ac:dyDescent="0.3">
      <c r="A29" s="922"/>
      <c r="B29" s="927"/>
      <c r="C29" s="929"/>
      <c r="D29" s="336" t="s">
        <v>225</v>
      </c>
      <c r="E29" s="337" t="s">
        <v>226</v>
      </c>
      <c r="F29" s="338" t="s">
        <v>839</v>
      </c>
      <c r="G29" s="336" t="s">
        <v>225</v>
      </c>
      <c r="H29" s="337" t="s">
        <v>226</v>
      </c>
      <c r="I29" s="338" t="s">
        <v>839</v>
      </c>
      <c r="J29" s="336" t="s">
        <v>225</v>
      </c>
      <c r="K29" s="337" t="s">
        <v>226</v>
      </c>
      <c r="L29" s="338" t="s">
        <v>839</v>
      </c>
    </row>
    <row r="30" spans="1:13" ht="99.75" x14ac:dyDescent="0.25">
      <c r="A30" s="897" t="s">
        <v>840</v>
      </c>
      <c r="B30" s="181" t="s">
        <v>841</v>
      </c>
      <c r="C30" s="910" t="s">
        <v>842</v>
      </c>
      <c r="D30" s="187"/>
      <c r="E30" s="187">
        <v>944020761</v>
      </c>
      <c r="F30" s="893">
        <v>79</v>
      </c>
      <c r="G30" s="187">
        <v>0</v>
      </c>
      <c r="H30" s="182">
        <v>1075399913</v>
      </c>
      <c r="I30" s="893">
        <v>79</v>
      </c>
      <c r="J30" s="187">
        <v>5754270230</v>
      </c>
      <c r="K30" s="182">
        <v>1088220887</v>
      </c>
      <c r="L30" s="893">
        <v>40</v>
      </c>
    </row>
    <row r="31" spans="1:13" ht="71.25" x14ac:dyDescent="0.25">
      <c r="A31" s="898"/>
      <c r="B31" s="181" t="s">
        <v>314</v>
      </c>
      <c r="C31" s="911"/>
      <c r="D31" s="187"/>
      <c r="E31" s="187">
        <v>107704867</v>
      </c>
      <c r="F31" s="891"/>
      <c r="G31" s="187">
        <v>0</v>
      </c>
      <c r="H31" s="182">
        <v>99246000</v>
      </c>
      <c r="I31" s="891"/>
      <c r="J31" s="187">
        <v>0</v>
      </c>
      <c r="K31" s="182">
        <v>107736000</v>
      </c>
      <c r="L31" s="891"/>
    </row>
    <row r="32" spans="1:13" ht="99.75" x14ac:dyDescent="0.25">
      <c r="A32" s="915" t="s">
        <v>843</v>
      </c>
      <c r="B32" s="181" t="s">
        <v>851</v>
      </c>
      <c r="C32" s="917" t="s">
        <v>844</v>
      </c>
      <c r="D32" s="187"/>
      <c r="E32" s="182"/>
      <c r="F32" s="889">
        <v>6868</v>
      </c>
      <c r="G32" s="187">
        <v>0</v>
      </c>
      <c r="H32" s="182">
        <v>0</v>
      </c>
      <c r="I32" s="889">
        <v>7378</v>
      </c>
      <c r="J32" s="187">
        <v>0</v>
      </c>
      <c r="K32" s="182">
        <v>1324359664</v>
      </c>
      <c r="L32" s="889">
        <v>6288</v>
      </c>
    </row>
    <row r="33" spans="1:12" ht="99.75" x14ac:dyDescent="0.25">
      <c r="A33" s="916"/>
      <c r="B33" s="181" t="s">
        <v>845</v>
      </c>
      <c r="C33" s="930"/>
      <c r="D33" s="187"/>
      <c r="E33" s="182">
        <v>187116200</v>
      </c>
      <c r="F33" s="890"/>
      <c r="G33" s="187">
        <v>0</v>
      </c>
      <c r="H33" s="182">
        <v>179448000</v>
      </c>
      <c r="I33" s="890"/>
      <c r="J33" s="187">
        <v>0</v>
      </c>
      <c r="K33" s="182">
        <v>179448000</v>
      </c>
      <c r="L33" s="890"/>
    </row>
    <row r="34" spans="1:12" ht="71.25" x14ac:dyDescent="0.25">
      <c r="A34" s="916"/>
      <c r="B34" s="181" t="s">
        <v>846</v>
      </c>
      <c r="C34" s="930"/>
      <c r="D34" s="187"/>
      <c r="E34" s="182">
        <v>74704600</v>
      </c>
      <c r="F34" s="890"/>
      <c r="G34" s="187">
        <v>0</v>
      </c>
      <c r="H34" s="182">
        <v>67149000</v>
      </c>
      <c r="I34" s="890"/>
      <c r="J34" s="187">
        <v>0</v>
      </c>
      <c r="K34" s="182">
        <v>67149000</v>
      </c>
      <c r="L34" s="890"/>
    </row>
    <row r="35" spans="1:12" ht="85.5" x14ac:dyDescent="0.25">
      <c r="A35" s="916"/>
      <c r="B35" s="181" t="s">
        <v>852</v>
      </c>
      <c r="C35" s="930"/>
      <c r="D35" s="187"/>
      <c r="E35" s="182">
        <v>70039000</v>
      </c>
      <c r="F35" s="890"/>
      <c r="G35" s="187">
        <v>0</v>
      </c>
      <c r="H35" s="182">
        <v>63219000</v>
      </c>
      <c r="I35" s="890"/>
      <c r="J35" s="187">
        <v>0</v>
      </c>
      <c r="K35" s="182">
        <v>69419000</v>
      </c>
      <c r="L35" s="890"/>
    </row>
    <row r="36" spans="1:12" ht="71.25" x14ac:dyDescent="0.25">
      <c r="A36" s="916"/>
      <c r="B36" s="181" t="s">
        <v>853</v>
      </c>
      <c r="C36" s="930"/>
      <c r="D36" s="187"/>
      <c r="E36" s="182">
        <v>62000000</v>
      </c>
      <c r="F36" s="890"/>
      <c r="G36" s="187">
        <v>0</v>
      </c>
      <c r="H36" s="182">
        <v>62000000</v>
      </c>
      <c r="I36" s="890"/>
      <c r="J36" s="187">
        <v>0</v>
      </c>
      <c r="K36" s="182">
        <v>62000000</v>
      </c>
      <c r="L36" s="890"/>
    </row>
    <row r="37" spans="1:12" ht="99.75" x14ac:dyDescent="0.25">
      <c r="A37" s="898"/>
      <c r="B37" s="276" t="s">
        <v>854</v>
      </c>
      <c r="C37" s="911"/>
      <c r="D37" s="187"/>
      <c r="E37" s="182">
        <v>135747000</v>
      </c>
      <c r="F37" s="891"/>
      <c r="G37" s="187">
        <v>0</v>
      </c>
      <c r="H37" s="182">
        <v>125053000</v>
      </c>
      <c r="I37" s="891"/>
      <c r="J37" s="187">
        <v>0</v>
      </c>
      <c r="K37" s="182">
        <v>141094000</v>
      </c>
      <c r="L37" s="891"/>
    </row>
    <row r="38" spans="1:12" ht="71.25" x14ac:dyDescent="0.25">
      <c r="A38" s="919" t="s">
        <v>848</v>
      </c>
      <c r="B38" s="276" t="s">
        <v>619</v>
      </c>
      <c r="C38" s="917" t="s">
        <v>620</v>
      </c>
      <c r="D38" s="187">
        <v>204267430</v>
      </c>
      <c r="E38" s="182">
        <v>149231762</v>
      </c>
      <c r="F38" s="889">
        <v>20</v>
      </c>
      <c r="G38" s="187">
        <v>0</v>
      </c>
      <c r="H38" s="182">
        <v>136815595</v>
      </c>
      <c r="I38" s="889">
        <v>20</v>
      </c>
      <c r="J38" s="187">
        <v>0</v>
      </c>
      <c r="K38" s="182">
        <v>361675693</v>
      </c>
      <c r="L38" s="889">
        <v>20</v>
      </c>
    </row>
    <row r="39" spans="1:12" ht="57.75" thickBot="1" x14ac:dyDescent="0.3">
      <c r="A39" s="920"/>
      <c r="B39" s="277" t="s">
        <v>849</v>
      </c>
      <c r="C39" s="918"/>
      <c r="D39" s="187"/>
      <c r="E39" s="182">
        <v>139236000</v>
      </c>
      <c r="F39" s="891"/>
      <c r="G39" s="187">
        <v>0</v>
      </c>
      <c r="H39" s="182">
        <v>132959000</v>
      </c>
      <c r="I39" s="891"/>
      <c r="J39" s="187">
        <v>0</v>
      </c>
      <c r="K39" s="182">
        <v>126682000</v>
      </c>
      <c r="L39" s="891"/>
    </row>
    <row r="41" spans="1:12" ht="15" thickBot="1" x14ac:dyDescent="0.3"/>
    <row r="42" spans="1:12" ht="35.1" customHeight="1" thickBot="1" x14ac:dyDescent="0.3">
      <c r="A42" s="934" t="s">
        <v>855</v>
      </c>
      <c r="B42" s="935"/>
      <c r="C42" s="935"/>
      <c r="D42" s="935"/>
      <c r="E42" s="935"/>
      <c r="F42" s="935"/>
      <c r="G42" s="935"/>
      <c r="H42" s="935"/>
      <c r="I42" s="935"/>
      <c r="J42" s="935"/>
      <c r="K42" s="935"/>
      <c r="L42" s="936"/>
    </row>
    <row r="43" spans="1:12" ht="35.1" customHeight="1" x14ac:dyDescent="0.25">
      <c r="A43" s="921" t="s">
        <v>837</v>
      </c>
      <c r="B43" s="926" t="s">
        <v>838</v>
      </c>
      <c r="C43" s="928" t="s">
        <v>210</v>
      </c>
      <c r="D43" s="886" t="s">
        <v>263</v>
      </c>
      <c r="E43" s="887"/>
      <c r="F43" s="888"/>
      <c r="G43" s="886" t="s">
        <v>264</v>
      </c>
      <c r="H43" s="887"/>
      <c r="I43" s="888"/>
      <c r="J43" s="886" t="s">
        <v>265</v>
      </c>
      <c r="K43" s="887"/>
      <c r="L43" s="888"/>
    </row>
    <row r="44" spans="1:12" ht="35.1" customHeight="1" thickBot="1" x14ac:dyDescent="0.3">
      <c r="A44" s="922"/>
      <c r="B44" s="927"/>
      <c r="C44" s="929"/>
      <c r="D44" s="336" t="s">
        <v>225</v>
      </c>
      <c r="E44" s="337" t="s">
        <v>226</v>
      </c>
      <c r="F44" s="338" t="s">
        <v>839</v>
      </c>
      <c r="G44" s="336" t="s">
        <v>225</v>
      </c>
      <c r="H44" s="337" t="s">
        <v>226</v>
      </c>
      <c r="I44" s="338" t="s">
        <v>839</v>
      </c>
      <c r="J44" s="336" t="s">
        <v>225</v>
      </c>
      <c r="K44" s="337" t="s">
        <v>226</v>
      </c>
      <c r="L44" s="338" t="s">
        <v>839</v>
      </c>
    </row>
    <row r="45" spans="1:12" ht="99.75" x14ac:dyDescent="0.25">
      <c r="A45" s="897" t="s">
        <v>840</v>
      </c>
      <c r="B45" s="181" t="s">
        <v>841</v>
      </c>
      <c r="C45" s="910" t="s">
        <v>842</v>
      </c>
      <c r="D45" s="187">
        <v>0</v>
      </c>
      <c r="E45" s="182">
        <v>280504967</v>
      </c>
      <c r="F45" s="893">
        <v>66</v>
      </c>
      <c r="G45" s="187">
        <v>0</v>
      </c>
      <c r="H45" s="182">
        <v>1072548637</v>
      </c>
      <c r="I45" s="893">
        <v>35</v>
      </c>
      <c r="J45" s="187"/>
      <c r="K45" s="182"/>
      <c r="L45" s="183"/>
    </row>
    <row r="46" spans="1:12" ht="71.25" x14ac:dyDescent="0.25">
      <c r="A46" s="898"/>
      <c r="B46" s="181" t="s">
        <v>314</v>
      </c>
      <c r="C46" s="911"/>
      <c r="D46" s="187">
        <v>0</v>
      </c>
      <c r="E46" s="182">
        <v>99246000</v>
      </c>
      <c r="F46" s="891"/>
      <c r="G46" s="187">
        <v>0</v>
      </c>
      <c r="H46" s="182">
        <v>97144000</v>
      </c>
      <c r="I46" s="891"/>
      <c r="J46" s="187"/>
      <c r="K46" s="182"/>
      <c r="L46" s="183"/>
    </row>
    <row r="47" spans="1:12" ht="99.75" x14ac:dyDescent="0.25">
      <c r="A47" s="915" t="s">
        <v>843</v>
      </c>
      <c r="B47" s="181" t="s">
        <v>851</v>
      </c>
      <c r="C47" s="917" t="s">
        <v>844</v>
      </c>
      <c r="D47" s="187">
        <v>0</v>
      </c>
      <c r="E47" s="182">
        <v>0</v>
      </c>
      <c r="F47" s="889">
        <v>6835</v>
      </c>
      <c r="G47" s="187">
        <v>0</v>
      </c>
      <c r="H47" s="182">
        <v>0</v>
      </c>
      <c r="I47" s="889">
        <v>6650</v>
      </c>
      <c r="J47" s="187"/>
      <c r="K47" s="182"/>
      <c r="L47" s="183"/>
    </row>
    <row r="48" spans="1:12" ht="99.75" x14ac:dyDescent="0.25">
      <c r="A48" s="916"/>
      <c r="B48" s="181" t="s">
        <v>845</v>
      </c>
      <c r="C48" s="930"/>
      <c r="D48" s="187">
        <v>0</v>
      </c>
      <c r="E48" s="182">
        <v>179448000</v>
      </c>
      <c r="F48" s="890"/>
      <c r="G48" s="187">
        <v>27795000</v>
      </c>
      <c r="H48" s="182">
        <v>179448000</v>
      </c>
      <c r="I48" s="890"/>
      <c r="J48" s="187"/>
      <c r="K48" s="182"/>
      <c r="L48" s="183"/>
    </row>
    <row r="49" spans="1:12" ht="71.25" x14ac:dyDescent="0.25">
      <c r="A49" s="916"/>
      <c r="B49" s="181" t="s">
        <v>846</v>
      </c>
      <c r="C49" s="930"/>
      <c r="D49" s="187">
        <v>0</v>
      </c>
      <c r="E49" s="182">
        <v>61590000</v>
      </c>
      <c r="F49" s="890"/>
      <c r="G49" s="187">
        <v>0</v>
      </c>
      <c r="H49" s="182">
        <v>72708000</v>
      </c>
      <c r="I49" s="890"/>
      <c r="J49" s="187"/>
      <c r="K49" s="182"/>
      <c r="L49" s="183"/>
    </row>
    <row r="50" spans="1:12" ht="85.5" x14ac:dyDescent="0.25">
      <c r="A50" s="916"/>
      <c r="B50" s="181" t="s">
        <v>852</v>
      </c>
      <c r="C50" s="930"/>
      <c r="D50" s="187">
        <v>0</v>
      </c>
      <c r="E50" s="182">
        <v>75619000</v>
      </c>
      <c r="F50" s="890"/>
      <c r="G50" s="187">
        <v>0</v>
      </c>
      <c r="H50" s="182">
        <v>63219000</v>
      </c>
      <c r="I50" s="890"/>
      <c r="J50" s="187"/>
      <c r="K50" s="182"/>
      <c r="L50" s="183"/>
    </row>
    <row r="51" spans="1:12" ht="71.25" x14ac:dyDescent="0.25">
      <c r="A51" s="916"/>
      <c r="B51" s="181" t="s">
        <v>853</v>
      </c>
      <c r="C51" s="930"/>
      <c r="D51" s="187">
        <v>0</v>
      </c>
      <c r="E51" s="182">
        <v>62000000</v>
      </c>
      <c r="F51" s="890"/>
      <c r="G51" s="187">
        <v>0</v>
      </c>
      <c r="H51" s="182">
        <v>55800000</v>
      </c>
      <c r="I51" s="890"/>
      <c r="J51" s="187"/>
      <c r="K51" s="182"/>
      <c r="L51" s="183"/>
    </row>
    <row r="52" spans="1:12" ht="99.75" x14ac:dyDescent="0.25">
      <c r="A52" s="898"/>
      <c r="B52" s="276" t="s">
        <v>854</v>
      </c>
      <c r="C52" s="911"/>
      <c r="D52" s="187">
        <v>0</v>
      </c>
      <c r="E52" s="182">
        <v>135747000</v>
      </c>
      <c r="F52" s="891"/>
      <c r="G52" s="187">
        <v>0</v>
      </c>
      <c r="H52" s="182">
        <v>132004100</v>
      </c>
      <c r="I52" s="891"/>
      <c r="J52" s="187"/>
      <c r="K52" s="182"/>
      <c r="L52" s="183"/>
    </row>
    <row r="53" spans="1:12" ht="71.25" x14ac:dyDescent="0.25">
      <c r="A53" s="919" t="s">
        <v>848</v>
      </c>
      <c r="B53" s="276" t="s">
        <v>619</v>
      </c>
      <c r="C53" s="917" t="s">
        <v>620</v>
      </c>
      <c r="D53" s="187">
        <v>25215000</v>
      </c>
      <c r="E53" s="182">
        <v>149309064</v>
      </c>
      <c r="F53" s="889">
        <v>20</v>
      </c>
      <c r="G53" s="187">
        <v>0</v>
      </c>
      <c r="H53" s="182">
        <v>149309064</v>
      </c>
      <c r="I53" s="889">
        <v>20</v>
      </c>
      <c r="J53" s="187"/>
      <c r="K53" s="182"/>
      <c r="L53" s="183"/>
    </row>
    <row r="54" spans="1:12" ht="57.75" thickBot="1" x14ac:dyDescent="0.3">
      <c r="A54" s="920"/>
      <c r="B54" s="277" t="s">
        <v>849</v>
      </c>
      <c r="C54" s="918"/>
      <c r="D54" s="187">
        <v>0</v>
      </c>
      <c r="E54" s="182">
        <v>132959000</v>
      </c>
      <c r="F54" s="891"/>
      <c r="G54" s="187">
        <v>0</v>
      </c>
      <c r="H54" s="182">
        <v>132959000</v>
      </c>
      <c r="I54" s="891"/>
      <c r="J54" s="187"/>
      <c r="K54" s="182"/>
      <c r="L54" s="183"/>
    </row>
    <row r="56" spans="1:12" ht="15" thickBot="1" x14ac:dyDescent="0.3"/>
    <row r="57" spans="1:12" ht="35.1" customHeight="1" thickBot="1" x14ac:dyDescent="0.3">
      <c r="A57" s="937" t="s">
        <v>856</v>
      </c>
      <c r="B57" s="938"/>
      <c r="C57" s="938"/>
      <c r="D57" s="938"/>
      <c r="E57" s="938"/>
      <c r="F57" s="938"/>
      <c r="G57" s="938"/>
      <c r="H57" s="938"/>
      <c r="I57" s="938"/>
      <c r="J57" s="938"/>
      <c r="K57" s="938"/>
      <c r="L57" s="939"/>
    </row>
    <row r="58" spans="1:12" ht="35.1" customHeight="1" x14ac:dyDescent="0.25">
      <c r="A58" s="903" t="s">
        <v>837</v>
      </c>
      <c r="B58" s="908" t="s">
        <v>838</v>
      </c>
      <c r="C58" s="912" t="s">
        <v>210</v>
      </c>
      <c r="D58" s="894" t="s">
        <v>266</v>
      </c>
      <c r="E58" s="895"/>
      <c r="F58" s="896"/>
      <c r="G58" s="894" t="s">
        <v>857</v>
      </c>
      <c r="H58" s="895"/>
      <c r="I58" s="896"/>
      <c r="J58" s="894" t="s">
        <v>268</v>
      </c>
      <c r="K58" s="895"/>
      <c r="L58" s="896"/>
    </row>
    <row r="59" spans="1:12" ht="35.1" customHeight="1" thickBot="1" x14ac:dyDescent="0.3">
      <c r="A59" s="904"/>
      <c r="B59" s="909"/>
      <c r="C59" s="913"/>
      <c r="D59" s="186" t="s">
        <v>225</v>
      </c>
      <c r="E59" s="184" t="s">
        <v>226</v>
      </c>
      <c r="F59" s="185" t="s">
        <v>839</v>
      </c>
      <c r="G59" s="186" t="s">
        <v>225</v>
      </c>
      <c r="H59" s="184" t="s">
        <v>226</v>
      </c>
      <c r="I59" s="185" t="s">
        <v>839</v>
      </c>
      <c r="J59" s="186" t="s">
        <v>225</v>
      </c>
      <c r="K59" s="184" t="s">
        <v>226</v>
      </c>
      <c r="L59" s="185" t="s">
        <v>839</v>
      </c>
    </row>
    <row r="60" spans="1:12" ht="99.75" x14ac:dyDescent="0.25">
      <c r="A60" s="897" t="s">
        <v>840</v>
      </c>
      <c r="B60" s="181" t="s">
        <v>841</v>
      </c>
      <c r="C60" s="910" t="s">
        <v>842</v>
      </c>
      <c r="D60" s="187"/>
      <c r="E60" s="182"/>
      <c r="F60" s="183"/>
      <c r="G60" s="187"/>
      <c r="H60" s="182"/>
      <c r="I60" s="183"/>
      <c r="J60" s="187"/>
      <c r="K60" s="182"/>
      <c r="L60" s="183"/>
    </row>
    <row r="61" spans="1:12" ht="71.25" x14ac:dyDescent="0.25">
      <c r="A61" s="898"/>
      <c r="B61" s="181" t="s">
        <v>314</v>
      </c>
      <c r="C61" s="911"/>
      <c r="D61" s="187"/>
      <c r="E61" s="182"/>
      <c r="F61" s="183"/>
      <c r="G61" s="187"/>
      <c r="H61" s="182"/>
      <c r="I61" s="183"/>
      <c r="J61" s="187"/>
      <c r="K61" s="182"/>
      <c r="L61" s="183"/>
    </row>
    <row r="62" spans="1:12" ht="99.75" x14ac:dyDescent="0.25">
      <c r="A62" s="915" t="s">
        <v>843</v>
      </c>
      <c r="B62" s="181" t="s">
        <v>851</v>
      </c>
      <c r="C62" s="917" t="s">
        <v>844</v>
      </c>
      <c r="D62" s="187"/>
      <c r="E62" s="182"/>
      <c r="F62" s="183"/>
      <c r="G62" s="187"/>
      <c r="H62" s="182"/>
      <c r="I62" s="183"/>
      <c r="J62" s="187"/>
      <c r="K62" s="182"/>
      <c r="L62" s="183"/>
    </row>
    <row r="63" spans="1:12" ht="99.75" x14ac:dyDescent="0.25">
      <c r="A63" s="916"/>
      <c r="B63" s="181" t="s">
        <v>845</v>
      </c>
      <c r="C63" s="930"/>
      <c r="D63" s="187"/>
      <c r="E63" s="182"/>
      <c r="F63" s="183"/>
      <c r="G63" s="187"/>
      <c r="H63" s="182"/>
      <c r="I63" s="183"/>
      <c r="J63" s="187"/>
      <c r="K63" s="182"/>
      <c r="L63" s="183"/>
    </row>
    <row r="64" spans="1:12" ht="71.25" x14ac:dyDescent="0.25">
      <c r="A64" s="916"/>
      <c r="B64" s="181" t="s">
        <v>846</v>
      </c>
      <c r="C64" s="930"/>
      <c r="D64" s="187"/>
      <c r="E64" s="182"/>
      <c r="F64" s="183"/>
      <c r="G64" s="187"/>
      <c r="H64" s="182"/>
      <c r="I64" s="183"/>
      <c r="J64" s="187"/>
      <c r="K64" s="182"/>
      <c r="L64" s="183"/>
    </row>
    <row r="65" spans="1:12" ht="85.5" x14ac:dyDescent="0.25">
      <c r="A65" s="916"/>
      <c r="B65" s="181" t="s">
        <v>852</v>
      </c>
      <c r="C65" s="930"/>
      <c r="D65" s="187"/>
      <c r="E65" s="182"/>
      <c r="F65" s="183"/>
      <c r="G65" s="187"/>
      <c r="H65" s="182"/>
      <c r="I65" s="183"/>
      <c r="J65" s="187"/>
      <c r="K65" s="182"/>
      <c r="L65" s="183"/>
    </row>
    <row r="66" spans="1:12" ht="71.25" x14ac:dyDescent="0.25">
      <c r="A66" s="916"/>
      <c r="B66" s="181" t="s">
        <v>853</v>
      </c>
      <c r="C66" s="930"/>
      <c r="D66" s="187"/>
      <c r="E66" s="182"/>
      <c r="F66" s="183"/>
      <c r="G66" s="187"/>
      <c r="H66" s="182"/>
      <c r="I66" s="183"/>
      <c r="J66" s="187"/>
      <c r="K66" s="182"/>
      <c r="L66" s="183"/>
    </row>
    <row r="67" spans="1:12" ht="99.75" x14ac:dyDescent="0.25">
      <c r="A67" s="898"/>
      <c r="B67" s="276" t="s">
        <v>854</v>
      </c>
      <c r="C67" s="911"/>
      <c r="D67" s="187"/>
      <c r="E67" s="182"/>
      <c r="F67" s="183"/>
      <c r="G67" s="187"/>
      <c r="H67" s="182"/>
      <c r="I67" s="183"/>
      <c r="J67" s="187"/>
      <c r="K67" s="182"/>
      <c r="L67" s="183"/>
    </row>
    <row r="68" spans="1:12" ht="71.25" x14ac:dyDescent="0.25">
      <c r="A68" s="919" t="s">
        <v>848</v>
      </c>
      <c r="B68" s="276" t="s">
        <v>619</v>
      </c>
      <c r="C68" s="917" t="s">
        <v>620</v>
      </c>
      <c r="D68" s="187"/>
      <c r="E68" s="182"/>
      <c r="F68" s="183"/>
      <c r="G68" s="187"/>
      <c r="H68" s="182"/>
      <c r="I68" s="183"/>
      <c r="J68" s="187"/>
      <c r="K68" s="182"/>
      <c r="L68" s="183"/>
    </row>
    <row r="69" spans="1:12" ht="57" x14ac:dyDescent="0.25">
      <c r="A69" s="920"/>
      <c r="B69" s="277" t="s">
        <v>849</v>
      </c>
      <c r="C69" s="918"/>
      <c r="D69" s="188"/>
      <c r="E69" s="91"/>
      <c r="F69" s="92"/>
      <c r="G69" s="188"/>
      <c r="H69" s="91"/>
      <c r="I69" s="92"/>
      <c r="J69" s="188"/>
      <c r="K69" s="91"/>
      <c r="L69" s="92"/>
    </row>
  </sheetData>
  <mergeCells count="90">
    <mergeCell ref="F45:F46"/>
    <mergeCell ref="F47:F52"/>
    <mergeCell ref="F53:F54"/>
    <mergeCell ref="A62:A67"/>
    <mergeCell ref="C62:C67"/>
    <mergeCell ref="A68:A69"/>
    <mergeCell ref="C68:C69"/>
    <mergeCell ref="A47:A52"/>
    <mergeCell ref="C47:C52"/>
    <mergeCell ref="A53:A54"/>
    <mergeCell ref="C53:C54"/>
    <mergeCell ref="A60:A61"/>
    <mergeCell ref="C60:C61"/>
    <mergeCell ref="A58:A59"/>
    <mergeCell ref="B58:B59"/>
    <mergeCell ref="A57:L57"/>
    <mergeCell ref="C58:C59"/>
    <mergeCell ref="D58:F58"/>
    <mergeCell ref="G58:I58"/>
    <mergeCell ref="I47:I52"/>
    <mergeCell ref="I53:I54"/>
    <mergeCell ref="A32:A37"/>
    <mergeCell ref="C32:C37"/>
    <mergeCell ref="A38:A39"/>
    <mergeCell ref="C38:C39"/>
    <mergeCell ref="A45:A46"/>
    <mergeCell ref="C45:C46"/>
    <mergeCell ref="A43:A44"/>
    <mergeCell ref="A42:L42"/>
    <mergeCell ref="J43:L43"/>
    <mergeCell ref="I38:I39"/>
    <mergeCell ref="I32:I37"/>
    <mergeCell ref="F38:F39"/>
    <mergeCell ref="L38:L39"/>
    <mergeCell ref="B43:B44"/>
    <mergeCell ref="C43:C44"/>
    <mergeCell ref="D43:F43"/>
    <mergeCell ref="A17:A22"/>
    <mergeCell ref="C23:C24"/>
    <mergeCell ref="A23:A24"/>
    <mergeCell ref="A30:A31"/>
    <mergeCell ref="C30:C31"/>
    <mergeCell ref="A28:A29"/>
    <mergeCell ref="A27:L27"/>
    <mergeCell ref="J28:L28"/>
    <mergeCell ref="B28:B29"/>
    <mergeCell ref="C28:C29"/>
    <mergeCell ref="D28:F28"/>
    <mergeCell ref="C17:C22"/>
    <mergeCell ref="F17:F22"/>
    <mergeCell ref="F23:F24"/>
    <mergeCell ref="I23:I24"/>
    <mergeCell ref="I17:I22"/>
    <mergeCell ref="M6:O6"/>
    <mergeCell ref="M7:O7"/>
    <mergeCell ref="M8:O8"/>
    <mergeCell ref="D13:F13"/>
    <mergeCell ref="G13:I13"/>
    <mergeCell ref="J13:L13"/>
    <mergeCell ref="A1:A4"/>
    <mergeCell ref="J1:L1"/>
    <mergeCell ref="J2:L2"/>
    <mergeCell ref="J3:L3"/>
    <mergeCell ref="J4:L4"/>
    <mergeCell ref="B1:I1"/>
    <mergeCell ref="B2:I2"/>
    <mergeCell ref="B3:I3"/>
    <mergeCell ref="B4:I4"/>
    <mergeCell ref="A15:A16"/>
    <mergeCell ref="A6:A8"/>
    <mergeCell ref="A12:L12"/>
    <mergeCell ref="A13:A14"/>
    <mergeCell ref="F15:F16"/>
    <mergeCell ref="I15:I16"/>
    <mergeCell ref="L15:L16"/>
    <mergeCell ref="J6:J8"/>
    <mergeCell ref="B13:B14"/>
    <mergeCell ref="C15:C16"/>
    <mergeCell ref="C13:C14"/>
    <mergeCell ref="G43:I43"/>
    <mergeCell ref="L30:L31"/>
    <mergeCell ref="L32:L37"/>
    <mergeCell ref="I30:I31"/>
    <mergeCell ref="J58:L58"/>
    <mergeCell ref="I45:I46"/>
    <mergeCell ref="G28:I28"/>
    <mergeCell ref="L17:L22"/>
    <mergeCell ref="L23:L24"/>
    <mergeCell ref="F30:F31"/>
    <mergeCell ref="F32:F37"/>
  </mergeCells>
  <pageMargins left="0.25" right="0.25" top="0.75" bottom="0.75" header="0.3" footer="0.3"/>
  <pageSetup scale="28" fitToHeight="0" orientation="landscape" r:id="rId1"/>
  <rowBreaks count="3" manualBreakCount="3">
    <brk id="25" max="12" man="1"/>
    <brk id="40" max="12" man="1"/>
    <brk id="55"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CM18"/>
  <sheetViews>
    <sheetView topLeftCell="AA16" zoomScale="70" zoomScaleNormal="70" zoomScaleSheetLayoutView="40" workbookViewId="0">
      <selection activeCell="AI17" sqref="AI17"/>
    </sheetView>
  </sheetViews>
  <sheetFormatPr baseColWidth="10" defaultColWidth="11.42578125" defaultRowHeight="15" x14ac:dyDescent="0.25"/>
  <cols>
    <col min="1" max="1" width="9.140625" style="167" customWidth="1"/>
    <col min="2" max="2" width="22.5703125" style="167" customWidth="1"/>
    <col min="3" max="3" width="18.140625" style="167" customWidth="1"/>
    <col min="4" max="4" width="12" style="167" customWidth="1"/>
    <col min="5" max="5" width="21.42578125" style="167" customWidth="1"/>
    <col min="6" max="6" width="17.140625" style="167" customWidth="1"/>
    <col min="7" max="7" width="13.85546875" style="167" customWidth="1"/>
    <col min="8" max="8" width="13.42578125" style="167" customWidth="1"/>
    <col min="9" max="9" width="13.85546875" style="168" customWidth="1"/>
    <col min="10" max="10" width="11.42578125" style="168" customWidth="1"/>
    <col min="11" max="11" width="11.42578125" style="168"/>
    <col min="12" max="12" width="10.140625" style="168" customWidth="1"/>
    <col min="13" max="13" width="10.140625" style="167" customWidth="1"/>
    <col min="14" max="14" width="40.85546875" style="167" customWidth="1"/>
    <col min="15" max="16" width="10.140625" style="167" customWidth="1"/>
    <col min="17" max="17" width="49" style="167" customWidth="1"/>
    <col min="18" max="19" width="10.140625" style="167" customWidth="1"/>
    <col min="20" max="20" width="70.5703125" style="167" customWidth="1"/>
    <col min="21" max="22" width="10.140625" style="167" customWidth="1"/>
    <col min="23" max="23" width="68.5703125" style="167" customWidth="1"/>
    <col min="24" max="25" width="10.140625" style="167" customWidth="1"/>
    <col min="26" max="26" width="51.42578125" style="167" customWidth="1"/>
    <col min="27" max="28" width="10.140625" style="167" customWidth="1"/>
    <col min="29" max="29" width="53" style="167" customWidth="1"/>
    <col min="30" max="31" width="10.140625" style="167" customWidth="1"/>
    <col min="32" max="32" width="46.28515625" style="167" customWidth="1"/>
    <col min="33" max="34" width="10.140625" style="167" customWidth="1"/>
    <col min="35" max="35" width="47" style="167" customWidth="1"/>
    <col min="36" max="37" width="10.140625" style="167" customWidth="1"/>
    <col min="38" max="38" width="8.42578125" style="167" customWidth="1"/>
    <col min="39" max="40" width="10.140625" style="167" customWidth="1"/>
    <col min="41" max="41" width="9.85546875" style="167" customWidth="1"/>
    <col min="42" max="43" width="10.140625" style="167" customWidth="1"/>
    <col min="44" max="44" width="12" style="167" customWidth="1"/>
    <col min="45" max="46" width="10.140625" style="167" customWidth="1"/>
    <col min="47" max="47" width="12.42578125" style="167" customWidth="1"/>
    <col min="48" max="48" width="14" style="167" customWidth="1"/>
    <col min="49" max="50" width="12" style="167" customWidth="1"/>
    <col min="51" max="91" width="11.42578125" style="176"/>
    <col min="92" max="16384" width="11.42578125" style="167"/>
  </cols>
  <sheetData>
    <row r="1" spans="1:91" s="145" customFormat="1" ht="25.5" customHeight="1" thickBot="1" x14ac:dyDescent="0.3">
      <c r="A1" s="700"/>
      <c r="B1" s="940"/>
      <c r="C1" s="945" t="s">
        <v>182</v>
      </c>
      <c r="D1" s="945"/>
      <c r="E1" s="945"/>
      <c r="F1" s="945"/>
      <c r="G1" s="945"/>
      <c r="H1" s="945"/>
      <c r="I1" s="945"/>
      <c r="J1" s="945"/>
      <c r="K1" s="945"/>
      <c r="L1" s="945"/>
      <c r="M1" s="945"/>
      <c r="N1" s="945"/>
      <c r="O1" s="945"/>
      <c r="P1" s="945"/>
      <c r="Q1" s="945"/>
      <c r="R1" s="945"/>
      <c r="S1" s="945"/>
      <c r="T1" s="945"/>
      <c r="U1" s="945"/>
      <c r="V1" s="945"/>
      <c r="W1" s="945"/>
      <c r="X1" s="945"/>
      <c r="Y1" s="945"/>
      <c r="Z1" s="945"/>
      <c r="AA1" s="945"/>
      <c r="AB1" s="945"/>
      <c r="AC1" s="945"/>
      <c r="AD1" s="945"/>
      <c r="AE1" s="945"/>
      <c r="AF1" s="945"/>
      <c r="AG1" s="945"/>
      <c r="AH1" s="945"/>
      <c r="AI1" s="945"/>
      <c r="AJ1" s="945"/>
      <c r="AK1" s="945"/>
      <c r="AL1" s="945"/>
      <c r="AM1" s="945"/>
      <c r="AN1" s="945"/>
      <c r="AO1" s="945"/>
      <c r="AP1" s="945"/>
      <c r="AQ1" s="945"/>
      <c r="AR1" s="945"/>
      <c r="AS1" s="945"/>
      <c r="AT1" s="945"/>
      <c r="AU1" s="945"/>
      <c r="AV1" s="683" t="s">
        <v>183</v>
      </c>
      <c r="AW1" s="684"/>
      <c r="AX1" s="685"/>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163"/>
      <c r="CB1" s="163"/>
      <c r="CC1" s="163"/>
      <c r="CD1" s="163"/>
      <c r="CE1" s="163"/>
      <c r="CF1" s="163"/>
      <c r="CG1" s="163"/>
      <c r="CH1" s="163"/>
      <c r="CI1" s="163"/>
      <c r="CJ1" s="163"/>
      <c r="CK1" s="163"/>
      <c r="CL1" s="163"/>
      <c r="CM1" s="163"/>
    </row>
    <row r="2" spans="1:91" s="145" customFormat="1" ht="25.5" customHeight="1" thickBot="1" x14ac:dyDescent="0.3">
      <c r="A2" s="700"/>
      <c r="B2" s="940"/>
      <c r="C2" s="946" t="s">
        <v>184</v>
      </c>
      <c r="D2" s="946"/>
      <c r="E2" s="946"/>
      <c r="F2" s="946"/>
      <c r="G2" s="946"/>
      <c r="H2" s="946"/>
      <c r="I2" s="946"/>
      <c r="J2" s="946"/>
      <c r="K2" s="946"/>
      <c r="L2" s="946"/>
      <c r="M2" s="946"/>
      <c r="N2" s="946"/>
      <c r="O2" s="946"/>
      <c r="P2" s="946"/>
      <c r="Q2" s="946"/>
      <c r="R2" s="946"/>
      <c r="S2" s="946"/>
      <c r="T2" s="946"/>
      <c r="U2" s="946"/>
      <c r="V2" s="946"/>
      <c r="W2" s="946"/>
      <c r="X2" s="946"/>
      <c r="Y2" s="946"/>
      <c r="Z2" s="946"/>
      <c r="AA2" s="946"/>
      <c r="AB2" s="946"/>
      <c r="AC2" s="946"/>
      <c r="AD2" s="946"/>
      <c r="AE2" s="946"/>
      <c r="AF2" s="946"/>
      <c r="AG2" s="946"/>
      <c r="AH2" s="946"/>
      <c r="AI2" s="946"/>
      <c r="AJ2" s="946"/>
      <c r="AK2" s="946"/>
      <c r="AL2" s="946"/>
      <c r="AM2" s="946"/>
      <c r="AN2" s="946"/>
      <c r="AO2" s="946"/>
      <c r="AP2" s="946"/>
      <c r="AQ2" s="946"/>
      <c r="AR2" s="946"/>
      <c r="AS2" s="946"/>
      <c r="AT2" s="946"/>
      <c r="AU2" s="946"/>
      <c r="AV2" s="683" t="s">
        <v>185</v>
      </c>
      <c r="AW2" s="684"/>
      <c r="AX2" s="685"/>
      <c r="AY2" s="209"/>
      <c r="AZ2" s="209"/>
      <c r="BA2" s="209"/>
      <c r="BB2" s="209"/>
      <c r="BC2" s="209"/>
      <c r="BD2" s="209"/>
      <c r="BE2" s="209"/>
      <c r="BF2" s="209"/>
      <c r="BG2" s="209"/>
      <c r="BH2" s="209"/>
      <c r="BI2" s="209"/>
      <c r="BJ2" s="209"/>
      <c r="BK2" s="209"/>
      <c r="BL2" s="209"/>
      <c r="BM2" s="209"/>
      <c r="BN2" s="209"/>
      <c r="BO2" s="209"/>
      <c r="BP2" s="209"/>
      <c r="BQ2" s="209"/>
      <c r="BR2" s="209"/>
      <c r="BS2" s="209"/>
      <c r="BT2" s="209"/>
      <c r="BU2" s="209"/>
      <c r="BV2" s="209"/>
      <c r="BW2" s="209"/>
      <c r="BX2" s="209"/>
      <c r="BY2" s="209"/>
      <c r="BZ2" s="209"/>
      <c r="CA2" s="163"/>
      <c r="CB2" s="163"/>
      <c r="CC2" s="163"/>
      <c r="CD2" s="163"/>
      <c r="CE2" s="163"/>
      <c r="CF2" s="163"/>
      <c r="CG2" s="163"/>
      <c r="CH2" s="163"/>
      <c r="CI2" s="163"/>
      <c r="CJ2" s="163"/>
      <c r="CK2" s="163"/>
      <c r="CL2" s="163"/>
      <c r="CM2" s="163"/>
    </row>
    <row r="3" spans="1:91" s="145" customFormat="1" ht="25.5" customHeight="1" thickBot="1" x14ac:dyDescent="0.3">
      <c r="A3" s="700"/>
      <c r="B3" s="940"/>
      <c r="C3" s="946" t="s">
        <v>186</v>
      </c>
      <c r="D3" s="946"/>
      <c r="E3" s="946"/>
      <c r="F3" s="946"/>
      <c r="G3" s="946"/>
      <c r="H3" s="946"/>
      <c r="I3" s="946"/>
      <c r="J3" s="946"/>
      <c r="K3" s="946"/>
      <c r="L3" s="946"/>
      <c r="M3" s="946"/>
      <c r="N3" s="946"/>
      <c r="O3" s="946"/>
      <c r="P3" s="946"/>
      <c r="Q3" s="946"/>
      <c r="R3" s="946"/>
      <c r="S3" s="946"/>
      <c r="T3" s="946"/>
      <c r="U3" s="946"/>
      <c r="V3" s="946"/>
      <c r="W3" s="946"/>
      <c r="X3" s="946"/>
      <c r="Y3" s="946"/>
      <c r="Z3" s="946"/>
      <c r="AA3" s="946"/>
      <c r="AB3" s="946"/>
      <c r="AC3" s="946"/>
      <c r="AD3" s="946"/>
      <c r="AE3" s="946"/>
      <c r="AF3" s="946"/>
      <c r="AG3" s="946"/>
      <c r="AH3" s="946"/>
      <c r="AI3" s="946"/>
      <c r="AJ3" s="946"/>
      <c r="AK3" s="946"/>
      <c r="AL3" s="946"/>
      <c r="AM3" s="946"/>
      <c r="AN3" s="946"/>
      <c r="AO3" s="946"/>
      <c r="AP3" s="946"/>
      <c r="AQ3" s="946"/>
      <c r="AR3" s="946"/>
      <c r="AS3" s="946"/>
      <c r="AT3" s="946"/>
      <c r="AU3" s="946"/>
      <c r="AV3" s="683" t="s">
        <v>187</v>
      </c>
      <c r="AW3" s="684"/>
      <c r="AX3" s="685"/>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163"/>
      <c r="CB3" s="163"/>
      <c r="CC3" s="163"/>
      <c r="CD3" s="163"/>
      <c r="CE3" s="163"/>
      <c r="CF3" s="163"/>
      <c r="CG3" s="163"/>
      <c r="CH3" s="163"/>
      <c r="CI3" s="163"/>
      <c r="CJ3" s="163"/>
      <c r="CK3" s="163"/>
      <c r="CL3" s="163"/>
      <c r="CM3" s="163"/>
    </row>
    <row r="4" spans="1:91" s="145" customFormat="1" ht="25.5" customHeight="1" thickBot="1" x14ac:dyDescent="0.3">
      <c r="A4" s="701"/>
      <c r="B4" s="941"/>
      <c r="C4" s="942" t="s">
        <v>858</v>
      </c>
      <c r="D4" s="943"/>
      <c r="E4" s="943"/>
      <c r="F4" s="943"/>
      <c r="G4" s="943"/>
      <c r="H4" s="943"/>
      <c r="I4" s="943"/>
      <c r="J4" s="943"/>
      <c r="K4" s="943"/>
      <c r="L4" s="943"/>
      <c r="M4" s="943"/>
      <c r="N4" s="943"/>
      <c r="O4" s="943"/>
      <c r="P4" s="943"/>
      <c r="Q4" s="943"/>
      <c r="R4" s="943"/>
      <c r="S4" s="943"/>
      <c r="T4" s="943"/>
      <c r="U4" s="943"/>
      <c r="V4" s="943"/>
      <c r="W4" s="943"/>
      <c r="X4" s="943"/>
      <c r="Y4" s="943"/>
      <c r="Z4" s="943"/>
      <c r="AA4" s="943"/>
      <c r="AB4" s="943"/>
      <c r="AC4" s="943"/>
      <c r="AD4" s="943"/>
      <c r="AE4" s="943"/>
      <c r="AF4" s="943"/>
      <c r="AG4" s="943"/>
      <c r="AH4" s="943"/>
      <c r="AI4" s="943"/>
      <c r="AJ4" s="943"/>
      <c r="AK4" s="943"/>
      <c r="AL4" s="943"/>
      <c r="AM4" s="943"/>
      <c r="AN4" s="943"/>
      <c r="AO4" s="943"/>
      <c r="AP4" s="943"/>
      <c r="AQ4" s="943"/>
      <c r="AR4" s="943"/>
      <c r="AS4" s="943"/>
      <c r="AT4" s="943"/>
      <c r="AU4" s="944"/>
      <c r="AV4" s="683" t="s">
        <v>189</v>
      </c>
      <c r="AW4" s="684"/>
      <c r="AX4" s="685"/>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163"/>
      <c r="CB4" s="163"/>
      <c r="CC4" s="163"/>
      <c r="CD4" s="163"/>
      <c r="CE4" s="163"/>
      <c r="CF4" s="163"/>
      <c r="CG4" s="163"/>
      <c r="CH4" s="163"/>
      <c r="CI4" s="163"/>
      <c r="CJ4" s="163"/>
      <c r="CK4" s="163"/>
      <c r="CL4" s="163"/>
      <c r="CM4" s="163"/>
    </row>
    <row r="5" spans="1:91" s="163" customFormat="1" ht="21.75" customHeight="1" thickBot="1" x14ac:dyDescent="0.3">
      <c r="A5" s="177"/>
      <c r="B5" s="166"/>
      <c r="C5" s="166"/>
      <c r="D5" s="166"/>
      <c r="E5" s="166"/>
      <c r="F5" s="166"/>
      <c r="G5" s="166"/>
      <c r="H5" s="166"/>
      <c r="I5" s="166"/>
      <c r="J5" s="166"/>
      <c r="K5" s="166"/>
      <c r="L5" s="166"/>
      <c r="M5" s="178"/>
      <c r="N5" s="178"/>
      <c r="O5" s="178"/>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row>
    <row r="6" spans="1:91" s="145" customFormat="1" ht="21.75" customHeight="1" thickBot="1" x14ac:dyDescent="0.25">
      <c r="A6" s="899" t="s">
        <v>190</v>
      </c>
      <c r="B6" s="899"/>
      <c r="C6" s="216" t="s">
        <v>191</v>
      </c>
      <c r="D6" s="210"/>
      <c r="E6" s="216" t="s">
        <v>192</v>
      </c>
      <c r="F6" s="440"/>
      <c r="G6" s="216" t="s">
        <v>193</v>
      </c>
      <c r="H6" s="440"/>
      <c r="I6" s="238" t="s">
        <v>194</v>
      </c>
      <c r="J6" s="217"/>
      <c r="K6" s="239"/>
      <c r="L6" s="240"/>
      <c r="M6" s="220"/>
      <c r="N6" s="949" t="s">
        <v>195</v>
      </c>
      <c r="O6" s="950"/>
      <c r="P6" s="951"/>
      <c r="Q6" s="958" t="s">
        <v>196</v>
      </c>
      <c r="R6" s="958"/>
      <c r="S6" s="958"/>
      <c r="T6" s="947"/>
      <c r="U6" s="948"/>
      <c r="X6" s="163"/>
      <c r="Y6" s="163"/>
      <c r="Z6" s="163"/>
      <c r="AA6" s="163"/>
      <c r="AB6" s="163"/>
      <c r="AC6" s="163"/>
      <c r="AD6" s="163"/>
      <c r="AE6" s="163"/>
      <c r="AF6" s="163"/>
      <c r="AG6" s="163"/>
      <c r="AH6" s="163"/>
      <c r="AI6" s="163"/>
      <c r="AJ6" s="163"/>
      <c r="AK6" s="163"/>
      <c r="AL6" s="163"/>
      <c r="AM6" s="163"/>
      <c r="AN6" s="163"/>
      <c r="AO6" s="163"/>
      <c r="AP6" s="163"/>
      <c r="AQ6" s="163"/>
      <c r="AR6" s="163"/>
      <c r="AS6" s="163"/>
      <c r="AT6" s="163"/>
      <c r="AU6" s="163"/>
      <c r="AV6" s="163"/>
      <c r="AW6" s="163"/>
      <c r="AX6" s="163"/>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163"/>
      <c r="CB6" s="163"/>
      <c r="CC6" s="163"/>
      <c r="CD6" s="163"/>
      <c r="CE6" s="163"/>
      <c r="CF6" s="163"/>
      <c r="CG6" s="163"/>
      <c r="CH6" s="163"/>
      <c r="CI6" s="163"/>
      <c r="CJ6" s="163"/>
      <c r="CK6" s="163"/>
      <c r="CL6" s="163"/>
      <c r="CM6" s="163"/>
    </row>
    <row r="7" spans="1:91" s="145" customFormat="1" ht="21.75" customHeight="1" thickBot="1" x14ac:dyDescent="0.25">
      <c r="A7" s="899"/>
      <c r="B7" s="899"/>
      <c r="C7" s="218" t="s">
        <v>197</v>
      </c>
      <c r="D7" s="487"/>
      <c r="E7" s="216" t="s">
        <v>198</v>
      </c>
      <c r="F7" s="487"/>
      <c r="G7" s="216" t="s">
        <v>200</v>
      </c>
      <c r="H7" s="153"/>
      <c r="I7" s="238" t="s">
        <v>201</v>
      </c>
      <c r="J7" s="217" t="s">
        <v>199</v>
      </c>
      <c r="K7" s="239"/>
      <c r="L7" s="240"/>
      <c r="M7" s="220"/>
      <c r="N7" s="952"/>
      <c r="O7" s="953"/>
      <c r="P7" s="954"/>
      <c r="Q7" s="958" t="s">
        <v>202</v>
      </c>
      <c r="R7" s="958"/>
      <c r="S7" s="958"/>
      <c r="T7" s="947"/>
      <c r="U7" s="948"/>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163"/>
      <c r="CB7" s="163"/>
      <c r="CC7" s="163"/>
      <c r="CD7" s="163"/>
      <c r="CE7" s="163"/>
      <c r="CF7" s="163"/>
      <c r="CG7" s="163"/>
      <c r="CH7" s="163"/>
      <c r="CI7" s="163"/>
      <c r="CJ7" s="163"/>
      <c r="CK7" s="163"/>
      <c r="CL7" s="163"/>
      <c r="CM7" s="163"/>
    </row>
    <row r="8" spans="1:91" s="145" customFormat="1" ht="21.75" customHeight="1" thickBot="1" x14ac:dyDescent="0.25">
      <c r="A8" s="899"/>
      <c r="B8" s="899"/>
      <c r="C8" s="216" t="s">
        <v>203</v>
      </c>
      <c r="D8" s="210"/>
      <c r="E8" s="216" t="s">
        <v>204</v>
      </c>
      <c r="F8" s="210"/>
      <c r="G8" s="216" t="s">
        <v>205</v>
      </c>
      <c r="H8" s="219"/>
      <c r="I8" s="238" t="s">
        <v>206</v>
      </c>
      <c r="J8" s="217"/>
      <c r="K8" s="239"/>
      <c r="L8" s="240"/>
      <c r="M8" s="220"/>
      <c r="N8" s="955"/>
      <c r="O8" s="956"/>
      <c r="P8" s="957"/>
      <c r="Q8" s="958" t="s">
        <v>207</v>
      </c>
      <c r="R8" s="958"/>
      <c r="S8" s="958"/>
      <c r="T8" s="947" t="s">
        <v>199</v>
      </c>
      <c r="U8" s="948"/>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63"/>
      <c r="AV8" s="163"/>
      <c r="AW8" s="163"/>
      <c r="AX8" s="163"/>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163"/>
      <c r="CB8" s="163"/>
      <c r="CC8" s="163"/>
      <c r="CD8" s="163"/>
      <c r="CE8" s="163"/>
      <c r="CF8" s="163"/>
      <c r="CG8" s="163"/>
      <c r="CH8" s="163"/>
      <c r="CI8" s="163"/>
      <c r="CJ8" s="163"/>
      <c r="CK8" s="163"/>
      <c r="CL8" s="163"/>
      <c r="CM8" s="163"/>
    </row>
    <row r="9" spans="1:91" s="163" customFormat="1" ht="21.75" customHeight="1" x14ac:dyDescent="0.25">
      <c r="I9" s="241"/>
      <c r="J9" s="241"/>
      <c r="K9" s="241"/>
      <c r="L9" s="241"/>
      <c r="AY9" s="209"/>
      <c r="AZ9" s="209"/>
      <c r="BA9" s="209"/>
      <c r="BB9" s="209"/>
      <c r="BC9" s="209"/>
      <c r="BD9" s="209"/>
      <c r="BE9" s="209"/>
      <c r="BF9" s="209"/>
      <c r="BG9" s="209"/>
      <c r="BH9" s="209"/>
      <c r="BI9" s="209"/>
      <c r="BJ9" s="209"/>
      <c r="BK9" s="209"/>
      <c r="BL9" s="209"/>
      <c r="BM9" s="209"/>
      <c r="BN9" s="209"/>
      <c r="BO9" s="209"/>
      <c r="BP9" s="209"/>
      <c r="BQ9" s="209"/>
      <c r="BR9" s="209"/>
      <c r="BS9" s="209"/>
      <c r="BT9" s="209"/>
      <c r="BU9" s="209"/>
      <c r="BV9" s="209"/>
      <c r="BW9" s="209"/>
      <c r="BX9" s="209"/>
      <c r="BY9" s="209"/>
      <c r="BZ9" s="209"/>
    </row>
    <row r="10" spans="1:91" s="163" customFormat="1" ht="21.75" customHeight="1" thickBot="1" x14ac:dyDescent="0.3">
      <c r="I10" s="241"/>
      <c r="J10" s="241"/>
      <c r="K10" s="241"/>
      <c r="L10" s="241"/>
      <c r="AY10" s="209"/>
      <c r="AZ10" s="209"/>
      <c r="BA10" s="209"/>
      <c r="BB10" s="209"/>
      <c r="BC10" s="209"/>
      <c r="BD10" s="209"/>
      <c r="BE10" s="209"/>
      <c r="BF10" s="209"/>
      <c r="BG10" s="209"/>
      <c r="BH10" s="209"/>
      <c r="BI10" s="209"/>
      <c r="BJ10" s="209"/>
      <c r="BK10" s="209"/>
      <c r="BL10" s="209"/>
      <c r="BM10" s="209"/>
      <c r="BN10" s="209"/>
      <c r="BO10" s="209"/>
      <c r="BP10" s="209"/>
      <c r="BQ10" s="209"/>
      <c r="BR10" s="209"/>
      <c r="BS10" s="209"/>
      <c r="BT10" s="209"/>
      <c r="BU10" s="209"/>
      <c r="BV10" s="209"/>
      <c r="BW10" s="209"/>
      <c r="BX10" s="209"/>
      <c r="BY10" s="209"/>
      <c r="BZ10" s="209"/>
    </row>
    <row r="11" spans="1:91" ht="23.45" customHeight="1" x14ac:dyDescent="0.25">
      <c r="A11" s="973" t="s">
        <v>859</v>
      </c>
      <c r="B11" s="961" t="s">
        <v>860</v>
      </c>
      <c r="C11" s="959" t="s">
        <v>53</v>
      </c>
      <c r="D11" s="959" t="s">
        <v>861</v>
      </c>
      <c r="E11" s="959" t="s">
        <v>862</v>
      </c>
      <c r="F11" s="959" t="s">
        <v>863</v>
      </c>
      <c r="G11" s="961" t="s">
        <v>864</v>
      </c>
      <c r="H11" s="961" t="s">
        <v>865</v>
      </c>
      <c r="I11" s="963" t="s">
        <v>866</v>
      </c>
      <c r="J11" s="963" t="s">
        <v>867</v>
      </c>
      <c r="K11" s="971" t="s">
        <v>868</v>
      </c>
      <c r="L11" s="967" t="s">
        <v>191</v>
      </c>
      <c r="M11" s="968"/>
      <c r="N11" s="969"/>
      <c r="O11" s="970" t="s">
        <v>192</v>
      </c>
      <c r="P11" s="968"/>
      <c r="Q11" s="969"/>
      <c r="R11" s="970" t="s">
        <v>193</v>
      </c>
      <c r="S11" s="968"/>
      <c r="T11" s="969"/>
      <c r="U11" s="970" t="s">
        <v>194</v>
      </c>
      <c r="V11" s="968"/>
      <c r="W11" s="969"/>
      <c r="X11" s="970" t="s">
        <v>197</v>
      </c>
      <c r="Y11" s="968"/>
      <c r="Z11" s="969"/>
      <c r="AA11" s="970" t="s">
        <v>198</v>
      </c>
      <c r="AB11" s="968"/>
      <c r="AC11" s="969"/>
      <c r="AD11" s="970" t="s">
        <v>200</v>
      </c>
      <c r="AE11" s="968"/>
      <c r="AF11" s="969"/>
      <c r="AG11" s="970" t="s">
        <v>201</v>
      </c>
      <c r="AH11" s="968"/>
      <c r="AI11" s="969"/>
      <c r="AJ11" s="970" t="s">
        <v>203</v>
      </c>
      <c r="AK11" s="968"/>
      <c r="AL11" s="969"/>
      <c r="AM11" s="970" t="s">
        <v>204</v>
      </c>
      <c r="AN11" s="968"/>
      <c r="AO11" s="969"/>
      <c r="AP11" s="970" t="s">
        <v>205</v>
      </c>
      <c r="AQ11" s="968"/>
      <c r="AR11" s="969"/>
      <c r="AS11" s="970" t="s">
        <v>206</v>
      </c>
      <c r="AT11" s="968"/>
      <c r="AU11" s="969"/>
      <c r="AV11" s="965" t="s">
        <v>869</v>
      </c>
      <c r="AW11" s="976" t="s">
        <v>870</v>
      </c>
      <c r="AX11" s="978" t="s">
        <v>871</v>
      </c>
      <c r="AY11" s="975"/>
      <c r="AZ11" s="975"/>
      <c r="BA11" s="975"/>
      <c r="BB11" s="975"/>
      <c r="BC11" s="975"/>
      <c r="BD11" s="975"/>
      <c r="BE11" s="975"/>
      <c r="BF11" s="975"/>
      <c r="BG11" s="975"/>
    </row>
    <row r="12" spans="1:91" s="168" customFormat="1" ht="36.75" customHeight="1" thickBot="1" x14ac:dyDescent="0.3">
      <c r="A12" s="974"/>
      <c r="B12" s="962"/>
      <c r="C12" s="960"/>
      <c r="D12" s="960"/>
      <c r="E12" s="960"/>
      <c r="F12" s="960"/>
      <c r="G12" s="962"/>
      <c r="H12" s="962"/>
      <c r="I12" s="964"/>
      <c r="J12" s="964"/>
      <c r="K12" s="972"/>
      <c r="L12" s="221" t="s">
        <v>872</v>
      </c>
      <c r="M12" s="211" t="s">
        <v>873</v>
      </c>
      <c r="N12" s="211" t="s">
        <v>874</v>
      </c>
      <c r="O12" s="221" t="s">
        <v>872</v>
      </c>
      <c r="P12" s="211" t="s">
        <v>873</v>
      </c>
      <c r="Q12" s="211" t="s">
        <v>874</v>
      </c>
      <c r="R12" s="221" t="s">
        <v>872</v>
      </c>
      <c r="S12" s="211" t="s">
        <v>873</v>
      </c>
      <c r="T12" s="211" t="s">
        <v>874</v>
      </c>
      <c r="U12" s="221" t="s">
        <v>872</v>
      </c>
      <c r="V12" s="211" t="s">
        <v>873</v>
      </c>
      <c r="W12" s="211" t="s">
        <v>874</v>
      </c>
      <c r="X12" s="221" t="s">
        <v>872</v>
      </c>
      <c r="Y12" s="211" t="s">
        <v>873</v>
      </c>
      <c r="Z12" s="211" t="s">
        <v>874</v>
      </c>
      <c r="AA12" s="221" t="s">
        <v>872</v>
      </c>
      <c r="AB12" s="211" t="s">
        <v>873</v>
      </c>
      <c r="AC12" s="211" t="s">
        <v>874</v>
      </c>
      <c r="AD12" s="221" t="s">
        <v>872</v>
      </c>
      <c r="AE12" s="211" t="s">
        <v>873</v>
      </c>
      <c r="AF12" s="211" t="s">
        <v>874</v>
      </c>
      <c r="AG12" s="221" t="s">
        <v>872</v>
      </c>
      <c r="AH12" s="211" t="s">
        <v>873</v>
      </c>
      <c r="AI12" s="211" t="s">
        <v>874</v>
      </c>
      <c r="AJ12" s="221" t="s">
        <v>872</v>
      </c>
      <c r="AK12" s="211" t="s">
        <v>873</v>
      </c>
      <c r="AL12" s="211" t="s">
        <v>874</v>
      </c>
      <c r="AM12" s="221" t="s">
        <v>872</v>
      </c>
      <c r="AN12" s="211" t="s">
        <v>873</v>
      </c>
      <c r="AO12" s="211" t="s">
        <v>874</v>
      </c>
      <c r="AP12" s="221" t="s">
        <v>872</v>
      </c>
      <c r="AQ12" s="211" t="s">
        <v>873</v>
      </c>
      <c r="AR12" s="211" t="s">
        <v>874</v>
      </c>
      <c r="AS12" s="221" t="s">
        <v>872</v>
      </c>
      <c r="AT12" s="211" t="s">
        <v>873</v>
      </c>
      <c r="AU12" s="211" t="s">
        <v>874</v>
      </c>
      <c r="AV12" s="966"/>
      <c r="AW12" s="977"/>
      <c r="AX12" s="979"/>
      <c r="AY12" s="975"/>
      <c r="AZ12" s="975"/>
      <c r="BA12" s="975"/>
      <c r="BB12" s="975"/>
      <c r="BC12" s="975"/>
      <c r="BD12" s="975"/>
      <c r="BE12" s="975"/>
      <c r="BF12" s="975"/>
      <c r="BG12" s="9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row>
    <row r="13" spans="1:91" ht="155.25" customHeight="1" x14ac:dyDescent="0.25">
      <c r="A13" s="172" t="s">
        <v>875</v>
      </c>
      <c r="B13" s="170" t="s">
        <v>876</v>
      </c>
      <c r="C13" s="170" t="s">
        <v>877</v>
      </c>
      <c r="D13" s="169">
        <v>2</v>
      </c>
      <c r="E13" s="170" t="s">
        <v>878</v>
      </c>
      <c r="F13" s="170"/>
      <c r="G13" s="169" t="s">
        <v>879</v>
      </c>
      <c r="H13" s="169" t="s">
        <v>880</v>
      </c>
      <c r="I13" s="171">
        <v>111340</v>
      </c>
      <c r="J13" s="171">
        <v>350292</v>
      </c>
      <c r="K13" s="242">
        <v>45000</v>
      </c>
      <c r="L13" s="243">
        <v>3750</v>
      </c>
      <c r="M13" s="407">
        <v>2968</v>
      </c>
      <c r="N13" s="408" t="s">
        <v>881</v>
      </c>
      <c r="O13" s="243">
        <v>3750</v>
      </c>
      <c r="P13" s="213">
        <v>3207</v>
      </c>
      <c r="Q13" s="408" t="s">
        <v>882</v>
      </c>
      <c r="R13" s="243">
        <v>3750</v>
      </c>
      <c r="S13" s="466">
        <v>3311</v>
      </c>
      <c r="T13" s="474" t="s">
        <v>365</v>
      </c>
      <c r="U13" s="243">
        <v>3750</v>
      </c>
      <c r="V13" s="215">
        <v>3400</v>
      </c>
      <c r="W13" s="497" t="s">
        <v>368</v>
      </c>
      <c r="X13" s="243">
        <v>3750</v>
      </c>
      <c r="Y13" s="215">
        <v>3399</v>
      </c>
      <c r="Z13" s="408" t="s">
        <v>883</v>
      </c>
      <c r="AA13" s="243">
        <v>3750</v>
      </c>
      <c r="AB13" s="408">
        <v>3162</v>
      </c>
      <c r="AC13" s="408" t="s">
        <v>884</v>
      </c>
      <c r="AD13" s="243">
        <v>3750</v>
      </c>
      <c r="AE13" s="215">
        <v>3501</v>
      </c>
      <c r="AF13" s="516" t="s">
        <v>1150</v>
      </c>
      <c r="AG13" s="243">
        <v>3750</v>
      </c>
      <c r="AH13" s="215">
        <v>3196</v>
      </c>
      <c r="AI13" s="516" t="s">
        <v>1308</v>
      </c>
      <c r="AJ13" s="243">
        <v>3750</v>
      </c>
      <c r="AK13" s="215"/>
      <c r="AL13" s="215"/>
      <c r="AM13" s="243">
        <v>3750</v>
      </c>
      <c r="AN13" s="215"/>
      <c r="AO13" s="215"/>
      <c r="AP13" s="243">
        <v>3750</v>
      </c>
      <c r="AQ13" s="215"/>
      <c r="AR13" s="215"/>
      <c r="AS13" s="243">
        <v>3750</v>
      </c>
      <c r="AT13" s="215"/>
      <c r="AU13" s="215"/>
      <c r="AV13" s="385">
        <f t="shared" ref="AV13:AV18" si="0">+L13+O13+R13+U13+X13+AA13+AD13+AG13+AJ13+AM13+AP13+AS13</f>
        <v>45000</v>
      </c>
      <c r="AW13" s="212">
        <f t="shared" ref="AW13:AW18" si="1">+M13+P13+S13+V13+Y13+AB13+AE13+AH13+AK13+AN13+AQ13+AT13</f>
        <v>26144</v>
      </c>
      <c r="AX13" s="174" t="s">
        <v>885</v>
      </c>
    </row>
    <row r="14" spans="1:91" ht="216" customHeight="1" x14ac:dyDescent="0.25">
      <c r="A14" s="172" t="s">
        <v>875</v>
      </c>
      <c r="B14" s="170" t="s">
        <v>876</v>
      </c>
      <c r="C14" s="170" t="s">
        <v>877</v>
      </c>
      <c r="D14" s="169">
        <v>4</v>
      </c>
      <c r="E14" s="170" t="s">
        <v>442</v>
      </c>
      <c r="F14" s="378"/>
      <c r="G14" s="379" t="s">
        <v>879</v>
      </c>
      <c r="H14" s="379" t="s">
        <v>880</v>
      </c>
      <c r="I14" s="380">
        <v>3993</v>
      </c>
      <c r="J14" s="380">
        <v>9916</v>
      </c>
      <c r="K14" s="381">
        <v>3000</v>
      </c>
      <c r="L14" s="382">
        <v>0</v>
      </c>
      <c r="M14" s="409">
        <v>0</v>
      </c>
      <c r="N14" s="408" t="s">
        <v>886</v>
      </c>
      <c r="O14" s="383">
        <v>300</v>
      </c>
      <c r="P14" s="450">
        <v>518</v>
      </c>
      <c r="Q14" s="408" t="s">
        <v>444</v>
      </c>
      <c r="R14" s="383">
        <v>300</v>
      </c>
      <c r="S14" s="384">
        <v>129</v>
      </c>
      <c r="T14" s="474" t="s">
        <v>448</v>
      </c>
      <c r="U14" s="383">
        <v>300</v>
      </c>
      <c r="V14" s="384">
        <v>310</v>
      </c>
      <c r="W14" s="498" t="s">
        <v>452</v>
      </c>
      <c r="X14" s="383">
        <v>300</v>
      </c>
      <c r="Y14" s="496">
        <v>672</v>
      </c>
      <c r="Z14" s="496" t="s">
        <v>455</v>
      </c>
      <c r="AA14" s="383">
        <v>300</v>
      </c>
      <c r="AB14" s="450">
        <v>305</v>
      </c>
      <c r="AC14" s="496" t="s">
        <v>457</v>
      </c>
      <c r="AD14" s="383">
        <v>300</v>
      </c>
      <c r="AE14" s="450">
        <v>232</v>
      </c>
      <c r="AF14" s="516" t="s">
        <v>1201</v>
      </c>
      <c r="AG14" s="383">
        <v>300</v>
      </c>
      <c r="AH14" s="384">
        <v>370</v>
      </c>
      <c r="AI14" s="516" t="s">
        <v>1317</v>
      </c>
      <c r="AJ14" s="383">
        <v>300</v>
      </c>
      <c r="AK14" s="384"/>
      <c r="AL14" s="384"/>
      <c r="AM14" s="383">
        <v>300</v>
      </c>
      <c r="AN14" s="384"/>
      <c r="AO14" s="384"/>
      <c r="AP14" s="383">
        <v>150</v>
      </c>
      <c r="AQ14" s="384"/>
      <c r="AR14" s="384"/>
      <c r="AS14" s="383">
        <v>150</v>
      </c>
      <c r="AT14" s="384"/>
      <c r="AU14" s="384"/>
      <c r="AV14" s="385">
        <f t="shared" si="0"/>
        <v>3000</v>
      </c>
      <c r="AW14" s="212">
        <f t="shared" si="1"/>
        <v>2536</v>
      </c>
      <c r="AX14" s="174" t="s">
        <v>885</v>
      </c>
    </row>
    <row r="15" spans="1:91" ht="323.25" customHeight="1" x14ac:dyDescent="0.25">
      <c r="A15" s="172" t="s">
        <v>875</v>
      </c>
      <c r="B15" s="170" t="s">
        <v>876</v>
      </c>
      <c r="C15" s="170" t="s">
        <v>877</v>
      </c>
      <c r="D15" s="169">
        <v>5</v>
      </c>
      <c r="E15" s="170" t="s">
        <v>887</v>
      </c>
      <c r="F15" s="170"/>
      <c r="G15" s="169" t="s">
        <v>879</v>
      </c>
      <c r="H15" s="169" t="s">
        <v>888</v>
      </c>
      <c r="I15" s="171">
        <v>90102</v>
      </c>
      <c r="J15" s="171">
        <v>286385</v>
      </c>
      <c r="K15" s="242">
        <v>40000</v>
      </c>
      <c r="L15" s="243">
        <v>0</v>
      </c>
      <c r="M15" s="407">
        <v>136</v>
      </c>
      <c r="N15" s="408" t="s">
        <v>889</v>
      </c>
      <c r="O15" s="214">
        <v>3640</v>
      </c>
      <c r="P15" s="215">
        <v>2752</v>
      </c>
      <c r="Q15" s="451" t="s">
        <v>890</v>
      </c>
      <c r="R15" s="214">
        <v>3636</v>
      </c>
      <c r="S15" s="481">
        <v>4785</v>
      </c>
      <c r="T15" s="480" t="s">
        <v>891</v>
      </c>
      <c r="U15" s="214">
        <v>3636</v>
      </c>
      <c r="V15" s="215">
        <v>4045</v>
      </c>
      <c r="W15" s="451" t="s">
        <v>892</v>
      </c>
      <c r="X15" s="214">
        <v>3636</v>
      </c>
      <c r="Y15" s="215">
        <v>4759</v>
      </c>
      <c r="Z15" s="451" t="s">
        <v>893</v>
      </c>
      <c r="AA15" s="214">
        <v>3636</v>
      </c>
      <c r="AB15" s="215">
        <v>2922</v>
      </c>
      <c r="AC15" s="451" t="s">
        <v>894</v>
      </c>
      <c r="AD15" s="214">
        <v>3636</v>
      </c>
      <c r="AE15" s="215">
        <v>3912</v>
      </c>
      <c r="AF15" s="451" t="s">
        <v>1166</v>
      </c>
      <c r="AG15" s="214">
        <v>3636</v>
      </c>
      <c r="AH15" s="215">
        <v>3319</v>
      </c>
      <c r="AI15" s="451" t="s">
        <v>1278</v>
      </c>
      <c r="AJ15" s="214">
        <v>3636</v>
      </c>
      <c r="AK15" s="215"/>
      <c r="AL15" s="215"/>
      <c r="AM15" s="214">
        <v>3636</v>
      </c>
      <c r="AN15" s="215"/>
      <c r="AO15" s="215"/>
      <c r="AP15" s="214">
        <v>3636</v>
      </c>
      <c r="AQ15" s="215"/>
      <c r="AR15" s="215"/>
      <c r="AS15" s="214">
        <v>3636</v>
      </c>
      <c r="AT15" s="215"/>
      <c r="AU15" s="215"/>
      <c r="AV15" s="173">
        <f t="shared" si="0"/>
        <v>40000</v>
      </c>
      <c r="AW15" s="212">
        <f t="shared" si="1"/>
        <v>26630</v>
      </c>
      <c r="AX15" s="174" t="s">
        <v>885</v>
      </c>
    </row>
    <row r="16" spans="1:91" ht="108.6" customHeight="1" x14ac:dyDescent="0.25">
      <c r="A16" s="172" t="s">
        <v>875</v>
      </c>
      <c r="B16" s="170" t="s">
        <v>876</v>
      </c>
      <c r="C16" s="170" t="s">
        <v>877</v>
      </c>
      <c r="D16" s="169">
        <v>6</v>
      </c>
      <c r="E16" s="170" t="s">
        <v>895</v>
      </c>
      <c r="F16" s="170"/>
      <c r="G16" s="169" t="s">
        <v>879</v>
      </c>
      <c r="H16" s="169" t="s">
        <v>880</v>
      </c>
      <c r="I16" s="171">
        <v>3430</v>
      </c>
      <c r="J16" s="171">
        <v>11841</v>
      </c>
      <c r="K16" s="242">
        <v>1200</v>
      </c>
      <c r="L16" s="243">
        <v>100</v>
      </c>
      <c r="M16" s="393">
        <v>44</v>
      </c>
      <c r="N16" s="394" t="s">
        <v>896</v>
      </c>
      <c r="O16" s="214">
        <v>100</v>
      </c>
      <c r="P16" s="447">
        <v>51</v>
      </c>
      <c r="Q16" s="394" t="s">
        <v>897</v>
      </c>
      <c r="R16" s="214">
        <v>100</v>
      </c>
      <c r="S16" s="462">
        <v>121</v>
      </c>
      <c r="T16" s="474" t="s">
        <v>898</v>
      </c>
      <c r="U16" s="214">
        <v>100</v>
      </c>
      <c r="V16" s="215">
        <v>79</v>
      </c>
      <c r="W16" s="394" t="s">
        <v>899</v>
      </c>
      <c r="X16" s="214">
        <v>100</v>
      </c>
      <c r="Y16" s="493">
        <v>79</v>
      </c>
      <c r="Z16" s="394" t="s">
        <v>900</v>
      </c>
      <c r="AA16" s="214">
        <v>100</v>
      </c>
      <c r="AB16" s="215">
        <v>40</v>
      </c>
      <c r="AC16" s="394" t="s">
        <v>901</v>
      </c>
      <c r="AD16" s="214">
        <v>100</v>
      </c>
      <c r="AE16" s="215">
        <v>66</v>
      </c>
      <c r="AF16" s="515" t="s">
        <v>1177</v>
      </c>
      <c r="AG16" s="214">
        <v>100</v>
      </c>
      <c r="AH16" s="215">
        <v>35</v>
      </c>
      <c r="AI16" s="515" t="s">
        <v>1251</v>
      </c>
      <c r="AJ16" s="214">
        <v>100</v>
      </c>
      <c r="AK16" s="215"/>
      <c r="AL16" s="215"/>
      <c r="AM16" s="214">
        <v>100</v>
      </c>
      <c r="AN16" s="215"/>
      <c r="AO16" s="215"/>
      <c r="AP16" s="214">
        <v>100</v>
      </c>
      <c r="AQ16" s="215"/>
      <c r="AR16" s="215"/>
      <c r="AS16" s="214">
        <v>100</v>
      </c>
      <c r="AT16" s="215"/>
      <c r="AU16" s="215"/>
      <c r="AV16" s="173">
        <f t="shared" si="0"/>
        <v>1200</v>
      </c>
      <c r="AW16" s="212">
        <f t="shared" si="1"/>
        <v>515</v>
      </c>
      <c r="AX16" s="174" t="s">
        <v>885</v>
      </c>
    </row>
    <row r="17" spans="1:50" ht="263.25" customHeight="1" x14ac:dyDescent="0.25">
      <c r="A17" s="172" t="s">
        <v>875</v>
      </c>
      <c r="B17" s="170" t="s">
        <v>876</v>
      </c>
      <c r="C17" s="170" t="s">
        <v>877</v>
      </c>
      <c r="D17" s="169">
        <v>7</v>
      </c>
      <c r="E17" s="170" t="s">
        <v>902</v>
      </c>
      <c r="F17" s="170"/>
      <c r="G17" s="169" t="s">
        <v>879</v>
      </c>
      <c r="H17" s="169" t="s">
        <v>880</v>
      </c>
      <c r="I17" s="171">
        <v>13336</v>
      </c>
      <c r="J17" s="171">
        <v>12778</v>
      </c>
      <c r="K17" s="242">
        <v>3100</v>
      </c>
      <c r="L17" s="243">
        <v>100</v>
      </c>
      <c r="M17" s="407">
        <v>141</v>
      </c>
      <c r="N17" s="408" t="s">
        <v>903</v>
      </c>
      <c r="O17" s="214">
        <v>300</v>
      </c>
      <c r="P17" s="215">
        <v>282</v>
      </c>
      <c r="Q17" s="408" t="s">
        <v>904</v>
      </c>
      <c r="R17" s="214">
        <v>300</v>
      </c>
      <c r="S17" s="477">
        <v>407</v>
      </c>
      <c r="T17" s="474" t="s">
        <v>905</v>
      </c>
      <c r="U17" s="214">
        <v>300</v>
      </c>
      <c r="V17" s="215">
        <v>444</v>
      </c>
      <c r="W17" s="497" t="s">
        <v>906</v>
      </c>
      <c r="X17" s="214">
        <v>300</v>
      </c>
      <c r="Y17" s="215">
        <v>418</v>
      </c>
      <c r="Z17" s="497" t="s">
        <v>907</v>
      </c>
      <c r="AA17" s="214">
        <v>300</v>
      </c>
      <c r="AB17" s="215">
        <v>375</v>
      </c>
      <c r="AC17" s="497" t="s">
        <v>908</v>
      </c>
      <c r="AD17" s="214">
        <v>300</v>
      </c>
      <c r="AE17" s="215">
        <v>457</v>
      </c>
      <c r="AF17" s="515" t="s">
        <v>1181</v>
      </c>
      <c r="AG17" s="214">
        <v>300</v>
      </c>
      <c r="AH17" s="215">
        <v>345</v>
      </c>
      <c r="AI17" s="517" t="s">
        <v>1279</v>
      </c>
      <c r="AJ17" s="214">
        <v>300</v>
      </c>
      <c r="AK17" s="215"/>
      <c r="AL17" s="215"/>
      <c r="AM17" s="214">
        <v>300</v>
      </c>
      <c r="AN17" s="215"/>
      <c r="AO17" s="215"/>
      <c r="AP17" s="214">
        <v>150</v>
      </c>
      <c r="AQ17" s="215"/>
      <c r="AR17" s="215"/>
      <c r="AS17" s="214">
        <v>150</v>
      </c>
      <c r="AT17" s="215"/>
      <c r="AU17" s="215"/>
      <c r="AV17" s="173">
        <f t="shared" si="0"/>
        <v>3100</v>
      </c>
      <c r="AW17" s="212">
        <f t="shared" si="1"/>
        <v>2869</v>
      </c>
      <c r="AX17" s="174" t="s">
        <v>885</v>
      </c>
    </row>
    <row r="18" spans="1:50" ht="232.5" customHeight="1" x14ac:dyDescent="0.25">
      <c r="A18" s="172" t="s">
        <v>875</v>
      </c>
      <c r="B18" s="170" t="s">
        <v>876</v>
      </c>
      <c r="C18" s="170" t="s">
        <v>877</v>
      </c>
      <c r="D18" s="169">
        <v>8</v>
      </c>
      <c r="E18" s="170" t="s">
        <v>909</v>
      </c>
      <c r="F18" s="170"/>
      <c r="G18" s="169" t="s">
        <v>879</v>
      </c>
      <c r="H18" s="169" t="s">
        <v>880</v>
      </c>
      <c r="I18" s="171">
        <v>14921</v>
      </c>
      <c r="J18" s="171">
        <v>24269</v>
      </c>
      <c r="K18" s="242">
        <v>5200</v>
      </c>
      <c r="L18" s="243">
        <v>200</v>
      </c>
      <c r="M18" s="433">
        <v>8</v>
      </c>
      <c r="N18" s="434" t="s">
        <v>910</v>
      </c>
      <c r="O18" s="214">
        <v>500</v>
      </c>
      <c r="P18" s="215">
        <v>520</v>
      </c>
      <c r="Q18" s="434" t="s">
        <v>911</v>
      </c>
      <c r="R18" s="214">
        <v>500</v>
      </c>
      <c r="S18" s="215">
        <v>560</v>
      </c>
      <c r="T18" s="474" t="s">
        <v>912</v>
      </c>
      <c r="U18" s="214">
        <v>500</v>
      </c>
      <c r="V18" s="215">
        <v>545</v>
      </c>
      <c r="W18" s="498" t="s">
        <v>913</v>
      </c>
      <c r="X18" s="214">
        <v>500</v>
      </c>
      <c r="Y18" s="215">
        <v>612</v>
      </c>
      <c r="Z18" s="498" t="s">
        <v>914</v>
      </c>
      <c r="AA18" s="214">
        <v>500</v>
      </c>
      <c r="AB18" s="215">
        <v>479</v>
      </c>
      <c r="AC18" s="497" t="s">
        <v>915</v>
      </c>
      <c r="AD18" s="214">
        <v>500</v>
      </c>
      <c r="AE18" s="508">
        <v>525</v>
      </c>
      <c r="AF18" s="515" t="s">
        <v>1153</v>
      </c>
      <c r="AG18" s="214">
        <v>500</v>
      </c>
      <c r="AH18" s="215">
        <v>538</v>
      </c>
      <c r="AI18" s="515" t="s">
        <v>1267</v>
      </c>
      <c r="AJ18" s="214">
        <v>500</v>
      </c>
      <c r="AK18" s="215"/>
      <c r="AL18" s="215"/>
      <c r="AM18" s="214">
        <v>500</v>
      </c>
      <c r="AN18" s="215"/>
      <c r="AO18" s="215"/>
      <c r="AP18" s="214">
        <v>250</v>
      </c>
      <c r="AQ18" s="215"/>
      <c r="AR18" s="215"/>
      <c r="AS18" s="214">
        <v>250</v>
      </c>
      <c r="AT18" s="215"/>
      <c r="AU18" s="215"/>
      <c r="AV18" s="173">
        <f t="shared" si="0"/>
        <v>5200</v>
      </c>
      <c r="AW18" s="212">
        <f t="shared" si="1"/>
        <v>3787</v>
      </c>
      <c r="AX18" s="174" t="s">
        <v>885</v>
      </c>
    </row>
  </sheetData>
  <autoFilter ref="A11:AX18" xr:uid="{00000000-0009-0000-0000-000011000000}">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autoFilter>
  <mergeCells count="52">
    <mergeCell ref="Q8:S8"/>
    <mergeCell ref="AW11:AW12"/>
    <mergeCell ref="AX11:AX12"/>
    <mergeCell ref="AY11:AY12"/>
    <mergeCell ref="AZ11:AZ12"/>
    <mergeCell ref="X11:Z11"/>
    <mergeCell ref="AJ11:AL11"/>
    <mergeCell ref="AM11:AO11"/>
    <mergeCell ref="BG11:BG12"/>
    <mergeCell ref="BA11:BA12"/>
    <mergeCell ref="BB11:BB12"/>
    <mergeCell ref="BC11:BC12"/>
    <mergeCell ref="BD11:BD12"/>
    <mergeCell ref="BE11:BE12"/>
    <mergeCell ref="BF11:BF12"/>
    <mergeCell ref="A11:A12"/>
    <mergeCell ref="B11:B12"/>
    <mergeCell ref="C11:C12"/>
    <mergeCell ref="D11:D12"/>
    <mergeCell ref="E11:E12"/>
    <mergeCell ref="F11:F12"/>
    <mergeCell ref="H11:H12"/>
    <mergeCell ref="I11:I12"/>
    <mergeCell ref="J11:J12"/>
    <mergeCell ref="AV11:AV12"/>
    <mergeCell ref="L11:N11"/>
    <mergeCell ref="AS11:AU11"/>
    <mergeCell ref="AP11:AR11"/>
    <mergeCell ref="O11:Q11"/>
    <mergeCell ref="R11:T11"/>
    <mergeCell ref="U11:W11"/>
    <mergeCell ref="G11:G12"/>
    <mergeCell ref="K11:K12"/>
    <mergeCell ref="AA11:AC11"/>
    <mergeCell ref="AD11:AF11"/>
    <mergeCell ref="AG11:AI11"/>
    <mergeCell ref="A1:B4"/>
    <mergeCell ref="C4:AU4"/>
    <mergeCell ref="A6:B8"/>
    <mergeCell ref="AV1:AX1"/>
    <mergeCell ref="AV2:AX2"/>
    <mergeCell ref="AV3:AX3"/>
    <mergeCell ref="AV4:AX4"/>
    <mergeCell ref="C1:AU1"/>
    <mergeCell ref="C2:AU2"/>
    <mergeCell ref="C3:AU3"/>
    <mergeCell ref="T6:U6"/>
    <mergeCell ref="T7:U7"/>
    <mergeCell ref="T8:U8"/>
    <mergeCell ref="N6:P8"/>
    <mergeCell ref="Q6:S6"/>
    <mergeCell ref="Q7:S7"/>
  </mergeCells>
  <pageMargins left="0.7" right="0.7" top="0.75" bottom="0.75" header="0.3" footer="0.3"/>
  <pageSetup scale="1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pageSetUpPr fitToPage="1"/>
  </sheetPr>
  <dimension ref="A1:BJ96"/>
  <sheetViews>
    <sheetView topLeftCell="H40" zoomScale="60" zoomScaleNormal="60" zoomScaleSheetLayoutView="25" workbookViewId="0">
      <selection activeCell="T49" sqref="T49:T68"/>
    </sheetView>
  </sheetViews>
  <sheetFormatPr baseColWidth="10" defaultColWidth="10.85546875" defaultRowHeight="14.25" x14ac:dyDescent="0.25"/>
  <cols>
    <col min="1" max="1" width="25.42578125" style="143" customWidth="1"/>
    <col min="2" max="2" width="29.85546875" style="143" customWidth="1"/>
    <col min="3" max="3" width="21.42578125" style="143" customWidth="1"/>
    <col min="4" max="4" width="30.42578125" style="143" customWidth="1"/>
    <col min="5" max="5" width="20.85546875" style="143" bestFit="1" customWidth="1"/>
    <col min="6" max="6" width="21.85546875" style="143" customWidth="1"/>
    <col min="7" max="7" width="20.85546875" style="143" bestFit="1" customWidth="1"/>
    <col min="8" max="8" width="21.42578125" style="143" customWidth="1"/>
    <col min="9" max="9" width="20.85546875" style="143" bestFit="1" customWidth="1"/>
    <col min="10" max="10" width="22.140625" style="143" customWidth="1"/>
    <col min="11" max="11" width="20.85546875" style="143" bestFit="1" customWidth="1"/>
    <col min="12" max="12" width="23" style="143" customWidth="1"/>
    <col min="13" max="13" width="20.85546875" style="143" bestFit="1" customWidth="1"/>
    <col min="14" max="14" width="22.140625" style="143" customWidth="1"/>
    <col min="15" max="15" width="20.85546875" style="143" bestFit="1" customWidth="1"/>
    <col min="16" max="16" width="37.85546875" style="143" customWidth="1"/>
    <col min="17" max="17" width="20.42578125" style="143" customWidth="1"/>
    <col min="18" max="18" width="17.140625" style="143" bestFit="1" customWidth="1"/>
    <col min="19" max="19" width="20.85546875" style="143" bestFit="1" customWidth="1"/>
    <col min="20" max="20" width="38.85546875" style="143" customWidth="1"/>
    <col min="21" max="21" width="20.85546875" style="143" bestFit="1" customWidth="1"/>
    <col min="22" max="22" width="24.140625" style="143" customWidth="1"/>
    <col min="23" max="23" width="21.85546875" style="143" customWidth="1"/>
    <col min="24" max="24" width="17.140625" style="143" bestFit="1" customWidth="1"/>
    <col min="25" max="25" width="20.85546875" style="143" bestFit="1" customWidth="1"/>
    <col min="26" max="26" width="24.42578125" style="143" customWidth="1"/>
    <col min="27" max="27" width="17.42578125" style="143" customWidth="1"/>
    <col min="28" max="28" width="19.85546875" style="143" bestFit="1" customWidth="1"/>
    <col min="29" max="29" width="22.85546875" style="143" customWidth="1"/>
    <col min="30" max="30" width="17" style="143" customWidth="1"/>
    <col min="31" max="31" width="19.85546875" style="143" bestFit="1" customWidth="1"/>
    <col min="32" max="32" width="22" style="143" customWidth="1"/>
    <col min="33" max="36" width="20.42578125" style="143" bestFit="1" customWidth="1"/>
    <col min="37" max="16384" width="10.85546875" style="143"/>
  </cols>
  <sheetData>
    <row r="1" spans="1:62" s="68" customFormat="1" ht="20.25" customHeight="1" x14ac:dyDescent="0.25">
      <c r="A1" s="519"/>
      <c r="B1" s="990" t="s">
        <v>916</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2"/>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row>
    <row r="2" spans="1:62" s="68" customFormat="1" ht="18.75" customHeight="1" x14ac:dyDescent="0.25">
      <c r="A2" s="520"/>
      <c r="B2" s="993"/>
      <c r="C2" s="994"/>
      <c r="D2" s="994"/>
      <c r="E2" s="994"/>
      <c r="F2" s="994"/>
      <c r="G2" s="994"/>
      <c r="H2" s="994"/>
      <c r="I2" s="994"/>
      <c r="J2" s="994"/>
      <c r="K2" s="994"/>
      <c r="L2" s="994"/>
      <c r="M2" s="994"/>
      <c r="N2" s="994"/>
      <c r="O2" s="994"/>
      <c r="P2" s="994"/>
      <c r="Q2" s="994"/>
      <c r="R2" s="994"/>
      <c r="S2" s="994"/>
      <c r="T2" s="994"/>
      <c r="U2" s="994"/>
      <c r="V2" s="994"/>
      <c r="W2" s="994"/>
      <c r="X2" s="994"/>
      <c r="Y2" s="994"/>
      <c r="Z2" s="994"/>
      <c r="AA2" s="994"/>
      <c r="AB2" s="994"/>
      <c r="AC2" s="994"/>
      <c r="AD2" s="994"/>
      <c r="AE2" s="994"/>
      <c r="AF2" s="995"/>
      <c r="AG2" s="143"/>
      <c r="AH2" s="143"/>
      <c r="AI2" s="143"/>
      <c r="AJ2" s="143"/>
      <c r="AK2" s="143"/>
      <c r="AL2" s="143"/>
      <c r="AM2" s="143"/>
      <c r="AN2" s="143"/>
      <c r="AO2" s="143"/>
      <c r="AP2" s="143"/>
      <c r="AQ2" s="143"/>
      <c r="AR2" s="143"/>
      <c r="AS2" s="143"/>
      <c r="AT2" s="143"/>
      <c r="AU2" s="143"/>
      <c r="AV2" s="143"/>
      <c r="AW2" s="143"/>
      <c r="AX2" s="143"/>
      <c r="AY2" s="143"/>
      <c r="AZ2" s="143"/>
      <c r="BA2" s="143"/>
      <c r="BB2" s="143"/>
      <c r="BC2" s="143"/>
      <c r="BD2" s="143"/>
      <c r="BE2" s="143"/>
      <c r="BF2" s="143"/>
      <c r="BG2" s="143"/>
      <c r="BH2" s="143"/>
      <c r="BI2" s="143"/>
      <c r="BJ2" s="143"/>
    </row>
    <row r="3" spans="1:62" s="68" customFormat="1" ht="14.25" customHeight="1" x14ac:dyDescent="0.25">
      <c r="A3" s="520"/>
      <c r="B3" s="993"/>
      <c r="C3" s="994"/>
      <c r="D3" s="994"/>
      <c r="E3" s="994"/>
      <c r="F3" s="994"/>
      <c r="G3" s="994"/>
      <c r="H3" s="994"/>
      <c r="I3" s="994"/>
      <c r="J3" s="994"/>
      <c r="K3" s="994"/>
      <c r="L3" s="994"/>
      <c r="M3" s="994"/>
      <c r="N3" s="994"/>
      <c r="O3" s="994"/>
      <c r="P3" s="994"/>
      <c r="Q3" s="994"/>
      <c r="R3" s="994"/>
      <c r="S3" s="994"/>
      <c r="T3" s="994"/>
      <c r="U3" s="994"/>
      <c r="V3" s="994"/>
      <c r="W3" s="994"/>
      <c r="X3" s="994"/>
      <c r="Y3" s="994"/>
      <c r="Z3" s="994"/>
      <c r="AA3" s="994"/>
      <c r="AB3" s="994"/>
      <c r="AC3" s="994"/>
      <c r="AD3" s="994"/>
      <c r="AE3" s="994"/>
      <c r="AF3" s="995"/>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row>
    <row r="4" spans="1:62" s="68" customFormat="1" ht="33" customHeight="1" thickBot="1" x14ac:dyDescent="0.3">
      <c r="A4" s="521"/>
      <c r="B4" s="996"/>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8"/>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row>
    <row r="5" spans="1:62" s="68" customFormat="1" ht="15" x14ac:dyDescent="0.25">
      <c r="B5" s="161"/>
      <c r="C5" s="161"/>
      <c r="D5" s="161"/>
      <c r="E5" s="161"/>
      <c r="F5" s="161"/>
      <c r="G5" s="161"/>
      <c r="H5" s="161"/>
      <c r="I5" s="161"/>
      <c r="J5" s="161"/>
      <c r="K5" s="160"/>
      <c r="L5" s="160"/>
      <c r="M5" s="160"/>
      <c r="N5" s="160"/>
      <c r="O5" s="160"/>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row>
    <row r="6" spans="1:62" s="68" customFormat="1" ht="9" customHeight="1" x14ac:dyDescent="0.25">
      <c r="A6" s="72"/>
      <c r="B6" s="161"/>
      <c r="C6" s="161"/>
      <c r="D6" s="161"/>
      <c r="E6" s="161"/>
      <c r="F6" s="161"/>
      <c r="G6" s="161"/>
      <c r="H6" s="161"/>
      <c r="I6" s="161"/>
      <c r="J6" s="161"/>
      <c r="K6" s="161"/>
      <c r="L6" s="161"/>
      <c r="M6" s="161"/>
      <c r="N6" s="161"/>
      <c r="O6" s="161"/>
      <c r="P6" s="69"/>
      <c r="Q6" s="69"/>
      <c r="R6" s="70"/>
      <c r="S6" s="70"/>
      <c r="T6" s="69"/>
      <c r="U6" s="69"/>
      <c r="V6" s="69"/>
      <c r="W6" s="143"/>
      <c r="X6" s="71"/>
      <c r="Y6" s="71"/>
      <c r="Z6" s="71"/>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row>
    <row r="7" spans="1:62" s="68" customFormat="1" ht="15" customHeight="1" thickBot="1" x14ac:dyDescent="0.3">
      <c r="A7" s="73"/>
      <c r="B7" s="161"/>
      <c r="C7" s="161"/>
      <c r="D7" s="161"/>
      <c r="E7" s="161"/>
      <c r="F7" s="161"/>
      <c r="G7" s="161"/>
      <c r="H7" s="161"/>
      <c r="I7" s="161"/>
      <c r="J7" s="161"/>
      <c r="K7" s="161"/>
      <c r="L7" s="161"/>
      <c r="M7" s="161"/>
      <c r="N7" s="161"/>
      <c r="O7" s="161"/>
      <c r="P7" s="69"/>
      <c r="Q7" s="69"/>
      <c r="R7" s="70"/>
      <c r="S7" s="70"/>
      <c r="T7" s="69"/>
      <c r="U7" s="69"/>
      <c r="V7" s="69"/>
      <c r="W7" s="143"/>
      <c r="X7" s="71"/>
      <c r="Y7" s="71"/>
      <c r="Z7" s="198"/>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row>
    <row r="8" spans="1:62" s="68" customFormat="1" ht="15" customHeight="1" thickBot="1" x14ac:dyDescent="0.3">
      <c r="A8" s="531" t="s">
        <v>743</v>
      </c>
      <c r="B8" s="999" t="s">
        <v>744</v>
      </c>
      <c r="C8" s="1000"/>
      <c r="D8" s="1000"/>
      <c r="E8" s="1000"/>
      <c r="F8" s="1000"/>
      <c r="G8" s="1000"/>
      <c r="H8" s="1000"/>
      <c r="I8" s="1000"/>
      <c r="J8" s="1000"/>
      <c r="K8" s="1000"/>
      <c r="L8" s="1000"/>
      <c r="M8" s="1000"/>
      <c r="N8" s="1000"/>
      <c r="O8" s="1000"/>
      <c r="P8" s="1000"/>
      <c r="Q8" s="1000"/>
      <c r="R8" s="1000"/>
      <c r="S8" s="1000"/>
      <c r="T8" s="1000"/>
      <c r="U8" s="1000"/>
      <c r="V8" s="1000"/>
      <c r="W8" s="1000"/>
      <c r="X8" s="1000"/>
      <c r="Y8" s="1000"/>
      <c r="Z8" s="1000"/>
      <c r="AA8" s="1001"/>
      <c r="AB8" s="244"/>
      <c r="AC8" s="683" t="s">
        <v>183</v>
      </c>
      <c r="AD8" s="684"/>
      <c r="AE8" s="684"/>
      <c r="AF8" s="685"/>
      <c r="AG8" s="143"/>
      <c r="AH8" s="143"/>
      <c r="AI8" s="143"/>
      <c r="AJ8" s="143"/>
      <c r="AK8" s="143"/>
      <c r="AL8" s="143"/>
      <c r="AM8" s="143"/>
      <c r="AN8" s="143"/>
      <c r="AO8" s="143"/>
      <c r="AP8" s="143"/>
      <c r="AQ8" s="143"/>
      <c r="AR8" s="143"/>
      <c r="AS8" s="143"/>
      <c r="AT8" s="143"/>
      <c r="AU8" s="143"/>
      <c r="AV8" s="143"/>
      <c r="AW8" s="143"/>
      <c r="AX8" s="143"/>
      <c r="AY8" s="143"/>
      <c r="AZ8" s="143"/>
      <c r="BA8" s="143"/>
      <c r="BB8" s="143"/>
      <c r="BC8" s="143"/>
      <c r="BD8" s="143"/>
      <c r="BE8" s="143"/>
      <c r="BF8" s="143"/>
      <c r="BG8" s="143"/>
      <c r="BH8" s="143"/>
      <c r="BI8" s="143"/>
      <c r="BJ8" s="143"/>
    </row>
    <row r="9" spans="1:62" s="68" customFormat="1" ht="15" customHeight="1" thickBot="1" x14ac:dyDescent="0.3">
      <c r="A9" s="532"/>
      <c r="B9" s="1002"/>
      <c r="C9" s="1003"/>
      <c r="D9" s="1003"/>
      <c r="E9" s="1003"/>
      <c r="F9" s="1003"/>
      <c r="G9" s="1003"/>
      <c r="H9" s="1003"/>
      <c r="I9" s="1003"/>
      <c r="J9" s="1003"/>
      <c r="K9" s="1003"/>
      <c r="L9" s="1003"/>
      <c r="M9" s="1003"/>
      <c r="N9" s="1003"/>
      <c r="O9" s="1003"/>
      <c r="P9" s="1003"/>
      <c r="Q9" s="1003"/>
      <c r="R9" s="1003"/>
      <c r="S9" s="1003"/>
      <c r="T9" s="1003"/>
      <c r="U9" s="1003"/>
      <c r="V9" s="1003"/>
      <c r="W9" s="1003"/>
      <c r="X9" s="1003"/>
      <c r="Y9" s="1003"/>
      <c r="Z9" s="1003"/>
      <c r="AA9" s="1004"/>
      <c r="AB9" s="250"/>
      <c r="AC9" s="683" t="s">
        <v>185</v>
      </c>
      <c r="AD9" s="684"/>
      <c r="AE9" s="684"/>
      <c r="AF9" s="685"/>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143"/>
    </row>
    <row r="10" spans="1:62" s="68" customFormat="1" ht="15" customHeight="1" thickBot="1" x14ac:dyDescent="0.3">
      <c r="A10" s="532"/>
      <c r="B10" s="1002"/>
      <c r="C10" s="1003"/>
      <c r="D10" s="1003"/>
      <c r="E10" s="1003"/>
      <c r="F10" s="1003"/>
      <c r="G10" s="1003"/>
      <c r="H10" s="1003"/>
      <c r="I10" s="1003"/>
      <c r="J10" s="1003"/>
      <c r="K10" s="1003"/>
      <c r="L10" s="1003"/>
      <c r="M10" s="1003"/>
      <c r="N10" s="1003"/>
      <c r="O10" s="1003"/>
      <c r="P10" s="1003"/>
      <c r="Q10" s="1003"/>
      <c r="R10" s="1003"/>
      <c r="S10" s="1003"/>
      <c r="T10" s="1003"/>
      <c r="U10" s="1003"/>
      <c r="V10" s="1003"/>
      <c r="W10" s="1003"/>
      <c r="X10" s="1003"/>
      <c r="Y10" s="1003"/>
      <c r="Z10" s="1003"/>
      <c r="AA10" s="1004"/>
      <c r="AB10" s="250"/>
      <c r="AC10" s="683" t="s">
        <v>187</v>
      </c>
      <c r="AD10" s="684"/>
      <c r="AE10" s="684"/>
      <c r="AF10" s="685"/>
      <c r="AG10" s="143"/>
      <c r="AH10" s="143"/>
      <c r="AI10" s="143"/>
      <c r="AJ10" s="143"/>
      <c r="AK10" s="143"/>
      <c r="AL10" s="143"/>
      <c r="AM10" s="143"/>
      <c r="AN10" s="143"/>
      <c r="AO10" s="143"/>
      <c r="AP10" s="143"/>
      <c r="AQ10" s="143"/>
      <c r="AR10" s="143"/>
      <c r="AS10" s="143"/>
      <c r="AT10" s="143"/>
      <c r="AU10" s="143"/>
      <c r="AV10" s="143"/>
      <c r="AW10" s="143"/>
      <c r="AX10" s="143"/>
      <c r="AY10" s="143"/>
      <c r="AZ10" s="143"/>
      <c r="BA10" s="143"/>
      <c r="BB10" s="143"/>
      <c r="BC10" s="143"/>
      <c r="BD10" s="143"/>
      <c r="BE10" s="143"/>
      <c r="BF10" s="143"/>
      <c r="BG10" s="143"/>
      <c r="BH10" s="143"/>
      <c r="BI10" s="143"/>
      <c r="BJ10" s="143"/>
    </row>
    <row r="11" spans="1:62" s="68" customFormat="1" ht="15" customHeight="1" thickBot="1" x14ac:dyDescent="0.3">
      <c r="A11" s="533"/>
      <c r="B11" s="1005"/>
      <c r="C11" s="1006"/>
      <c r="D11" s="1006"/>
      <c r="E11" s="1006"/>
      <c r="F11" s="1006"/>
      <c r="G11" s="1006"/>
      <c r="H11" s="1006"/>
      <c r="I11" s="1006"/>
      <c r="J11" s="1006"/>
      <c r="K11" s="1006"/>
      <c r="L11" s="1006"/>
      <c r="M11" s="1006"/>
      <c r="N11" s="1006"/>
      <c r="O11" s="1006"/>
      <c r="P11" s="1006"/>
      <c r="Q11" s="1006"/>
      <c r="R11" s="1006"/>
      <c r="S11" s="1006"/>
      <c r="T11" s="1006"/>
      <c r="U11" s="1006"/>
      <c r="V11" s="1006"/>
      <c r="W11" s="1006"/>
      <c r="X11" s="1006"/>
      <c r="Y11" s="1006"/>
      <c r="Z11" s="1006"/>
      <c r="AA11" s="1007"/>
      <c r="AB11" s="245"/>
      <c r="AC11" s="683" t="s">
        <v>189</v>
      </c>
      <c r="AD11" s="684"/>
      <c r="AE11" s="684"/>
      <c r="AF11" s="685"/>
      <c r="AG11" s="143"/>
      <c r="AH11" s="143"/>
      <c r="AI11" s="143"/>
      <c r="AJ11" s="143"/>
      <c r="AK11" s="143"/>
      <c r="AL11" s="143"/>
      <c r="AM11" s="143"/>
      <c r="AN11" s="143"/>
      <c r="AO11" s="143"/>
      <c r="AP11" s="143"/>
      <c r="AQ11" s="143"/>
      <c r="AR11" s="143"/>
      <c r="AS11" s="143"/>
      <c r="AT11" s="143"/>
      <c r="AU11" s="143"/>
      <c r="AV11" s="143"/>
      <c r="AW11" s="143"/>
      <c r="AX11" s="143"/>
      <c r="AY11" s="143"/>
      <c r="AZ11" s="143"/>
      <c r="BA11" s="143"/>
      <c r="BB11" s="143"/>
      <c r="BC11" s="143"/>
      <c r="BD11" s="143"/>
      <c r="BE11" s="143"/>
      <c r="BF11" s="143"/>
      <c r="BG11" s="143"/>
      <c r="BH11" s="143"/>
      <c r="BI11" s="143"/>
      <c r="BJ11" s="143"/>
    </row>
    <row r="12" spans="1:62" s="68" customFormat="1" ht="9" customHeight="1" x14ac:dyDescent="0.25">
      <c r="A12" s="81"/>
      <c r="B12" s="199"/>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row>
    <row r="13" spans="1:62" s="95" customFormat="1" ht="16.5" customHeight="1" thickBot="1" x14ac:dyDescent="0.25">
      <c r="C13" s="163"/>
      <c r="D13" s="163"/>
      <c r="E13" s="163"/>
      <c r="F13" s="163"/>
      <c r="G13" s="163"/>
      <c r="H13" s="163"/>
      <c r="I13" s="163"/>
      <c r="J13" s="163"/>
      <c r="K13" s="162"/>
      <c r="L13" s="162"/>
      <c r="M13" s="162"/>
      <c r="N13" s="162"/>
      <c r="O13" s="162"/>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row>
    <row r="14" spans="1:62" s="145" customFormat="1" ht="21.75" customHeight="1" thickBot="1" x14ac:dyDescent="0.3">
      <c r="A14" s="543" t="s">
        <v>190</v>
      </c>
      <c r="B14" s="233" t="s">
        <v>191</v>
      </c>
      <c r="C14" s="200"/>
      <c r="D14" s="233" t="s">
        <v>192</v>
      </c>
      <c r="E14" s="200"/>
      <c r="F14" s="233" t="s">
        <v>193</v>
      </c>
      <c r="G14" s="200"/>
      <c r="H14" s="233" t="s">
        <v>194</v>
      </c>
      <c r="I14" s="201"/>
      <c r="J14" s="164"/>
      <c r="K14" s="544" t="s">
        <v>195</v>
      </c>
      <c r="L14" s="544"/>
      <c r="M14" s="958" t="s">
        <v>196</v>
      </c>
      <c r="N14" s="958"/>
      <c r="O14" s="958"/>
      <c r="P14" s="334"/>
      <c r="Q14" s="25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row>
    <row r="15" spans="1:62" s="145" customFormat="1" ht="21.75" customHeight="1" thickBot="1" x14ac:dyDescent="0.3">
      <c r="A15" s="543"/>
      <c r="B15" s="234" t="s">
        <v>197</v>
      </c>
      <c r="C15" s="202"/>
      <c r="D15" s="233" t="s">
        <v>198</v>
      </c>
      <c r="E15" s="202"/>
      <c r="F15" s="233" t="s">
        <v>200</v>
      </c>
      <c r="G15" s="202"/>
      <c r="H15" s="233" t="s">
        <v>201</v>
      </c>
      <c r="I15" s="201" t="s">
        <v>199</v>
      </c>
      <c r="J15" s="164"/>
      <c r="K15" s="544"/>
      <c r="L15" s="544"/>
      <c r="M15" s="958" t="s">
        <v>202</v>
      </c>
      <c r="N15" s="958"/>
      <c r="O15" s="958"/>
      <c r="P15" s="204"/>
      <c r="Q15" s="25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row>
    <row r="16" spans="1:62" s="145" customFormat="1" ht="21.75" customHeight="1" thickBot="1" x14ac:dyDescent="0.3">
      <c r="A16" s="543"/>
      <c r="B16" s="233" t="s">
        <v>203</v>
      </c>
      <c r="C16" s="200"/>
      <c r="D16" s="233" t="s">
        <v>204</v>
      </c>
      <c r="E16" s="203"/>
      <c r="F16" s="233" t="s">
        <v>205</v>
      </c>
      <c r="G16" s="203"/>
      <c r="H16" s="233" t="s">
        <v>206</v>
      </c>
      <c r="I16" s="201"/>
      <c r="K16" s="544"/>
      <c r="L16" s="544"/>
      <c r="M16" s="958" t="s">
        <v>207</v>
      </c>
      <c r="N16" s="958"/>
      <c r="O16" s="958"/>
      <c r="P16" s="334" t="s">
        <v>199</v>
      </c>
      <c r="Q16" s="25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row>
    <row r="17" spans="1:62" s="145" customFormat="1" ht="21.75" customHeight="1" x14ac:dyDescent="0.25">
      <c r="A17" s="68"/>
      <c r="B17" s="68"/>
      <c r="C17" s="68"/>
      <c r="D17" s="68"/>
      <c r="E17" s="68"/>
      <c r="F17" s="68"/>
      <c r="G17" s="164"/>
      <c r="H17" s="164"/>
      <c r="I17" s="164"/>
      <c r="J17" s="164"/>
      <c r="K17" s="165"/>
      <c r="L17" s="165"/>
      <c r="M17" s="163"/>
      <c r="N17" s="163"/>
      <c r="O17" s="163"/>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row>
    <row r="18" spans="1:62" s="95" customFormat="1" ht="17.25" customHeight="1" thickBot="1" x14ac:dyDescent="0.25">
      <c r="E18" s="164"/>
      <c r="G18" s="164"/>
      <c r="H18" s="164"/>
      <c r="I18" s="164"/>
      <c r="J18" s="164"/>
      <c r="K18" s="162"/>
      <c r="L18" s="162"/>
      <c r="M18" s="162"/>
      <c r="N18" s="162"/>
      <c r="O18" s="162"/>
      <c r="AG18" s="191"/>
      <c r="AH18" s="191"/>
      <c r="AI18" s="191"/>
      <c r="AJ18" s="191"/>
      <c r="AK18" s="191"/>
      <c r="AL18" s="191"/>
      <c r="AM18" s="191"/>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row>
    <row r="19" spans="1:62" s="68" customFormat="1" ht="48" customHeight="1" thickBot="1" x14ac:dyDescent="0.3">
      <c r="A19" s="666" t="s">
        <v>917</v>
      </c>
      <c r="B19" s="667"/>
      <c r="C19" s="667"/>
      <c r="D19" s="667"/>
      <c r="E19" s="667"/>
      <c r="F19" s="667"/>
      <c r="G19" s="667"/>
      <c r="H19" s="667"/>
      <c r="I19" s="667"/>
      <c r="J19" s="667"/>
      <c r="K19" s="667"/>
      <c r="L19" s="667"/>
      <c r="M19" s="667"/>
      <c r="N19" s="667"/>
      <c r="O19" s="667"/>
      <c r="P19" s="667"/>
      <c r="Q19" s="667"/>
      <c r="R19" s="667"/>
      <c r="S19" s="667"/>
      <c r="T19" s="667"/>
      <c r="U19" s="667"/>
      <c r="V19" s="667"/>
      <c r="W19" s="667"/>
      <c r="X19" s="667"/>
      <c r="Y19" s="667"/>
      <c r="Z19" s="667"/>
      <c r="AA19" s="667"/>
      <c r="AB19" s="667"/>
      <c r="AC19" s="667"/>
      <c r="AD19" s="667"/>
      <c r="AE19" s="667"/>
      <c r="AF19" s="668"/>
      <c r="AG19" s="191"/>
      <c r="AH19" s="191"/>
      <c r="AI19" s="191"/>
      <c r="AJ19" s="191"/>
      <c r="AK19" s="191"/>
      <c r="AL19" s="191"/>
      <c r="AM19" s="191"/>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row>
    <row r="20" spans="1:62" s="68" customFormat="1" ht="50.25" customHeight="1" thickBot="1" x14ac:dyDescent="0.3">
      <c r="A20" s="649" t="s">
        <v>918</v>
      </c>
      <c r="B20" s="650"/>
      <c r="C20" s="1015" t="s">
        <v>670</v>
      </c>
      <c r="D20" s="1015"/>
      <c r="E20" s="1015"/>
      <c r="F20" s="1015"/>
      <c r="G20" s="1015"/>
      <c r="H20" s="1015"/>
      <c r="I20" s="1015"/>
      <c r="J20" s="1015"/>
      <c r="K20" s="1015"/>
      <c r="L20" s="1015"/>
      <c r="M20" s="1015"/>
      <c r="N20" s="1015"/>
      <c r="O20" s="1015"/>
      <c r="P20" s="1015"/>
      <c r="Q20" s="1015"/>
      <c r="R20" s="1015"/>
      <c r="S20" s="1015"/>
      <c r="T20" s="1015"/>
      <c r="U20" s="1015"/>
      <c r="V20" s="1015"/>
      <c r="W20" s="1015"/>
      <c r="X20" s="1015"/>
      <c r="Y20" s="1015"/>
      <c r="Z20" s="1015"/>
      <c r="AA20" s="1015"/>
      <c r="AB20" s="1015"/>
      <c r="AC20" s="1015"/>
      <c r="AD20" s="1015"/>
      <c r="AE20" s="1015"/>
      <c r="AF20" s="1016"/>
      <c r="AG20" s="191"/>
      <c r="AH20" s="191"/>
      <c r="AI20" s="191"/>
      <c r="AJ20" s="191"/>
      <c r="AK20" s="191"/>
      <c r="AL20" s="191"/>
      <c r="AM20" s="191"/>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row>
    <row r="21" spans="1:62" s="99" customFormat="1" ht="21.75" customHeight="1" thickBot="1" x14ac:dyDescent="0.3">
      <c r="A21" s="662" t="s">
        <v>919</v>
      </c>
      <c r="B21" s="988" t="s">
        <v>920</v>
      </c>
      <c r="C21" s="557" t="s">
        <v>99</v>
      </c>
      <c r="D21" s="989"/>
      <c r="E21" s="989"/>
      <c r="F21" s="989"/>
      <c r="G21" s="989"/>
      <c r="H21" s="989"/>
      <c r="I21" s="989"/>
      <c r="J21" s="989"/>
      <c r="K21" s="989"/>
      <c r="L21" s="989"/>
      <c r="M21" s="989"/>
      <c r="N21" s="558"/>
      <c r="O21" s="980" t="s">
        <v>239</v>
      </c>
      <c r="P21" s="981"/>
      <c r="Q21" s="981"/>
      <c r="R21" s="981"/>
      <c r="S21" s="981"/>
      <c r="T21" s="981"/>
      <c r="U21" s="981"/>
      <c r="V21" s="981"/>
      <c r="W21" s="981"/>
      <c r="X21" s="981"/>
      <c r="Y21" s="981"/>
      <c r="Z21" s="981"/>
      <c r="AA21" s="981"/>
      <c r="AB21" s="981"/>
      <c r="AC21" s="981"/>
      <c r="AD21" s="981"/>
      <c r="AE21" s="981"/>
      <c r="AF21" s="982"/>
      <c r="AG21" s="191"/>
      <c r="AH21" s="191"/>
      <c r="AI21" s="191"/>
      <c r="AJ21" s="191"/>
      <c r="AK21" s="191"/>
      <c r="AL21" s="191"/>
      <c r="AM21" s="191"/>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row>
    <row r="22" spans="1:62" s="99" customFormat="1" ht="21.75" customHeight="1" thickBot="1" x14ac:dyDescent="0.3">
      <c r="A22" s="985"/>
      <c r="B22" s="988"/>
      <c r="C22" s="983" t="s">
        <v>237</v>
      </c>
      <c r="D22" s="984"/>
      <c r="E22" s="983" t="s">
        <v>248</v>
      </c>
      <c r="F22" s="984"/>
      <c r="G22" s="983" t="s">
        <v>251</v>
      </c>
      <c r="H22" s="984"/>
      <c r="I22" s="983" t="s">
        <v>254</v>
      </c>
      <c r="J22" s="984"/>
      <c r="K22" s="983" t="s">
        <v>257</v>
      </c>
      <c r="L22" s="984"/>
      <c r="M22" s="983" t="s">
        <v>260</v>
      </c>
      <c r="N22" s="984"/>
      <c r="O22" s="980" t="s">
        <v>237</v>
      </c>
      <c r="P22" s="981"/>
      <c r="Q22" s="982"/>
      <c r="R22" s="1008" t="s">
        <v>248</v>
      </c>
      <c r="S22" s="1009"/>
      <c r="T22" s="1010"/>
      <c r="U22" s="1008" t="s">
        <v>251</v>
      </c>
      <c r="V22" s="1009"/>
      <c r="W22" s="1010"/>
      <c r="X22" s="1008" t="s">
        <v>254</v>
      </c>
      <c r="Y22" s="1009"/>
      <c r="Z22" s="1010"/>
      <c r="AA22" s="1008" t="s">
        <v>257</v>
      </c>
      <c r="AB22" s="1009"/>
      <c r="AC22" s="1010"/>
      <c r="AD22" s="1008" t="s">
        <v>260</v>
      </c>
      <c r="AE22" s="1009"/>
      <c r="AF22" s="1010"/>
      <c r="AG22" s="191"/>
      <c r="AH22" s="191"/>
      <c r="AI22" s="191"/>
      <c r="AJ22" s="191"/>
      <c r="AK22" s="191"/>
      <c r="AL22" s="191"/>
      <c r="AM22" s="191"/>
      <c r="AN22" s="192"/>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row>
    <row r="23" spans="1:62" s="99" customFormat="1" ht="28.5" customHeight="1" thickBot="1" x14ac:dyDescent="0.3">
      <c r="A23" s="985"/>
      <c r="B23" s="662"/>
      <c r="C23" s="196" t="s">
        <v>100</v>
      </c>
      <c r="D23" s="335" t="s">
        <v>921</v>
      </c>
      <c r="E23" s="196" t="s">
        <v>100</v>
      </c>
      <c r="F23" s="335" t="s">
        <v>921</v>
      </c>
      <c r="G23" s="196" t="s">
        <v>100</v>
      </c>
      <c r="H23" s="335" t="s">
        <v>921</v>
      </c>
      <c r="I23" s="196" t="s">
        <v>100</v>
      </c>
      <c r="J23" s="335" t="s">
        <v>921</v>
      </c>
      <c r="K23" s="196" t="s">
        <v>100</v>
      </c>
      <c r="L23" s="335" t="s">
        <v>921</v>
      </c>
      <c r="M23" s="196" t="s">
        <v>100</v>
      </c>
      <c r="N23" s="335" t="s">
        <v>921</v>
      </c>
      <c r="O23" s="426" t="s">
        <v>100</v>
      </c>
      <c r="P23" s="426" t="s">
        <v>922</v>
      </c>
      <c r="Q23" s="426" t="s">
        <v>226</v>
      </c>
      <c r="R23" s="197" t="s">
        <v>100</v>
      </c>
      <c r="S23" s="197" t="s">
        <v>922</v>
      </c>
      <c r="T23" s="197" t="s">
        <v>226</v>
      </c>
      <c r="U23" s="197" t="s">
        <v>100</v>
      </c>
      <c r="V23" s="197" t="s">
        <v>922</v>
      </c>
      <c r="W23" s="197" t="s">
        <v>226</v>
      </c>
      <c r="X23" s="197" t="s">
        <v>100</v>
      </c>
      <c r="Y23" s="197" t="s">
        <v>922</v>
      </c>
      <c r="Z23" s="197" t="s">
        <v>226</v>
      </c>
      <c r="AA23" s="197" t="s">
        <v>100</v>
      </c>
      <c r="AB23" s="197" t="s">
        <v>922</v>
      </c>
      <c r="AC23" s="197" t="s">
        <v>226</v>
      </c>
      <c r="AD23" s="197" t="s">
        <v>100</v>
      </c>
      <c r="AE23" s="197" t="s">
        <v>922</v>
      </c>
      <c r="AF23" s="197" t="s">
        <v>226</v>
      </c>
      <c r="AG23" s="191"/>
      <c r="AH23" s="191"/>
      <c r="AI23" s="191"/>
      <c r="AJ23" s="191"/>
      <c r="AK23" s="191"/>
      <c r="AL23" s="191"/>
      <c r="AM23" s="191"/>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row>
    <row r="24" spans="1:62" s="99" customFormat="1" ht="15.75" customHeight="1" thickBot="1" x14ac:dyDescent="0.3">
      <c r="A24" s="986"/>
      <c r="B24" s="344" t="s">
        <v>923</v>
      </c>
      <c r="C24" s="359">
        <v>0</v>
      </c>
      <c r="D24" s="355">
        <f>D44/20</f>
        <v>60202500</v>
      </c>
      <c r="E24" s="348">
        <v>1</v>
      </c>
      <c r="F24" s="355"/>
      <c r="G24" s="340">
        <v>1</v>
      </c>
      <c r="H24" s="355"/>
      <c r="I24" s="340">
        <v>1</v>
      </c>
      <c r="J24" s="355"/>
      <c r="K24" s="340">
        <v>1</v>
      </c>
      <c r="L24" s="355"/>
      <c r="M24" s="352">
        <v>1</v>
      </c>
      <c r="N24" s="423"/>
      <c r="O24" s="436">
        <v>1</v>
      </c>
      <c r="P24" s="437">
        <v>60202500</v>
      </c>
      <c r="Q24" s="428">
        <v>0</v>
      </c>
      <c r="R24" s="436">
        <v>1</v>
      </c>
      <c r="S24" s="437">
        <v>0</v>
      </c>
      <c r="T24" s="452">
        <v>1489376</v>
      </c>
      <c r="U24" s="436">
        <v>1</v>
      </c>
      <c r="V24" s="437">
        <v>0</v>
      </c>
      <c r="W24" s="479">
        <v>6355023</v>
      </c>
      <c r="X24" s="436">
        <v>1</v>
      </c>
      <c r="Y24" s="437">
        <v>0</v>
      </c>
      <c r="Z24" s="479">
        <f>Z44/20</f>
        <v>6961800</v>
      </c>
      <c r="AA24" s="436">
        <v>1</v>
      </c>
      <c r="AB24" s="437">
        <v>0</v>
      </c>
      <c r="AC24" s="479">
        <f>AC44/20</f>
        <v>6647950</v>
      </c>
      <c r="AD24" s="436">
        <v>1</v>
      </c>
      <c r="AE24" s="437">
        <v>0</v>
      </c>
      <c r="AF24" s="479">
        <f>AF44/20</f>
        <v>6334100</v>
      </c>
      <c r="AG24" s="191"/>
      <c r="AH24" s="191"/>
      <c r="AI24" s="191"/>
      <c r="AJ24" s="191"/>
      <c r="AK24" s="191"/>
      <c r="AL24" s="191"/>
      <c r="AM24" s="191"/>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row>
    <row r="25" spans="1:62" s="99" customFormat="1" ht="15.75" customHeight="1" thickBot="1" x14ac:dyDescent="0.3">
      <c r="A25" s="986"/>
      <c r="B25" s="345" t="s">
        <v>924</v>
      </c>
      <c r="C25" s="360">
        <v>0</v>
      </c>
      <c r="D25" s="356">
        <v>60202500</v>
      </c>
      <c r="E25" s="349">
        <v>1</v>
      </c>
      <c r="F25" s="356"/>
      <c r="G25" s="339">
        <v>1</v>
      </c>
      <c r="H25" s="356"/>
      <c r="I25" s="339">
        <v>1</v>
      </c>
      <c r="J25" s="356"/>
      <c r="K25" s="339">
        <v>1</v>
      </c>
      <c r="L25" s="356"/>
      <c r="M25" s="351">
        <v>1</v>
      </c>
      <c r="N25" s="424"/>
      <c r="O25" s="438">
        <v>1</v>
      </c>
      <c r="P25" s="437">
        <v>60202500</v>
      </c>
      <c r="Q25" s="429">
        <v>0</v>
      </c>
      <c r="R25" s="438">
        <v>1</v>
      </c>
      <c r="S25" s="437">
        <v>0</v>
      </c>
      <c r="T25" s="452">
        <v>1489376</v>
      </c>
      <c r="U25" s="438">
        <v>1</v>
      </c>
      <c r="V25" s="437">
        <v>0</v>
      </c>
      <c r="W25" s="479">
        <v>6355023</v>
      </c>
      <c r="X25" s="438">
        <v>1</v>
      </c>
      <c r="Y25" s="437">
        <v>0</v>
      </c>
      <c r="Z25" s="485">
        <v>6961800</v>
      </c>
      <c r="AA25" s="438">
        <v>1</v>
      </c>
      <c r="AB25" s="437">
        <v>0</v>
      </c>
      <c r="AC25" s="485">
        <v>6647950</v>
      </c>
      <c r="AD25" s="438">
        <v>1</v>
      </c>
      <c r="AE25" s="437">
        <v>0</v>
      </c>
      <c r="AF25" s="485">
        <v>6334100</v>
      </c>
      <c r="AG25" s="191"/>
      <c r="AH25" s="191"/>
      <c r="AI25" s="191"/>
      <c r="AJ25" s="191"/>
      <c r="AK25" s="191"/>
      <c r="AL25" s="191"/>
      <c r="AM25" s="191"/>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row>
    <row r="26" spans="1:62" s="99" customFormat="1" ht="15.75" customHeight="1" thickBot="1" x14ac:dyDescent="0.3">
      <c r="A26" s="986"/>
      <c r="B26" s="345" t="s">
        <v>925</v>
      </c>
      <c r="C26" s="360">
        <v>0</v>
      </c>
      <c r="D26" s="356">
        <v>60202500</v>
      </c>
      <c r="E26" s="349">
        <v>1</v>
      </c>
      <c r="F26" s="356"/>
      <c r="G26" s="339">
        <v>1</v>
      </c>
      <c r="H26" s="356"/>
      <c r="I26" s="339">
        <v>1</v>
      </c>
      <c r="J26" s="356"/>
      <c r="K26" s="339">
        <v>1</v>
      </c>
      <c r="L26" s="356"/>
      <c r="M26" s="351">
        <v>1</v>
      </c>
      <c r="N26" s="424"/>
      <c r="O26" s="438">
        <v>1</v>
      </c>
      <c r="P26" s="437">
        <v>60202500</v>
      </c>
      <c r="Q26" s="429">
        <v>0</v>
      </c>
      <c r="R26" s="438">
        <v>1</v>
      </c>
      <c r="S26" s="437">
        <v>0</v>
      </c>
      <c r="T26" s="452">
        <v>1489376</v>
      </c>
      <c r="U26" s="438">
        <v>1</v>
      </c>
      <c r="V26" s="437">
        <v>0</v>
      </c>
      <c r="W26" s="479">
        <v>6355023</v>
      </c>
      <c r="X26" s="438">
        <v>1</v>
      </c>
      <c r="Y26" s="437">
        <v>0</v>
      </c>
      <c r="Z26" s="485">
        <v>6961800</v>
      </c>
      <c r="AA26" s="438">
        <v>1</v>
      </c>
      <c r="AB26" s="437">
        <v>0</v>
      </c>
      <c r="AC26" s="485">
        <v>6647950</v>
      </c>
      <c r="AD26" s="438">
        <v>1</v>
      </c>
      <c r="AE26" s="437">
        <v>0</v>
      </c>
      <c r="AF26" s="485">
        <v>6334100</v>
      </c>
      <c r="AG26" s="191"/>
      <c r="AH26" s="191"/>
      <c r="AI26" s="191"/>
      <c r="AJ26" s="191"/>
      <c r="AK26" s="191"/>
      <c r="AL26" s="191"/>
      <c r="AM26" s="191"/>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row>
    <row r="27" spans="1:62" s="99" customFormat="1" ht="15.75" customHeight="1" thickBot="1" x14ac:dyDescent="0.3">
      <c r="A27" s="986"/>
      <c r="B27" s="345" t="s">
        <v>926</v>
      </c>
      <c r="C27" s="360">
        <v>0</v>
      </c>
      <c r="D27" s="356">
        <v>60202500</v>
      </c>
      <c r="E27" s="349">
        <v>1</v>
      </c>
      <c r="F27" s="356"/>
      <c r="G27" s="339">
        <v>1</v>
      </c>
      <c r="H27" s="356"/>
      <c r="I27" s="339">
        <v>1</v>
      </c>
      <c r="J27" s="356"/>
      <c r="K27" s="339">
        <v>1</v>
      </c>
      <c r="L27" s="356"/>
      <c r="M27" s="351">
        <v>1</v>
      </c>
      <c r="N27" s="424"/>
      <c r="O27" s="438">
        <v>1</v>
      </c>
      <c r="P27" s="437">
        <v>60202500</v>
      </c>
      <c r="Q27" s="429">
        <v>0</v>
      </c>
      <c r="R27" s="438">
        <v>1</v>
      </c>
      <c r="S27" s="437">
        <v>0</v>
      </c>
      <c r="T27" s="452">
        <v>1489376</v>
      </c>
      <c r="U27" s="438">
        <v>1</v>
      </c>
      <c r="V27" s="437">
        <v>0</v>
      </c>
      <c r="W27" s="479">
        <v>6355023</v>
      </c>
      <c r="X27" s="438">
        <v>1</v>
      </c>
      <c r="Y27" s="437">
        <v>0</v>
      </c>
      <c r="Z27" s="485">
        <v>6961800</v>
      </c>
      <c r="AA27" s="438">
        <v>1</v>
      </c>
      <c r="AB27" s="437">
        <v>0</v>
      </c>
      <c r="AC27" s="485">
        <v>6647950</v>
      </c>
      <c r="AD27" s="438">
        <v>1</v>
      </c>
      <c r="AE27" s="437">
        <v>0</v>
      </c>
      <c r="AF27" s="485">
        <v>6334100</v>
      </c>
      <c r="AG27" s="191"/>
      <c r="AH27" s="191"/>
      <c r="AI27" s="191"/>
      <c r="AJ27" s="191"/>
      <c r="AK27" s="191"/>
      <c r="AL27" s="191"/>
      <c r="AM27" s="191"/>
      <c r="AN27" s="192"/>
      <c r="AO27" s="192"/>
      <c r="AP27" s="192"/>
      <c r="AQ27" s="192"/>
      <c r="AR27" s="192"/>
      <c r="AS27" s="192"/>
      <c r="AT27" s="192"/>
      <c r="AU27" s="192"/>
      <c r="AV27" s="192"/>
      <c r="AW27" s="192"/>
      <c r="AX27" s="192"/>
      <c r="AY27" s="192"/>
      <c r="AZ27" s="192"/>
      <c r="BA27" s="192"/>
      <c r="BB27" s="192"/>
      <c r="BC27" s="192"/>
      <c r="BD27" s="192"/>
      <c r="BE27" s="192"/>
      <c r="BF27" s="192"/>
      <c r="BG27" s="192"/>
      <c r="BH27" s="192"/>
      <c r="BI27" s="192"/>
      <c r="BJ27" s="192"/>
    </row>
    <row r="28" spans="1:62" s="99" customFormat="1" ht="15.75" customHeight="1" thickBot="1" x14ac:dyDescent="0.3">
      <c r="A28" s="986"/>
      <c r="B28" s="345" t="s">
        <v>927</v>
      </c>
      <c r="C28" s="360">
        <v>0</v>
      </c>
      <c r="D28" s="356">
        <v>60202500</v>
      </c>
      <c r="E28" s="349">
        <v>1</v>
      </c>
      <c r="F28" s="356"/>
      <c r="G28" s="339">
        <v>1</v>
      </c>
      <c r="H28" s="356"/>
      <c r="I28" s="339">
        <v>1</v>
      </c>
      <c r="J28" s="356"/>
      <c r="K28" s="339">
        <v>1</v>
      </c>
      <c r="L28" s="356"/>
      <c r="M28" s="351">
        <v>1</v>
      </c>
      <c r="N28" s="424"/>
      <c r="O28" s="438">
        <v>1</v>
      </c>
      <c r="P28" s="437">
        <v>60202500</v>
      </c>
      <c r="Q28" s="429">
        <v>0</v>
      </c>
      <c r="R28" s="438">
        <v>1</v>
      </c>
      <c r="S28" s="437">
        <v>0</v>
      </c>
      <c r="T28" s="452">
        <v>1489376</v>
      </c>
      <c r="U28" s="438">
        <v>1</v>
      </c>
      <c r="V28" s="437">
        <v>0</v>
      </c>
      <c r="W28" s="479">
        <v>6355023</v>
      </c>
      <c r="X28" s="438">
        <v>1</v>
      </c>
      <c r="Y28" s="437">
        <v>0</v>
      </c>
      <c r="Z28" s="485">
        <v>6961800</v>
      </c>
      <c r="AA28" s="438">
        <v>1</v>
      </c>
      <c r="AB28" s="437">
        <v>0</v>
      </c>
      <c r="AC28" s="485">
        <v>6647950</v>
      </c>
      <c r="AD28" s="438">
        <v>1</v>
      </c>
      <c r="AE28" s="437">
        <v>0</v>
      </c>
      <c r="AF28" s="485">
        <v>6334100</v>
      </c>
      <c r="AG28" s="191"/>
      <c r="AH28" s="191"/>
      <c r="AI28" s="191"/>
      <c r="AJ28" s="191"/>
      <c r="AK28" s="191"/>
      <c r="AL28" s="191"/>
      <c r="AM28" s="191"/>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row>
    <row r="29" spans="1:62" s="99" customFormat="1" ht="15.75" customHeight="1" thickBot="1" x14ac:dyDescent="0.3">
      <c r="A29" s="986"/>
      <c r="B29" s="345" t="s">
        <v>928</v>
      </c>
      <c r="C29" s="360">
        <v>0</v>
      </c>
      <c r="D29" s="356">
        <v>60202500</v>
      </c>
      <c r="E29" s="349">
        <v>1</v>
      </c>
      <c r="F29" s="356"/>
      <c r="G29" s="339">
        <v>1</v>
      </c>
      <c r="H29" s="356"/>
      <c r="I29" s="339">
        <v>1</v>
      </c>
      <c r="J29" s="356"/>
      <c r="K29" s="339">
        <v>1</v>
      </c>
      <c r="L29" s="356"/>
      <c r="M29" s="351">
        <v>1</v>
      </c>
      <c r="N29" s="424"/>
      <c r="O29" s="438">
        <v>1</v>
      </c>
      <c r="P29" s="437">
        <v>60202500</v>
      </c>
      <c r="Q29" s="429">
        <v>0</v>
      </c>
      <c r="R29" s="438">
        <v>1</v>
      </c>
      <c r="S29" s="437">
        <v>0</v>
      </c>
      <c r="T29" s="452">
        <v>1489376</v>
      </c>
      <c r="U29" s="438">
        <v>1</v>
      </c>
      <c r="V29" s="437">
        <v>0</v>
      </c>
      <c r="W29" s="479">
        <v>6355023</v>
      </c>
      <c r="X29" s="438">
        <v>1</v>
      </c>
      <c r="Y29" s="437">
        <v>0</v>
      </c>
      <c r="Z29" s="485">
        <v>6961800</v>
      </c>
      <c r="AA29" s="438">
        <v>1</v>
      </c>
      <c r="AB29" s="437">
        <v>0</v>
      </c>
      <c r="AC29" s="485">
        <v>6647950</v>
      </c>
      <c r="AD29" s="438">
        <v>1</v>
      </c>
      <c r="AE29" s="437">
        <v>0</v>
      </c>
      <c r="AF29" s="485">
        <v>6334100</v>
      </c>
      <c r="AG29" s="191"/>
      <c r="AH29" s="191"/>
      <c r="AI29" s="191"/>
      <c r="AJ29" s="191"/>
      <c r="AK29" s="191"/>
      <c r="AL29" s="191"/>
      <c r="AM29" s="191"/>
      <c r="AN29" s="192"/>
      <c r="AO29" s="192"/>
      <c r="AP29" s="192"/>
      <c r="AQ29" s="192"/>
      <c r="AR29" s="192"/>
      <c r="AS29" s="192"/>
      <c r="AT29" s="192"/>
      <c r="AU29" s="192"/>
      <c r="AV29" s="192"/>
      <c r="AW29" s="192"/>
      <c r="AX29" s="192"/>
      <c r="AY29" s="192"/>
      <c r="AZ29" s="192"/>
      <c r="BA29" s="192"/>
      <c r="BB29" s="192"/>
      <c r="BC29" s="192"/>
      <c r="BD29" s="192"/>
      <c r="BE29" s="192"/>
      <c r="BF29" s="192"/>
      <c r="BG29" s="192"/>
      <c r="BH29" s="192"/>
      <c r="BI29" s="192"/>
      <c r="BJ29" s="192"/>
    </row>
    <row r="30" spans="1:62" s="99" customFormat="1" ht="15.75" customHeight="1" thickBot="1" x14ac:dyDescent="0.3">
      <c r="A30" s="986"/>
      <c r="B30" s="345" t="s">
        <v>929</v>
      </c>
      <c r="C30" s="360">
        <v>0</v>
      </c>
      <c r="D30" s="356">
        <v>60202500</v>
      </c>
      <c r="E30" s="349">
        <v>1</v>
      </c>
      <c r="F30" s="356"/>
      <c r="G30" s="339">
        <v>1</v>
      </c>
      <c r="H30" s="356"/>
      <c r="I30" s="339">
        <v>1</v>
      </c>
      <c r="J30" s="356"/>
      <c r="K30" s="339">
        <v>1</v>
      </c>
      <c r="L30" s="356"/>
      <c r="M30" s="351">
        <v>1</v>
      </c>
      <c r="N30" s="424"/>
      <c r="O30" s="438">
        <v>1</v>
      </c>
      <c r="P30" s="437">
        <v>60202500</v>
      </c>
      <c r="Q30" s="429">
        <v>0</v>
      </c>
      <c r="R30" s="438">
        <v>1</v>
      </c>
      <c r="S30" s="437">
        <v>0</v>
      </c>
      <c r="T30" s="452">
        <v>1489376</v>
      </c>
      <c r="U30" s="438">
        <v>1</v>
      </c>
      <c r="V30" s="437">
        <v>0</v>
      </c>
      <c r="W30" s="479">
        <v>6355023</v>
      </c>
      <c r="X30" s="438">
        <v>1</v>
      </c>
      <c r="Y30" s="437">
        <v>0</v>
      </c>
      <c r="Z30" s="485">
        <v>6961800</v>
      </c>
      <c r="AA30" s="438">
        <v>1</v>
      </c>
      <c r="AB30" s="437">
        <v>0</v>
      </c>
      <c r="AC30" s="485">
        <v>6647950</v>
      </c>
      <c r="AD30" s="438">
        <v>1</v>
      </c>
      <c r="AE30" s="437">
        <v>0</v>
      </c>
      <c r="AF30" s="485">
        <v>6334100</v>
      </c>
      <c r="AG30" s="191"/>
      <c r="AH30" s="191"/>
      <c r="AI30" s="191"/>
      <c r="AJ30" s="191"/>
      <c r="AK30" s="191"/>
      <c r="AL30" s="191"/>
      <c r="AM30" s="191"/>
      <c r="AN30" s="192"/>
      <c r="AO30" s="192"/>
      <c r="AP30" s="192"/>
      <c r="AQ30" s="192"/>
      <c r="AR30" s="192"/>
      <c r="AS30" s="192"/>
      <c r="AT30" s="192"/>
      <c r="AU30" s="192"/>
      <c r="AV30" s="192"/>
      <c r="AW30" s="192"/>
      <c r="AX30" s="192"/>
      <c r="AY30" s="192"/>
      <c r="AZ30" s="192"/>
      <c r="BA30" s="192"/>
      <c r="BB30" s="192"/>
      <c r="BC30" s="192"/>
      <c r="BD30" s="192"/>
      <c r="BE30" s="192"/>
      <c r="BF30" s="192"/>
      <c r="BG30" s="192"/>
      <c r="BH30" s="192"/>
      <c r="BI30" s="192"/>
      <c r="BJ30" s="192"/>
    </row>
    <row r="31" spans="1:62" s="99" customFormat="1" ht="15.75" customHeight="1" thickBot="1" x14ac:dyDescent="0.3">
      <c r="A31" s="986"/>
      <c r="B31" s="345" t="s">
        <v>930</v>
      </c>
      <c r="C31" s="360">
        <v>0</v>
      </c>
      <c r="D31" s="356">
        <v>60202500</v>
      </c>
      <c r="E31" s="349">
        <v>1</v>
      </c>
      <c r="F31" s="356"/>
      <c r="G31" s="339">
        <v>1</v>
      </c>
      <c r="H31" s="356"/>
      <c r="I31" s="339">
        <v>1</v>
      </c>
      <c r="J31" s="356"/>
      <c r="K31" s="339">
        <v>1</v>
      </c>
      <c r="L31" s="356"/>
      <c r="M31" s="351">
        <v>1</v>
      </c>
      <c r="N31" s="424"/>
      <c r="O31" s="438">
        <v>1</v>
      </c>
      <c r="P31" s="437">
        <v>60202500</v>
      </c>
      <c r="Q31" s="429">
        <v>0</v>
      </c>
      <c r="R31" s="438">
        <v>1</v>
      </c>
      <c r="S31" s="437">
        <v>0</v>
      </c>
      <c r="T31" s="452">
        <v>1489376</v>
      </c>
      <c r="U31" s="438">
        <v>1</v>
      </c>
      <c r="V31" s="437">
        <v>0</v>
      </c>
      <c r="W31" s="479">
        <v>6355023</v>
      </c>
      <c r="X31" s="438">
        <v>1</v>
      </c>
      <c r="Y31" s="437">
        <v>0</v>
      </c>
      <c r="Z31" s="485">
        <v>6961800</v>
      </c>
      <c r="AA31" s="438">
        <v>1</v>
      </c>
      <c r="AB31" s="437">
        <v>0</v>
      </c>
      <c r="AC31" s="485">
        <v>6647950</v>
      </c>
      <c r="AD31" s="438">
        <v>1</v>
      </c>
      <c r="AE31" s="437">
        <v>0</v>
      </c>
      <c r="AF31" s="485">
        <v>6334100</v>
      </c>
      <c r="AG31" s="191"/>
      <c r="AH31" s="191"/>
      <c r="AI31" s="191"/>
      <c r="AJ31" s="191"/>
      <c r="AK31" s="191"/>
      <c r="AL31" s="191"/>
      <c r="AM31" s="191"/>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row>
    <row r="32" spans="1:62" s="99" customFormat="1" ht="15.75" customHeight="1" thickBot="1" x14ac:dyDescent="0.3">
      <c r="A32" s="986"/>
      <c r="B32" s="345" t="s">
        <v>931</v>
      </c>
      <c r="C32" s="360">
        <v>0</v>
      </c>
      <c r="D32" s="356">
        <v>60202500</v>
      </c>
      <c r="E32" s="349">
        <v>1</v>
      </c>
      <c r="F32" s="356"/>
      <c r="G32" s="339">
        <v>1</v>
      </c>
      <c r="H32" s="356"/>
      <c r="I32" s="339">
        <v>1</v>
      </c>
      <c r="J32" s="356"/>
      <c r="K32" s="339">
        <v>1</v>
      </c>
      <c r="L32" s="356"/>
      <c r="M32" s="351">
        <v>1</v>
      </c>
      <c r="N32" s="424"/>
      <c r="O32" s="438">
        <v>1</v>
      </c>
      <c r="P32" s="437">
        <v>60202500</v>
      </c>
      <c r="Q32" s="429">
        <v>0</v>
      </c>
      <c r="R32" s="438">
        <v>1</v>
      </c>
      <c r="S32" s="437">
        <v>0</v>
      </c>
      <c r="T32" s="452">
        <v>1489376</v>
      </c>
      <c r="U32" s="438">
        <v>1</v>
      </c>
      <c r="V32" s="437">
        <v>0</v>
      </c>
      <c r="W32" s="479">
        <v>6355023</v>
      </c>
      <c r="X32" s="438">
        <v>1</v>
      </c>
      <c r="Y32" s="437">
        <v>0</v>
      </c>
      <c r="Z32" s="485">
        <v>6961800</v>
      </c>
      <c r="AA32" s="438">
        <v>1</v>
      </c>
      <c r="AB32" s="437">
        <v>0</v>
      </c>
      <c r="AC32" s="485">
        <v>6647950</v>
      </c>
      <c r="AD32" s="438">
        <v>1</v>
      </c>
      <c r="AE32" s="437">
        <v>0</v>
      </c>
      <c r="AF32" s="485">
        <v>6334100</v>
      </c>
      <c r="AG32" s="191"/>
      <c r="AH32" s="191"/>
      <c r="AI32" s="191"/>
      <c r="AJ32" s="191"/>
      <c r="AK32" s="191"/>
      <c r="AL32" s="191"/>
      <c r="AM32" s="191"/>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row>
    <row r="33" spans="1:62" s="99" customFormat="1" ht="15.75" customHeight="1" thickBot="1" x14ac:dyDescent="0.3">
      <c r="A33" s="986"/>
      <c r="B33" s="345" t="s">
        <v>932</v>
      </c>
      <c r="C33" s="360">
        <v>0</v>
      </c>
      <c r="D33" s="356">
        <v>60202500</v>
      </c>
      <c r="E33" s="349">
        <v>1</v>
      </c>
      <c r="F33" s="356"/>
      <c r="G33" s="339">
        <v>1</v>
      </c>
      <c r="H33" s="356"/>
      <c r="I33" s="339">
        <v>1</v>
      </c>
      <c r="J33" s="356"/>
      <c r="K33" s="339">
        <v>1</v>
      </c>
      <c r="L33" s="356"/>
      <c r="M33" s="351">
        <v>1</v>
      </c>
      <c r="N33" s="424"/>
      <c r="O33" s="438">
        <v>1</v>
      </c>
      <c r="P33" s="437">
        <v>60202500</v>
      </c>
      <c r="Q33" s="429">
        <v>0</v>
      </c>
      <c r="R33" s="438">
        <v>1</v>
      </c>
      <c r="S33" s="437">
        <v>0</v>
      </c>
      <c r="T33" s="452">
        <v>1489376</v>
      </c>
      <c r="U33" s="438">
        <v>1</v>
      </c>
      <c r="V33" s="437">
        <v>0</v>
      </c>
      <c r="W33" s="479">
        <v>6355023</v>
      </c>
      <c r="X33" s="438">
        <v>1</v>
      </c>
      <c r="Y33" s="437">
        <v>0</v>
      </c>
      <c r="Z33" s="485">
        <v>6961800</v>
      </c>
      <c r="AA33" s="438">
        <v>1</v>
      </c>
      <c r="AB33" s="437">
        <v>0</v>
      </c>
      <c r="AC33" s="485">
        <v>6647950</v>
      </c>
      <c r="AD33" s="438">
        <v>1</v>
      </c>
      <c r="AE33" s="437">
        <v>0</v>
      </c>
      <c r="AF33" s="485">
        <v>6334100</v>
      </c>
      <c r="AG33" s="191"/>
      <c r="AH33" s="191"/>
      <c r="AI33" s="191"/>
      <c r="AJ33" s="191"/>
      <c r="AK33" s="191"/>
      <c r="AL33" s="191"/>
      <c r="AM33" s="191"/>
      <c r="AN33" s="192"/>
      <c r="AO33" s="192"/>
      <c r="AP33" s="192"/>
      <c r="AQ33" s="192"/>
      <c r="AR33" s="192"/>
      <c r="AS33" s="192"/>
      <c r="AT33" s="192"/>
      <c r="AU33" s="192"/>
      <c r="AV33" s="192"/>
      <c r="AW33" s="192"/>
      <c r="AX33" s="192"/>
      <c r="AY33" s="192"/>
      <c r="AZ33" s="192"/>
      <c r="BA33" s="192"/>
      <c r="BB33" s="192"/>
      <c r="BC33" s="192"/>
      <c r="BD33" s="192"/>
      <c r="BE33" s="192"/>
      <c r="BF33" s="192"/>
      <c r="BG33" s="192"/>
      <c r="BH33" s="192"/>
      <c r="BI33" s="192"/>
      <c r="BJ33" s="192"/>
    </row>
    <row r="34" spans="1:62" s="99" customFormat="1" ht="15.75" customHeight="1" thickBot="1" x14ac:dyDescent="0.3">
      <c r="A34" s="986"/>
      <c r="B34" s="345" t="s">
        <v>933</v>
      </c>
      <c r="C34" s="360">
        <v>0</v>
      </c>
      <c r="D34" s="356">
        <v>60202500</v>
      </c>
      <c r="E34" s="349">
        <v>1</v>
      </c>
      <c r="F34" s="356"/>
      <c r="G34" s="339">
        <v>1</v>
      </c>
      <c r="H34" s="356"/>
      <c r="I34" s="339">
        <v>1</v>
      </c>
      <c r="J34" s="356"/>
      <c r="K34" s="339">
        <v>1</v>
      </c>
      <c r="L34" s="356"/>
      <c r="M34" s="351">
        <v>1</v>
      </c>
      <c r="N34" s="424"/>
      <c r="O34" s="438">
        <v>1</v>
      </c>
      <c r="P34" s="437">
        <v>60202500</v>
      </c>
      <c r="Q34" s="429">
        <v>0</v>
      </c>
      <c r="R34" s="438">
        <v>1</v>
      </c>
      <c r="S34" s="437">
        <v>0</v>
      </c>
      <c r="T34" s="452">
        <v>1489376</v>
      </c>
      <c r="U34" s="438">
        <v>1</v>
      </c>
      <c r="V34" s="437">
        <v>0</v>
      </c>
      <c r="W34" s="479">
        <v>6355023</v>
      </c>
      <c r="X34" s="438">
        <v>1</v>
      </c>
      <c r="Y34" s="437">
        <v>0</v>
      </c>
      <c r="Z34" s="485">
        <v>6961800</v>
      </c>
      <c r="AA34" s="438">
        <v>1</v>
      </c>
      <c r="AB34" s="437">
        <v>0</v>
      </c>
      <c r="AC34" s="485">
        <v>6647950</v>
      </c>
      <c r="AD34" s="438">
        <v>1</v>
      </c>
      <c r="AE34" s="437">
        <v>0</v>
      </c>
      <c r="AF34" s="485">
        <v>6334100</v>
      </c>
      <c r="AG34" s="191"/>
      <c r="AH34" s="191"/>
      <c r="AI34" s="191"/>
      <c r="AJ34" s="191"/>
      <c r="AK34" s="191"/>
      <c r="AL34" s="191"/>
      <c r="AM34" s="191"/>
      <c r="AN34" s="192"/>
      <c r="AO34" s="192"/>
      <c r="AP34" s="192"/>
      <c r="AQ34" s="192"/>
      <c r="AR34" s="192"/>
      <c r="AS34" s="192"/>
      <c r="AT34" s="192"/>
      <c r="AU34" s="192"/>
      <c r="AV34" s="192"/>
      <c r="AW34" s="192"/>
      <c r="AX34" s="192"/>
      <c r="AY34" s="192"/>
      <c r="AZ34" s="192"/>
      <c r="BA34" s="192"/>
      <c r="BB34" s="192"/>
      <c r="BC34" s="192"/>
      <c r="BD34" s="192"/>
      <c r="BE34" s="192"/>
      <c r="BF34" s="192"/>
      <c r="BG34" s="192"/>
      <c r="BH34" s="192"/>
      <c r="BI34" s="192"/>
      <c r="BJ34" s="192"/>
    </row>
    <row r="35" spans="1:62" s="99" customFormat="1" ht="15.75" customHeight="1" thickBot="1" x14ac:dyDescent="0.3">
      <c r="A35" s="986"/>
      <c r="B35" s="345" t="s">
        <v>934</v>
      </c>
      <c r="C35" s="360">
        <v>0</v>
      </c>
      <c r="D35" s="356">
        <v>60202500</v>
      </c>
      <c r="E35" s="349">
        <v>1</v>
      </c>
      <c r="F35" s="356"/>
      <c r="G35" s="339">
        <v>1</v>
      </c>
      <c r="H35" s="356"/>
      <c r="I35" s="339">
        <v>1</v>
      </c>
      <c r="J35" s="356"/>
      <c r="K35" s="339">
        <v>1</v>
      </c>
      <c r="L35" s="356"/>
      <c r="M35" s="351">
        <v>1</v>
      </c>
      <c r="N35" s="424"/>
      <c r="O35" s="438">
        <v>1</v>
      </c>
      <c r="P35" s="437">
        <v>60202500</v>
      </c>
      <c r="Q35" s="429">
        <v>0</v>
      </c>
      <c r="R35" s="438">
        <v>1</v>
      </c>
      <c r="S35" s="437">
        <v>0</v>
      </c>
      <c r="T35" s="452">
        <v>1489377</v>
      </c>
      <c r="U35" s="438">
        <v>1</v>
      </c>
      <c r="V35" s="437">
        <v>0</v>
      </c>
      <c r="W35" s="479">
        <v>6355023</v>
      </c>
      <c r="X35" s="438">
        <v>1</v>
      </c>
      <c r="Y35" s="437">
        <v>0</v>
      </c>
      <c r="Z35" s="485">
        <v>6961800</v>
      </c>
      <c r="AA35" s="438">
        <v>1</v>
      </c>
      <c r="AB35" s="437">
        <v>0</v>
      </c>
      <c r="AC35" s="485">
        <v>6647950</v>
      </c>
      <c r="AD35" s="438">
        <v>1</v>
      </c>
      <c r="AE35" s="437">
        <v>0</v>
      </c>
      <c r="AF35" s="485">
        <v>6334100</v>
      </c>
      <c r="AG35" s="191"/>
      <c r="AH35" s="191"/>
      <c r="AI35" s="191"/>
      <c r="AJ35" s="191"/>
      <c r="AK35" s="191"/>
      <c r="AL35" s="191"/>
      <c r="AM35" s="191"/>
      <c r="AN35" s="192"/>
      <c r="AO35" s="192"/>
      <c r="AP35" s="192"/>
      <c r="AQ35" s="192"/>
      <c r="AR35" s="192"/>
      <c r="AS35" s="192"/>
      <c r="AT35" s="192"/>
      <c r="AU35" s="192"/>
      <c r="AV35" s="192"/>
      <c r="AW35" s="192"/>
      <c r="AX35" s="192"/>
      <c r="AY35" s="192"/>
      <c r="AZ35" s="192"/>
      <c r="BA35" s="192"/>
      <c r="BB35" s="192"/>
      <c r="BC35" s="192"/>
      <c r="BD35" s="192"/>
      <c r="BE35" s="192"/>
      <c r="BF35" s="192"/>
      <c r="BG35" s="192"/>
      <c r="BH35" s="192"/>
      <c r="BI35" s="192"/>
      <c r="BJ35" s="192"/>
    </row>
    <row r="36" spans="1:62" s="99" customFormat="1" ht="15.75" customHeight="1" thickBot="1" x14ac:dyDescent="0.3">
      <c r="A36" s="986"/>
      <c r="B36" s="345" t="s">
        <v>935</v>
      </c>
      <c r="C36" s="360">
        <v>0</v>
      </c>
      <c r="D36" s="356">
        <v>60202500</v>
      </c>
      <c r="E36" s="349">
        <v>1</v>
      </c>
      <c r="F36" s="356"/>
      <c r="G36" s="339">
        <v>1</v>
      </c>
      <c r="H36" s="356"/>
      <c r="I36" s="339">
        <v>1</v>
      </c>
      <c r="J36" s="356"/>
      <c r="K36" s="339">
        <v>1</v>
      </c>
      <c r="L36" s="356"/>
      <c r="M36" s="351">
        <v>1</v>
      </c>
      <c r="N36" s="424"/>
      <c r="O36" s="438">
        <v>1</v>
      </c>
      <c r="P36" s="437">
        <v>60202500</v>
      </c>
      <c r="Q36" s="429">
        <v>0</v>
      </c>
      <c r="R36" s="438">
        <v>1</v>
      </c>
      <c r="S36" s="437">
        <v>0</v>
      </c>
      <c r="T36" s="452">
        <v>1489377</v>
      </c>
      <c r="U36" s="438">
        <v>1</v>
      </c>
      <c r="V36" s="437">
        <v>0</v>
      </c>
      <c r="W36" s="479">
        <v>6355023</v>
      </c>
      <c r="X36" s="438">
        <v>1</v>
      </c>
      <c r="Y36" s="437">
        <v>0</v>
      </c>
      <c r="Z36" s="485">
        <v>6961800</v>
      </c>
      <c r="AA36" s="438">
        <v>1</v>
      </c>
      <c r="AB36" s="437">
        <v>0</v>
      </c>
      <c r="AC36" s="485">
        <v>6647950</v>
      </c>
      <c r="AD36" s="438">
        <v>1</v>
      </c>
      <c r="AE36" s="437">
        <v>0</v>
      </c>
      <c r="AF36" s="485">
        <v>6334100</v>
      </c>
      <c r="AG36" s="191"/>
      <c r="AH36" s="191"/>
      <c r="AI36" s="191"/>
      <c r="AJ36" s="191"/>
      <c r="AK36" s="191"/>
      <c r="AL36" s="191"/>
      <c r="AM36" s="191"/>
      <c r="AN36" s="192"/>
      <c r="AO36" s="192"/>
      <c r="AP36" s="192"/>
      <c r="AQ36" s="192"/>
      <c r="AR36" s="192"/>
      <c r="AS36" s="192"/>
      <c r="AT36" s="192"/>
      <c r="AU36" s="192"/>
      <c r="AV36" s="192"/>
      <c r="AW36" s="192"/>
      <c r="AX36" s="192"/>
      <c r="AY36" s="192"/>
      <c r="AZ36" s="192"/>
      <c r="BA36" s="192"/>
      <c r="BB36" s="192"/>
      <c r="BC36" s="192"/>
      <c r="BD36" s="192"/>
      <c r="BE36" s="192"/>
      <c r="BF36" s="192"/>
      <c r="BG36" s="192"/>
      <c r="BH36" s="192"/>
      <c r="BI36" s="192"/>
      <c r="BJ36" s="192"/>
    </row>
    <row r="37" spans="1:62" s="99" customFormat="1" ht="15.75" customHeight="1" thickBot="1" x14ac:dyDescent="0.3">
      <c r="A37" s="986"/>
      <c r="B37" s="345" t="s">
        <v>936</v>
      </c>
      <c r="C37" s="360">
        <v>0</v>
      </c>
      <c r="D37" s="356">
        <v>60202500</v>
      </c>
      <c r="E37" s="349">
        <v>1</v>
      </c>
      <c r="F37" s="356"/>
      <c r="G37" s="339">
        <v>1</v>
      </c>
      <c r="H37" s="356"/>
      <c r="I37" s="339">
        <v>1</v>
      </c>
      <c r="J37" s="356"/>
      <c r="K37" s="339">
        <v>1</v>
      </c>
      <c r="L37" s="356"/>
      <c r="M37" s="351">
        <v>1</v>
      </c>
      <c r="N37" s="424"/>
      <c r="O37" s="438">
        <v>1</v>
      </c>
      <c r="P37" s="437">
        <v>60202500</v>
      </c>
      <c r="Q37" s="429">
        <v>0</v>
      </c>
      <c r="R37" s="438">
        <v>1</v>
      </c>
      <c r="S37" s="437">
        <v>0</v>
      </c>
      <c r="T37" s="452">
        <v>1489377</v>
      </c>
      <c r="U37" s="438">
        <v>1</v>
      </c>
      <c r="V37" s="437">
        <v>0</v>
      </c>
      <c r="W37" s="479">
        <v>6355024</v>
      </c>
      <c r="X37" s="438">
        <v>1</v>
      </c>
      <c r="Y37" s="437">
        <v>0</v>
      </c>
      <c r="Z37" s="485">
        <v>6961800</v>
      </c>
      <c r="AA37" s="438">
        <v>1</v>
      </c>
      <c r="AB37" s="437">
        <v>0</v>
      </c>
      <c r="AC37" s="485">
        <v>6647950</v>
      </c>
      <c r="AD37" s="438">
        <v>1</v>
      </c>
      <c r="AE37" s="437">
        <v>0</v>
      </c>
      <c r="AF37" s="485">
        <v>6334100</v>
      </c>
      <c r="AG37" s="191"/>
      <c r="AH37" s="191"/>
      <c r="AI37" s="191"/>
      <c r="AJ37" s="191"/>
      <c r="AK37" s="191"/>
      <c r="AL37" s="191"/>
      <c r="AM37" s="191"/>
      <c r="AN37" s="192"/>
      <c r="AO37" s="192"/>
      <c r="AP37" s="192"/>
      <c r="AQ37" s="192"/>
      <c r="AR37" s="192"/>
      <c r="AS37" s="192"/>
      <c r="AT37" s="192"/>
      <c r="AU37" s="192"/>
      <c r="AV37" s="192"/>
      <c r="AW37" s="192"/>
      <c r="AX37" s="192"/>
      <c r="AY37" s="192"/>
      <c r="AZ37" s="192"/>
      <c r="BA37" s="192"/>
      <c r="BB37" s="192"/>
      <c r="BC37" s="192"/>
      <c r="BD37" s="192"/>
      <c r="BE37" s="192"/>
      <c r="BF37" s="192"/>
      <c r="BG37" s="192"/>
      <c r="BH37" s="192"/>
      <c r="BI37" s="192"/>
      <c r="BJ37" s="192"/>
    </row>
    <row r="38" spans="1:62" s="99" customFormat="1" ht="15.75" customHeight="1" thickBot="1" x14ac:dyDescent="0.3">
      <c r="A38" s="986"/>
      <c r="B38" s="345" t="s">
        <v>937</v>
      </c>
      <c r="C38" s="360">
        <v>0</v>
      </c>
      <c r="D38" s="356">
        <v>60202500</v>
      </c>
      <c r="E38" s="349">
        <v>1</v>
      </c>
      <c r="F38" s="356"/>
      <c r="G38" s="339">
        <v>1</v>
      </c>
      <c r="H38" s="356"/>
      <c r="I38" s="339">
        <v>1</v>
      </c>
      <c r="J38" s="356"/>
      <c r="K38" s="339">
        <v>1</v>
      </c>
      <c r="L38" s="356"/>
      <c r="M38" s="351">
        <v>1</v>
      </c>
      <c r="N38" s="424"/>
      <c r="O38" s="438">
        <v>1</v>
      </c>
      <c r="P38" s="437">
        <v>60202500</v>
      </c>
      <c r="Q38" s="429">
        <v>0</v>
      </c>
      <c r="R38" s="438">
        <v>1</v>
      </c>
      <c r="S38" s="437">
        <v>0</v>
      </c>
      <c r="T38" s="452">
        <v>1489377</v>
      </c>
      <c r="U38" s="438">
        <v>1</v>
      </c>
      <c r="V38" s="437">
        <v>0</v>
      </c>
      <c r="W38" s="479">
        <v>6355024</v>
      </c>
      <c r="X38" s="438">
        <v>1</v>
      </c>
      <c r="Y38" s="437">
        <v>0</v>
      </c>
      <c r="Z38" s="485">
        <v>6961800</v>
      </c>
      <c r="AA38" s="438">
        <v>1</v>
      </c>
      <c r="AB38" s="437">
        <v>0</v>
      </c>
      <c r="AC38" s="485">
        <v>6647950</v>
      </c>
      <c r="AD38" s="438">
        <v>1</v>
      </c>
      <c r="AE38" s="437">
        <v>0</v>
      </c>
      <c r="AF38" s="485">
        <v>6334100</v>
      </c>
      <c r="AG38" s="191"/>
      <c r="AH38" s="191"/>
      <c r="AI38" s="191"/>
      <c r="AJ38" s="191"/>
      <c r="AK38" s="191"/>
      <c r="AL38" s="191"/>
      <c r="AM38" s="191"/>
      <c r="AN38" s="192"/>
      <c r="AO38" s="192"/>
      <c r="AP38" s="192"/>
      <c r="AQ38" s="192"/>
      <c r="AR38" s="192"/>
      <c r="AS38" s="192"/>
      <c r="AT38" s="192"/>
      <c r="AU38" s="192"/>
      <c r="AV38" s="192"/>
      <c r="AW38" s="192"/>
      <c r="AX38" s="192"/>
      <c r="AY38" s="192"/>
      <c r="AZ38" s="192"/>
      <c r="BA38" s="192"/>
      <c r="BB38" s="192"/>
      <c r="BC38" s="192"/>
      <c r="BD38" s="192"/>
      <c r="BE38" s="192"/>
      <c r="BF38" s="192"/>
      <c r="BG38" s="192"/>
      <c r="BH38" s="192"/>
      <c r="BI38" s="192"/>
      <c r="BJ38" s="192"/>
    </row>
    <row r="39" spans="1:62" s="99" customFormat="1" ht="15.75" customHeight="1" thickBot="1" x14ac:dyDescent="0.3">
      <c r="A39" s="986"/>
      <c r="B39" s="345" t="s">
        <v>938</v>
      </c>
      <c r="C39" s="360">
        <v>0</v>
      </c>
      <c r="D39" s="356">
        <v>60202500</v>
      </c>
      <c r="E39" s="349">
        <v>1</v>
      </c>
      <c r="F39" s="356"/>
      <c r="G39" s="339">
        <v>1</v>
      </c>
      <c r="H39" s="356"/>
      <c r="I39" s="339">
        <v>1</v>
      </c>
      <c r="J39" s="356"/>
      <c r="K39" s="339">
        <v>1</v>
      </c>
      <c r="L39" s="356"/>
      <c r="M39" s="351">
        <v>1</v>
      </c>
      <c r="N39" s="424"/>
      <c r="O39" s="438">
        <v>1</v>
      </c>
      <c r="P39" s="437">
        <v>60202500</v>
      </c>
      <c r="Q39" s="429">
        <v>0</v>
      </c>
      <c r="R39" s="438">
        <v>1</v>
      </c>
      <c r="S39" s="437">
        <v>0</v>
      </c>
      <c r="T39" s="452">
        <v>1489377</v>
      </c>
      <c r="U39" s="438">
        <v>1</v>
      </c>
      <c r="V39" s="437">
        <v>0</v>
      </c>
      <c r="W39" s="479">
        <v>6355024</v>
      </c>
      <c r="X39" s="438">
        <v>1</v>
      </c>
      <c r="Y39" s="437">
        <v>0</v>
      </c>
      <c r="Z39" s="485">
        <v>6961800</v>
      </c>
      <c r="AA39" s="438">
        <v>1</v>
      </c>
      <c r="AB39" s="437">
        <v>0</v>
      </c>
      <c r="AC39" s="485">
        <v>6647950</v>
      </c>
      <c r="AD39" s="438">
        <v>1</v>
      </c>
      <c r="AE39" s="437">
        <v>0</v>
      </c>
      <c r="AF39" s="485">
        <v>6334100</v>
      </c>
      <c r="AG39" s="191"/>
      <c r="AH39" s="191"/>
      <c r="AI39" s="191"/>
      <c r="AJ39" s="191"/>
      <c r="AK39" s="191"/>
      <c r="AL39" s="191"/>
      <c r="AM39" s="191"/>
      <c r="AN39" s="192"/>
      <c r="AO39" s="192"/>
      <c r="AP39" s="192"/>
      <c r="AQ39" s="192"/>
      <c r="AR39" s="192"/>
      <c r="AS39" s="192"/>
      <c r="AT39" s="192"/>
      <c r="AU39" s="192"/>
      <c r="AV39" s="192"/>
      <c r="AW39" s="192"/>
      <c r="AX39" s="192"/>
      <c r="AY39" s="192"/>
      <c r="AZ39" s="192"/>
      <c r="BA39" s="192"/>
      <c r="BB39" s="192"/>
      <c r="BC39" s="192"/>
      <c r="BD39" s="192"/>
      <c r="BE39" s="192"/>
      <c r="BF39" s="192"/>
      <c r="BG39" s="192"/>
      <c r="BH39" s="192"/>
      <c r="BI39" s="192"/>
      <c r="BJ39" s="192"/>
    </row>
    <row r="40" spans="1:62" s="99" customFormat="1" ht="15.75" customHeight="1" thickBot="1" x14ac:dyDescent="0.3">
      <c r="A40" s="986"/>
      <c r="B40" s="345" t="s">
        <v>939</v>
      </c>
      <c r="C40" s="360">
        <v>0</v>
      </c>
      <c r="D40" s="356">
        <v>60202500</v>
      </c>
      <c r="E40" s="349">
        <v>1</v>
      </c>
      <c r="F40" s="356"/>
      <c r="G40" s="339">
        <v>1</v>
      </c>
      <c r="H40" s="356"/>
      <c r="I40" s="339">
        <v>1</v>
      </c>
      <c r="J40" s="356"/>
      <c r="K40" s="339">
        <v>1</v>
      </c>
      <c r="L40" s="356"/>
      <c r="M40" s="351">
        <v>1</v>
      </c>
      <c r="N40" s="424"/>
      <c r="O40" s="438">
        <v>1</v>
      </c>
      <c r="P40" s="437">
        <v>60202500</v>
      </c>
      <c r="Q40" s="429">
        <v>0</v>
      </c>
      <c r="R40" s="438">
        <v>1</v>
      </c>
      <c r="S40" s="437">
        <v>0</v>
      </c>
      <c r="T40" s="452">
        <v>1489377</v>
      </c>
      <c r="U40" s="438">
        <v>1</v>
      </c>
      <c r="V40" s="437">
        <v>0</v>
      </c>
      <c r="W40" s="479">
        <v>6355024</v>
      </c>
      <c r="X40" s="438">
        <v>1</v>
      </c>
      <c r="Y40" s="437">
        <v>0</v>
      </c>
      <c r="Z40" s="485">
        <v>6961800</v>
      </c>
      <c r="AA40" s="438">
        <v>1</v>
      </c>
      <c r="AB40" s="437">
        <v>0</v>
      </c>
      <c r="AC40" s="485">
        <v>6647950</v>
      </c>
      <c r="AD40" s="438">
        <v>1</v>
      </c>
      <c r="AE40" s="437">
        <v>0</v>
      </c>
      <c r="AF40" s="485">
        <v>6334100</v>
      </c>
      <c r="AG40" s="191"/>
      <c r="AH40" s="191"/>
      <c r="AI40" s="191"/>
      <c r="AJ40" s="191"/>
      <c r="AK40" s="191"/>
      <c r="AL40" s="191"/>
      <c r="AM40" s="191"/>
      <c r="AN40" s="192"/>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row>
    <row r="41" spans="1:62" s="99" customFormat="1" ht="15.75" customHeight="1" thickBot="1" x14ac:dyDescent="0.3">
      <c r="A41" s="986"/>
      <c r="B41" s="345" t="s">
        <v>940</v>
      </c>
      <c r="C41" s="360">
        <v>0</v>
      </c>
      <c r="D41" s="356">
        <v>60202500</v>
      </c>
      <c r="E41" s="349">
        <v>1</v>
      </c>
      <c r="F41" s="356"/>
      <c r="G41" s="339">
        <v>1</v>
      </c>
      <c r="H41" s="356"/>
      <c r="I41" s="339">
        <v>1</v>
      </c>
      <c r="J41" s="356"/>
      <c r="K41" s="339">
        <v>1</v>
      </c>
      <c r="L41" s="356"/>
      <c r="M41" s="351">
        <v>1</v>
      </c>
      <c r="N41" s="424"/>
      <c r="O41" s="438">
        <v>1</v>
      </c>
      <c r="P41" s="437">
        <v>60202500</v>
      </c>
      <c r="Q41" s="429">
        <v>0</v>
      </c>
      <c r="R41" s="438">
        <v>1</v>
      </c>
      <c r="S41" s="437">
        <v>0</v>
      </c>
      <c r="T41" s="452">
        <v>1489377</v>
      </c>
      <c r="U41" s="438">
        <v>1</v>
      </c>
      <c r="V41" s="437">
        <v>0</v>
      </c>
      <c r="W41" s="479">
        <v>6355024</v>
      </c>
      <c r="X41" s="438">
        <v>1</v>
      </c>
      <c r="Y41" s="437">
        <v>0</v>
      </c>
      <c r="Z41" s="485">
        <v>6961800</v>
      </c>
      <c r="AA41" s="438">
        <v>1</v>
      </c>
      <c r="AB41" s="437">
        <v>0</v>
      </c>
      <c r="AC41" s="485">
        <v>6647950</v>
      </c>
      <c r="AD41" s="438">
        <v>1</v>
      </c>
      <c r="AE41" s="437">
        <v>0</v>
      </c>
      <c r="AF41" s="485">
        <v>6334100</v>
      </c>
      <c r="AG41" s="191"/>
      <c r="AH41" s="191"/>
      <c r="AI41" s="191"/>
      <c r="AJ41" s="191"/>
      <c r="AK41" s="191"/>
      <c r="AL41" s="191"/>
      <c r="AM41" s="191"/>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2"/>
    </row>
    <row r="42" spans="1:62" s="99" customFormat="1" ht="15.75" customHeight="1" thickBot="1" x14ac:dyDescent="0.3">
      <c r="A42" s="986"/>
      <c r="B42" s="345" t="s">
        <v>941</v>
      </c>
      <c r="C42" s="360">
        <v>0</v>
      </c>
      <c r="D42" s="356">
        <v>60202500</v>
      </c>
      <c r="E42" s="349">
        <v>1</v>
      </c>
      <c r="F42" s="356"/>
      <c r="G42" s="339">
        <v>1</v>
      </c>
      <c r="H42" s="356"/>
      <c r="I42" s="339">
        <v>1</v>
      </c>
      <c r="J42" s="356"/>
      <c r="K42" s="339">
        <v>1</v>
      </c>
      <c r="L42" s="356"/>
      <c r="M42" s="351">
        <v>1</v>
      </c>
      <c r="N42" s="424"/>
      <c r="O42" s="438">
        <v>1</v>
      </c>
      <c r="P42" s="437">
        <v>60202500</v>
      </c>
      <c r="Q42" s="429">
        <v>0</v>
      </c>
      <c r="R42" s="438">
        <v>1</v>
      </c>
      <c r="S42" s="437">
        <v>0</v>
      </c>
      <c r="T42" s="452">
        <v>1489377</v>
      </c>
      <c r="U42" s="438">
        <v>1</v>
      </c>
      <c r="V42" s="437">
        <v>0</v>
      </c>
      <c r="W42" s="479">
        <v>6355024</v>
      </c>
      <c r="X42" s="438">
        <v>1</v>
      </c>
      <c r="Y42" s="437">
        <v>0</v>
      </c>
      <c r="Z42" s="485">
        <v>6961800</v>
      </c>
      <c r="AA42" s="438">
        <v>1</v>
      </c>
      <c r="AB42" s="437">
        <v>0</v>
      </c>
      <c r="AC42" s="485">
        <v>6647950</v>
      </c>
      <c r="AD42" s="438">
        <v>1</v>
      </c>
      <c r="AE42" s="437">
        <v>0</v>
      </c>
      <c r="AF42" s="485">
        <v>6334100</v>
      </c>
      <c r="AG42" s="191"/>
      <c r="AH42" s="191"/>
      <c r="AI42" s="191"/>
      <c r="AJ42" s="191"/>
      <c r="AK42" s="191"/>
      <c r="AL42" s="191"/>
      <c r="AM42" s="191"/>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row>
    <row r="43" spans="1:62" s="99" customFormat="1" ht="15.75" customHeight="1" thickBot="1" x14ac:dyDescent="0.3">
      <c r="A43" s="986"/>
      <c r="B43" s="346" t="s">
        <v>942</v>
      </c>
      <c r="C43" s="361">
        <v>0</v>
      </c>
      <c r="D43" s="357">
        <v>60202500</v>
      </c>
      <c r="E43" s="350">
        <v>1</v>
      </c>
      <c r="F43" s="357"/>
      <c r="G43" s="343">
        <v>1</v>
      </c>
      <c r="H43" s="357"/>
      <c r="I43" s="343">
        <v>1</v>
      </c>
      <c r="J43" s="357"/>
      <c r="K43" s="343">
        <v>1</v>
      </c>
      <c r="L43" s="357"/>
      <c r="M43" s="353">
        <v>1</v>
      </c>
      <c r="N43" s="425"/>
      <c r="O43" s="439">
        <v>1</v>
      </c>
      <c r="P43" s="437">
        <v>60202500</v>
      </c>
      <c r="Q43" s="430">
        <v>0</v>
      </c>
      <c r="R43" s="439">
        <v>1</v>
      </c>
      <c r="S43" s="437">
        <v>0</v>
      </c>
      <c r="T43" s="452">
        <v>1489377</v>
      </c>
      <c r="U43" s="439">
        <v>1</v>
      </c>
      <c r="V43" s="437">
        <v>0</v>
      </c>
      <c r="W43" s="479">
        <v>6355024</v>
      </c>
      <c r="X43" s="439">
        <v>1</v>
      </c>
      <c r="Y43" s="437">
        <v>0</v>
      </c>
      <c r="Z43" s="485">
        <v>6961800</v>
      </c>
      <c r="AA43" s="439">
        <v>1</v>
      </c>
      <c r="AB43" s="437">
        <v>0</v>
      </c>
      <c r="AC43" s="485">
        <v>6647950</v>
      </c>
      <c r="AD43" s="439">
        <v>1</v>
      </c>
      <c r="AE43" s="437">
        <v>0</v>
      </c>
      <c r="AF43" s="485">
        <v>6334100</v>
      </c>
      <c r="AG43" s="191"/>
      <c r="AH43" s="191"/>
      <c r="AI43" s="191"/>
      <c r="AJ43" s="191"/>
      <c r="AK43" s="191"/>
      <c r="AL43" s="191"/>
      <c r="AM43" s="191"/>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row>
    <row r="44" spans="1:62" s="99" customFormat="1" ht="29.25" customHeight="1" thickBot="1" x14ac:dyDescent="0.3">
      <c r="A44" s="987"/>
      <c r="B44" s="347" t="s">
        <v>93</v>
      </c>
      <c r="C44" s="362">
        <f>SUM(C24:C43)</f>
        <v>0</v>
      </c>
      <c r="D44" s="358">
        <v>1204050000</v>
      </c>
      <c r="E44" s="342">
        <f>SUM(E24:E43)</f>
        <v>20</v>
      </c>
      <c r="F44" s="358"/>
      <c r="G44" s="341">
        <f>SUM(G24:G43)</f>
        <v>20</v>
      </c>
      <c r="H44" s="358"/>
      <c r="I44" s="341">
        <f>SUM(I24:I43)</f>
        <v>20</v>
      </c>
      <c r="J44" s="358"/>
      <c r="K44" s="341">
        <f>SUM(K24:K43)</f>
        <v>20</v>
      </c>
      <c r="L44" s="358"/>
      <c r="M44" s="354">
        <f>SUM(M24:M43)</f>
        <v>20</v>
      </c>
      <c r="N44" s="427"/>
      <c r="O44" s="431">
        <f t="shared" ref="O44:T44" si="0">SUM(O24:O43)</f>
        <v>20</v>
      </c>
      <c r="P44" s="435">
        <f t="shared" si="0"/>
        <v>1204050000</v>
      </c>
      <c r="Q44" s="432">
        <f t="shared" si="0"/>
        <v>0</v>
      </c>
      <c r="R44" s="431">
        <f t="shared" si="0"/>
        <v>20</v>
      </c>
      <c r="S44" s="435">
        <f t="shared" si="0"/>
        <v>0</v>
      </c>
      <c r="T44" s="435">
        <f t="shared" si="0"/>
        <v>29787529</v>
      </c>
      <c r="U44" s="431">
        <f t="shared" ref="U44:W44" si="1">SUM(U24:U43)</f>
        <v>20</v>
      </c>
      <c r="V44" s="435">
        <f t="shared" si="1"/>
        <v>0</v>
      </c>
      <c r="W44" s="435">
        <f t="shared" si="1"/>
        <v>127100467</v>
      </c>
      <c r="X44" s="431">
        <f t="shared" ref="X44:Y44" si="2">SUM(X24:X43)</f>
        <v>20</v>
      </c>
      <c r="Y44" s="435">
        <f t="shared" si="2"/>
        <v>0</v>
      </c>
      <c r="Z44" s="435">
        <v>139236000</v>
      </c>
      <c r="AA44" s="205">
        <v>20</v>
      </c>
      <c r="AB44" s="435">
        <f t="shared" ref="AB44" si="3">SUM(AB24:AB43)</f>
        <v>0</v>
      </c>
      <c r="AC44" s="435">
        <v>132959000</v>
      </c>
      <c r="AD44" s="205">
        <v>20</v>
      </c>
      <c r="AE44" s="435">
        <f t="shared" ref="AE44" si="4">SUM(AE24:AE43)</f>
        <v>0</v>
      </c>
      <c r="AF44" s="435">
        <v>126682000</v>
      </c>
      <c r="AG44" s="191"/>
      <c r="AH44" s="191"/>
      <c r="AI44" s="191"/>
      <c r="AJ44" s="191"/>
      <c r="AK44" s="191"/>
      <c r="AL44" s="191"/>
      <c r="AM44" s="191"/>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row>
    <row r="45" spans="1:62" s="68" customFormat="1" ht="24" customHeight="1" thickBot="1" x14ac:dyDescent="0.3">
      <c r="K45" s="160"/>
      <c r="L45" s="160"/>
      <c r="M45" s="160"/>
      <c r="N45" s="160"/>
      <c r="O45" s="160"/>
      <c r="AG45" s="191"/>
      <c r="AH45" s="191"/>
      <c r="AI45" s="191"/>
      <c r="AJ45" s="191"/>
      <c r="AK45" s="191"/>
      <c r="AL45" s="191"/>
      <c r="AM45" s="191"/>
      <c r="AN45" s="143"/>
      <c r="AO45" s="143"/>
      <c r="AP45" s="143"/>
      <c r="AQ45" s="143"/>
      <c r="AR45" s="143"/>
      <c r="AS45" s="143"/>
      <c r="AT45" s="143"/>
      <c r="AU45" s="143"/>
      <c r="AV45" s="143"/>
      <c r="AW45" s="143"/>
      <c r="AX45" s="143"/>
      <c r="AY45" s="143"/>
      <c r="AZ45" s="143"/>
      <c r="BA45" s="143"/>
      <c r="BB45" s="143"/>
      <c r="BC45" s="143"/>
      <c r="BD45" s="143"/>
      <c r="BE45" s="143"/>
      <c r="BF45" s="143"/>
      <c r="BG45" s="143"/>
      <c r="BH45" s="143"/>
      <c r="BI45" s="143"/>
      <c r="BJ45" s="143"/>
    </row>
    <row r="46" spans="1:62" s="68" customFormat="1" ht="24" customHeight="1" thickBot="1" x14ac:dyDescent="0.3">
      <c r="A46" s="662" t="s">
        <v>943</v>
      </c>
      <c r="B46" s="1020" t="s">
        <v>920</v>
      </c>
      <c r="C46" s="557" t="s">
        <v>99</v>
      </c>
      <c r="D46" s="989"/>
      <c r="E46" s="989"/>
      <c r="F46" s="989"/>
      <c r="G46" s="989"/>
      <c r="H46" s="989"/>
      <c r="I46" s="989"/>
      <c r="J46" s="989"/>
      <c r="K46" s="989"/>
      <c r="L46" s="989"/>
      <c r="M46" s="989"/>
      <c r="N46" s="558"/>
      <c r="O46" s="980" t="s">
        <v>239</v>
      </c>
      <c r="P46" s="981"/>
      <c r="Q46" s="981"/>
      <c r="R46" s="981"/>
      <c r="S46" s="981"/>
      <c r="T46" s="981"/>
      <c r="U46" s="981"/>
      <c r="V46" s="981"/>
      <c r="W46" s="981"/>
      <c r="X46" s="981"/>
      <c r="Y46" s="981"/>
      <c r="Z46" s="981"/>
      <c r="AA46" s="981"/>
      <c r="AB46" s="981"/>
      <c r="AC46" s="981"/>
      <c r="AD46" s="981"/>
      <c r="AE46" s="981"/>
      <c r="AF46" s="982"/>
      <c r="AG46" s="143"/>
      <c r="AH46" s="143"/>
      <c r="AI46" s="143"/>
      <c r="AJ46" s="143"/>
      <c r="AK46" s="143"/>
      <c r="AL46" s="143"/>
      <c r="AM46" s="143"/>
      <c r="AN46" s="143"/>
      <c r="AO46" s="143"/>
      <c r="AP46" s="143"/>
      <c r="AQ46" s="143"/>
      <c r="AR46" s="143"/>
      <c r="AS46" s="143"/>
      <c r="AT46" s="143"/>
      <c r="AU46" s="143"/>
      <c r="AV46" s="143"/>
      <c r="AW46" s="143"/>
      <c r="AX46" s="143"/>
      <c r="AY46" s="143"/>
      <c r="AZ46" s="143"/>
      <c r="BA46" s="143"/>
      <c r="BB46" s="143"/>
      <c r="BC46" s="143"/>
      <c r="BD46" s="143"/>
      <c r="BE46" s="143"/>
      <c r="BF46" s="143"/>
      <c r="BG46" s="143"/>
      <c r="BH46" s="143"/>
      <c r="BI46" s="143"/>
      <c r="BJ46" s="143"/>
    </row>
    <row r="47" spans="1:62" s="68" customFormat="1" ht="24" customHeight="1" thickBot="1" x14ac:dyDescent="0.3">
      <c r="A47" s="985"/>
      <c r="B47" s="1021"/>
      <c r="C47" s="557" t="s">
        <v>263</v>
      </c>
      <c r="D47" s="558"/>
      <c r="E47" s="557" t="s">
        <v>264</v>
      </c>
      <c r="F47" s="558"/>
      <c r="G47" s="557" t="s">
        <v>265</v>
      </c>
      <c r="H47" s="558"/>
      <c r="I47" s="557" t="s">
        <v>266</v>
      </c>
      <c r="J47" s="558"/>
      <c r="K47" s="557" t="s">
        <v>857</v>
      </c>
      <c r="L47" s="558"/>
      <c r="M47" s="557" t="s">
        <v>268</v>
      </c>
      <c r="N47" s="558"/>
      <c r="O47" s="980" t="s">
        <v>263</v>
      </c>
      <c r="P47" s="981"/>
      <c r="Q47" s="982"/>
      <c r="R47" s="980" t="s">
        <v>264</v>
      </c>
      <c r="S47" s="981"/>
      <c r="T47" s="982"/>
      <c r="U47" s="980" t="s">
        <v>265</v>
      </c>
      <c r="V47" s="981"/>
      <c r="W47" s="982"/>
      <c r="X47" s="980" t="s">
        <v>266</v>
      </c>
      <c r="Y47" s="981"/>
      <c r="Z47" s="982"/>
      <c r="AA47" s="980" t="s">
        <v>857</v>
      </c>
      <c r="AB47" s="981"/>
      <c r="AC47" s="982"/>
      <c r="AD47" s="980" t="s">
        <v>268</v>
      </c>
      <c r="AE47" s="981"/>
      <c r="AF47" s="982"/>
      <c r="AG47" s="143"/>
      <c r="AH47" s="143"/>
      <c r="AI47" s="143"/>
      <c r="AJ47" s="143"/>
      <c r="AK47" s="143"/>
      <c r="AL47" s="143"/>
      <c r="AM47" s="143"/>
      <c r="AN47" s="143"/>
      <c r="AO47" s="143"/>
      <c r="AP47" s="143"/>
      <c r="AQ47" s="143"/>
      <c r="AR47" s="143"/>
      <c r="AS47" s="143"/>
      <c r="AT47" s="143"/>
      <c r="AU47" s="143"/>
      <c r="AV47" s="143"/>
      <c r="AW47" s="143"/>
      <c r="AX47" s="143"/>
      <c r="AY47" s="143"/>
      <c r="AZ47" s="143"/>
      <c r="BA47" s="143"/>
      <c r="BB47" s="143"/>
      <c r="BC47" s="143"/>
      <c r="BD47" s="143"/>
      <c r="BE47" s="143"/>
      <c r="BF47" s="143"/>
      <c r="BG47" s="143"/>
      <c r="BH47" s="143"/>
      <c r="BI47" s="143"/>
      <c r="BJ47" s="143"/>
    </row>
    <row r="48" spans="1:62" s="68" customFormat="1" ht="29.25" customHeight="1" thickBot="1" x14ac:dyDescent="0.3">
      <c r="A48" s="985"/>
      <c r="B48" s="1022"/>
      <c r="C48" s="208" t="s">
        <v>100</v>
      </c>
      <c r="D48" s="194" t="s">
        <v>921</v>
      </c>
      <c r="E48" s="208" t="s">
        <v>100</v>
      </c>
      <c r="F48" s="194" t="s">
        <v>921</v>
      </c>
      <c r="G48" s="208" t="s">
        <v>100</v>
      </c>
      <c r="H48" s="194" t="s">
        <v>921</v>
      </c>
      <c r="I48" s="208" t="s">
        <v>100</v>
      </c>
      <c r="J48" s="194" t="s">
        <v>921</v>
      </c>
      <c r="K48" s="208" t="s">
        <v>100</v>
      </c>
      <c r="L48" s="194" t="s">
        <v>921</v>
      </c>
      <c r="M48" s="208" t="s">
        <v>100</v>
      </c>
      <c r="N48" s="194" t="s">
        <v>921</v>
      </c>
      <c r="O48" s="197" t="s">
        <v>100</v>
      </c>
      <c r="P48" s="197" t="s">
        <v>922</v>
      </c>
      <c r="Q48" s="197" t="s">
        <v>226</v>
      </c>
      <c r="R48" s="197" t="s">
        <v>100</v>
      </c>
      <c r="S48" s="197" t="s">
        <v>922</v>
      </c>
      <c r="T48" s="197" t="s">
        <v>226</v>
      </c>
      <c r="U48" s="197" t="s">
        <v>100</v>
      </c>
      <c r="V48" s="197" t="s">
        <v>922</v>
      </c>
      <c r="W48" s="197" t="s">
        <v>226</v>
      </c>
      <c r="X48" s="197" t="s">
        <v>100</v>
      </c>
      <c r="Y48" s="197" t="s">
        <v>922</v>
      </c>
      <c r="Z48" s="197" t="s">
        <v>226</v>
      </c>
      <c r="AA48" s="197" t="s">
        <v>100</v>
      </c>
      <c r="AB48" s="197" t="s">
        <v>922</v>
      </c>
      <c r="AC48" s="197" t="s">
        <v>226</v>
      </c>
      <c r="AD48" s="197" t="s">
        <v>100</v>
      </c>
      <c r="AE48" s="197" t="s">
        <v>922</v>
      </c>
      <c r="AF48" s="197" t="s">
        <v>226</v>
      </c>
      <c r="AG48" s="143"/>
      <c r="AH48" s="143"/>
      <c r="AI48" s="143"/>
      <c r="AJ48" s="143"/>
      <c r="AK48" s="143"/>
      <c r="AL48" s="143"/>
      <c r="AM48" s="143"/>
      <c r="AN48" s="143"/>
      <c r="AO48" s="143"/>
      <c r="AP48" s="143"/>
      <c r="AQ48" s="143"/>
      <c r="AR48" s="143"/>
      <c r="AS48" s="143"/>
      <c r="AT48" s="143"/>
      <c r="AU48" s="143"/>
      <c r="AV48" s="143"/>
      <c r="AW48" s="143"/>
      <c r="AX48" s="143"/>
      <c r="AY48" s="143"/>
      <c r="AZ48" s="143"/>
      <c r="BA48" s="143"/>
      <c r="BB48" s="143"/>
      <c r="BC48" s="143"/>
      <c r="BD48" s="143"/>
      <c r="BE48" s="143"/>
      <c r="BF48" s="143"/>
      <c r="BG48" s="143"/>
      <c r="BH48" s="143"/>
      <c r="BI48" s="143"/>
      <c r="BJ48" s="143"/>
    </row>
    <row r="49" spans="1:62" s="68" customFormat="1" ht="17.25" thickBot="1" x14ac:dyDescent="0.3">
      <c r="A49" s="985"/>
      <c r="B49" s="344" t="s">
        <v>923</v>
      </c>
      <c r="C49" s="359">
        <v>1</v>
      </c>
      <c r="D49" s="355"/>
      <c r="E49" s="348">
        <v>1</v>
      </c>
      <c r="F49" s="355"/>
      <c r="G49" s="340">
        <v>1</v>
      </c>
      <c r="H49" s="355"/>
      <c r="I49" s="340">
        <v>1</v>
      </c>
      <c r="J49" s="355"/>
      <c r="K49" s="340">
        <v>1</v>
      </c>
      <c r="L49" s="355"/>
      <c r="M49" s="352">
        <v>1</v>
      </c>
      <c r="N49" s="355"/>
      <c r="O49" s="141">
        <v>1</v>
      </c>
      <c r="P49" s="437">
        <v>0</v>
      </c>
      <c r="Q49" s="452">
        <f>Q69/20</f>
        <v>6647950</v>
      </c>
      <c r="R49" s="141">
        <v>1</v>
      </c>
      <c r="S49" s="437">
        <v>0</v>
      </c>
      <c r="T49" s="452">
        <f>T69/20</f>
        <v>6647950</v>
      </c>
      <c r="U49" s="141"/>
      <c r="V49" s="206"/>
      <c r="W49" s="207"/>
      <c r="X49" s="141"/>
      <c r="Y49" s="206"/>
      <c r="Z49" s="207"/>
      <c r="AA49" s="141"/>
      <c r="AB49" s="206"/>
      <c r="AC49" s="207"/>
      <c r="AD49" s="141"/>
      <c r="AE49" s="252"/>
      <c r="AF49" s="207"/>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c r="BD49" s="143"/>
      <c r="BE49" s="143"/>
      <c r="BF49" s="143"/>
      <c r="BG49" s="143"/>
      <c r="BH49" s="143"/>
      <c r="BI49" s="143"/>
      <c r="BJ49" s="143"/>
    </row>
    <row r="50" spans="1:62" s="68" customFormat="1" ht="17.25" thickBot="1" x14ac:dyDescent="0.3">
      <c r="A50" s="985"/>
      <c r="B50" s="345" t="s">
        <v>924</v>
      </c>
      <c r="C50" s="360">
        <v>1</v>
      </c>
      <c r="D50" s="356"/>
      <c r="E50" s="349">
        <v>1</v>
      </c>
      <c r="F50" s="356"/>
      <c r="G50" s="339">
        <v>1</v>
      </c>
      <c r="H50" s="356"/>
      <c r="I50" s="339">
        <v>1</v>
      </c>
      <c r="J50" s="356"/>
      <c r="K50" s="339">
        <v>1</v>
      </c>
      <c r="L50" s="356"/>
      <c r="M50" s="351">
        <v>1</v>
      </c>
      <c r="N50" s="356"/>
      <c r="O50" s="141">
        <v>1</v>
      </c>
      <c r="P50" s="437">
        <v>0</v>
      </c>
      <c r="Q50" s="452">
        <v>6647950</v>
      </c>
      <c r="R50" s="141">
        <v>1</v>
      </c>
      <c r="S50" s="437">
        <v>0</v>
      </c>
      <c r="T50" s="452">
        <v>6647950</v>
      </c>
      <c r="U50" s="141"/>
      <c r="V50" s="206"/>
      <c r="W50" s="207"/>
      <c r="X50" s="141"/>
      <c r="Y50" s="206"/>
      <c r="Z50" s="207"/>
      <c r="AA50" s="141"/>
      <c r="AB50" s="206"/>
      <c r="AC50" s="207"/>
      <c r="AD50" s="141"/>
      <c r="AE50" s="252"/>
      <c r="AF50" s="207"/>
      <c r="AG50" s="143"/>
      <c r="AH50" s="143"/>
      <c r="AI50" s="143"/>
      <c r="AJ50" s="143"/>
      <c r="AK50" s="143"/>
      <c r="AL50" s="143"/>
      <c r="AM50" s="143"/>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row>
    <row r="51" spans="1:62" s="68" customFormat="1" ht="17.25" thickBot="1" x14ac:dyDescent="0.3">
      <c r="A51" s="985"/>
      <c r="B51" s="345" t="s">
        <v>925</v>
      </c>
      <c r="C51" s="360">
        <v>1</v>
      </c>
      <c r="D51" s="356"/>
      <c r="E51" s="349">
        <v>1</v>
      </c>
      <c r="F51" s="356"/>
      <c r="G51" s="339">
        <v>1</v>
      </c>
      <c r="H51" s="356"/>
      <c r="I51" s="339">
        <v>1</v>
      </c>
      <c r="J51" s="356"/>
      <c r="K51" s="339">
        <v>1</v>
      </c>
      <c r="L51" s="356"/>
      <c r="M51" s="351">
        <v>1</v>
      </c>
      <c r="N51" s="356"/>
      <c r="O51" s="141">
        <v>1</v>
      </c>
      <c r="P51" s="437">
        <v>0</v>
      </c>
      <c r="Q51" s="452">
        <v>6647950</v>
      </c>
      <c r="R51" s="141">
        <v>1</v>
      </c>
      <c r="S51" s="437">
        <v>0</v>
      </c>
      <c r="T51" s="452">
        <v>6647950</v>
      </c>
      <c r="U51" s="141"/>
      <c r="V51" s="206"/>
      <c r="W51" s="207"/>
      <c r="X51" s="141"/>
      <c r="Y51" s="206"/>
      <c r="Z51" s="207"/>
      <c r="AA51" s="141"/>
      <c r="AB51" s="206"/>
      <c r="AC51" s="207"/>
      <c r="AD51" s="141"/>
      <c r="AE51" s="252"/>
      <c r="AF51" s="207"/>
      <c r="AG51" s="143"/>
      <c r="AH51" s="143"/>
      <c r="AI51" s="143"/>
      <c r="AJ51" s="143"/>
      <c r="AK51" s="143"/>
      <c r="AL51" s="143"/>
      <c r="AM51" s="143"/>
      <c r="AN51" s="143"/>
      <c r="AO51" s="143"/>
      <c r="AP51" s="143"/>
      <c r="AQ51" s="143"/>
      <c r="AR51" s="143"/>
      <c r="AS51" s="143"/>
      <c r="AT51" s="143"/>
      <c r="AU51" s="143"/>
      <c r="AV51" s="143"/>
      <c r="AW51" s="143"/>
      <c r="AX51" s="143"/>
      <c r="AY51" s="143"/>
      <c r="AZ51" s="143"/>
      <c r="BA51" s="143"/>
      <c r="BB51" s="143"/>
      <c r="BC51" s="143"/>
      <c r="BD51" s="143"/>
      <c r="BE51" s="143"/>
      <c r="BF51" s="143"/>
      <c r="BG51" s="143"/>
      <c r="BH51" s="143"/>
      <c r="BI51" s="143"/>
      <c r="BJ51" s="143"/>
    </row>
    <row r="52" spans="1:62" s="68" customFormat="1" ht="17.25" thickBot="1" x14ac:dyDescent="0.3">
      <c r="A52" s="985"/>
      <c r="B52" s="345" t="s">
        <v>926</v>
      </c>
      <c r="C52" s="360">
        <v>1</v>
      </c>
      <c r="D52" s="356"/>
      <c r="E52" s="349">
        <v>1</v>
      </c>
      <c r="F52" s="356"/>
      <c r="G52" s="339">
        <v>1</v>
      </c>
      <c r="H52" s="356"/>
      <c r="I52" s="339">
        <v>1</v>
      </c>
      <c r="J52" s="356"/>
      <c r="K52" s="339">
        <v>1</v>
      </c>
      <c r="L52" s="356"/>
      <c r="M52" s="351">
        <v>1</v>
      </c>
      <c r="N52" s="356"/>
      <c r="O52" s="141">
        <v>1</v>
      </c>
      <c r="P52" s="437">
        <v>0</v>
      </c>
      <c r="Q52" s="452">
        <v>6647950</v>
      </c>
      <c r="R52" s="141">
        <v>1</v>
      </c>
      <c r="S52" s="437">
        <v>0</v>
      </c>
      <c r="T52" s="452">
        <v>6647950</v>
      </c>
      <c r="U52" s="141"/>
      <c r="V52" s="206"/>
      <c r="W52" s="207"/>
      <c r="X52" s="141"/>
      <c r="Y52" s="206"/>
      <c r="Z52" s="207"/>
      <c r="AA52" s="141"/>
      <c r="AB52" s="206"/>
      <c r="AC52" s="207"/>
      <c r="AD52" s="141"/>
      <c r="AE52" s="252"/>
      <c r="AF52" s="207"/>
      <c r="AG52" s="143"/>
      <c r="AH52" s="143"/>
      <c r="AI52" s="143"/>
      <c r="AJ52" s="143"/>
      <c r="AK52" s="143"/>
      <c r="AL52" s="143"/>
      <c r="AM52" s="143"/>
      <c r="AN52" s="143"/>
      <c r="AO52" s="143"/>
      <c r="AP52" s="143"/>
      <c r="AQ52" s="143"/>
      <c r="AR52" s="143"/>
      <c r="AS52" s="143"/>
      <c r="AT52" s="143"/>
      <c r="AU52" s="143"/>
      <c r="AV52" s="143"/>
      <c r="AW52" s="143"/>
      <c r="AX52" s="143"/>
      <c r="AY52" s="143"/>
      <c r="AZ52" s="143"/>
      <c r="BA52" s="143"/>
      <c r="BB52" s="143"/>
      <c r="BC52" s="143"/>
      <c r="BD52" s="143"/>
      <c r="BE52" s="143"/>
      <c r="BF52" s="143"/>
      <c r="BG52" s="143"/>
      <c r="BH52" s="143"/>
      <c r="BI52" s="143"/>
      <c r="BJ52" s="143"/>
    </row>
    <row r="53" spans="1:62" s="68" customFormat="1" ht="17.25" thickBot="1" x14ac:dyDescent="0.3">
      <c r="A53" s="985"/>
      <c r="B53" s="345" t="s">
        <v>927</v>
      </c>
      <c r="C53" s="360">
        <v>1</v>
      </c>
      <c r="D53" s="356"/>
      <c r="E53" s="349">
        <v>1</v>
      </c>
      <c r="F53" s="356"/>
      <c r="G53" s="339">
        <v>1</v>
      </c>
      <c r="H53" s="356"/>
      <c r="I53" s="339">
        <v>1</v>
      </c>
      <c r="J53" s="356"/>
      <c r="K53" s="339">
        <v>1</v>
      </c>
      <c r="L53" s="356"/>
      <c r="M53" s="351">
        <v>1</v>
      </c>
      <c r="N53" s="356"/>
      <c r="O53" s="141">
        <v>1</v>
      </c>
      <c r="P53" s="437">
        <v>0</v>
      </c>
      <c r="Q53" s="452">
        <v>6647950</v>
      </c>
      <c r="R53" s="141">
        <v>1</v>
      </c>
      <c r="S53" s="437">
        <v>0</v>
      </c>
      <c r="T53" s="452">
        <v>6647950</v>
      </c>
      <c r="U53" s="141"/>
      <c r="V53" s="206"/>
      <c r="W53" s="207"/>
      <c r="X53" s="141"/>
      <c r="Y53" s="206"/>
      <c r="Z53" s="207"/>
      <c r="AA53" s="141"/>
      <c r="AB53" s="206"/>
      <c r="AC53" s="207"/>
      <c r="AD53" s="141"/>
      <c r="AE53" s="252"/>
      <c r="AF53" s="207"/>
      <c r="AG53" s="143"/>
      <c r="AH53" s="143"/>
      <c r="AI53" s="143"/>
      <c r="AJ53" s="143"/>
      <c r="AK53" s="143"/>
      <c r="AL53" s="143"/>
      <c r="AM53" s="143"/>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row>
    <row r="54" spans="1:62" s="68" customFormat="1" ht="17.25" thickBot="1" x14ac:dyDescent="0.3">
      <c r="A54" s="985"/>
      <c r="B54" s="345" t="s">
        <v>928</v>
      </c>
      <c r="C54" s="360">
        <v>1</v>
      </c>
      <c r="D54" s="356"/>
      <c r="E54" s="349">
        <v>1</v>
      </c>
      <c r="F54" s="356"/>
      <c r="G54" s="339">
        <v>1</v>
      </c>
      <c r="H54" s="356"/>
      <c r="I54" s="339">
        <v>1</v>
      </c>
      <c r="J54" s="356"/>
      <c r="K54" s="339">
        <v>1</v>
      </c>
      <c r="L54" s="356"/>
      <c r="M54" s="351">
        <v>1</v>
      </c>
      <c r="N54" s="356"/>
      <c r="O54" s="141">
        <v>1</v>
      </c>
      <c r="P54" s="437">
        <v>0</v>
      </c>
      <c r="Q54" s="452">
        <v>6647950</v>
      </c>
      <c r="R54" s="141">
        <v>1</v>
      </c>
      <c r="S54" s="437">
        <v>0</v>
      </c>
      <c r="T54" s="452">
        <v>6647950</v>
      </c>
      <c r="U54" s="141"/>
      <c r="V54" s="206"/>
      <c r="W54" s="207"/>
      <c r="X54" s="141"/>
      <c r="Y54" s="206"/>
      <c r="Z54" s="207"/>
      <c r="AA54" s="141"/>
      <c r="AB54" s="206"/>
      <c r="AC54" s="207"/>
      <c r="AD54" s="141"/>
      <c r="AE54" s="252"/>
      <c r="AF54" s="207"/>
      <c r="AG54" s="143"/>
      <c r="AH54" s="143"/>
      <c r="AI54" s="143"/>
      <c r="AJ54" s="143"/>
      <c r="AK54" s="143"/>
      <c r="AL54" s="143"/>
      <c r="AM54" s="143"/>
      <c r="AN54" s="143"/>
      <c r="AO54" s="143"/>
      <c r="AP54" s="143"/>
      <c r="AQ54" s="143"/>
      <c r="AR54" s="143"/>
      <c r="AS54" s="143"/>
      <c r="AT54" s="143"/>
      <c r="AU54" s="143"/>
      <c r="AV54" s="143"/>
      <c r="AW54" s="143"/>
      <c r="AX54" s="143"/>
      <c r="AY54" s="143"/>
      <c r="AZ54" s="143"/>
      <c r="BA54" s="143"/>
      <c r="BB54" s="143"/>
      <c r="BC54" s="143"/>
      <c r="BD54" s="143"/>
      <c r="BE54" s="143"/>
      <c r="BF54" s="143"/>
      <c r="BG54" s="143"/>
      <c r="BH54" s="143"/>
      <c r="BI54" s="143"/>
      <c r="BJ54" s="143"/>
    </row>
    <row r="55" spans="1:62" s="68" customFormat="1" ht="17.25" thickBot="1" x14ac:dyDescent="0.3">
      <c r="A55" s="985"/>
      <c r="B55" s="345" t="s">
        <v>929</v>
      </c>
      <c r="C55" s="360">
        <v>1</v>
      </c>
      <c r="D55" s="356"/>
      <c r="E55" s="349">
        <v>1</v>
      </c>
      <c r="F55" s="356"/>
      <c r="G55" s="339">
        <v>1</v>
      </c>
      <c r="H55" s="356"/>
      <c r="I55" s="339">
        <v>1</v>
      </c>
      <c r="J55" s="356"/>
      <c r="K55" s="339">
        <v>1</v>
      </c>
      <c r="L55" s="356"/>
      <c r="M55" s="351">
        <v>1</v>
      </c>
      <c r="N55" s="356"/>
      <c r="O55" s="141">
        <v>1</v>
      </c>
      <c r="P55" s="437">
        <v>0</v>
      </c>
      <c r="Q55" s="452">
        <v>6647950</v>
      </c>
      <c r="R55" s="141">
        <v>1</v>
      </c>
      <c r="S55" s="437">
        <v>0</v>
      </c>
      <c r="T55" s="452">
        <v>6647950</v>
      </c>
      <c r="U55" s="141"/>
      <c r="V55" s="206"/>
      <c r="W55" s="207"/>
      <c r="X55" s="141"/>
      <c r="Y55" s="206"/>
      <c r="Z55" s="207"/>
      <c r="AA55" s="141"/>
      <c r="AB55" s="206"/>
      <c r="AC55" s="207"/>
      <c r="AD55" s="141"/>
      <c r="AE55" s="252"/>
      <c r="AF55" s="207"/>
      <c r="AG55" s="143"/>
      <c r="AH55" s="143"/>
      <c r="AI55" s="143"/>
      <c r="AJ55" s="143"/>
      <c r="AK55" s="143"/>
      <c r="AL55" s="143"/>
      <c r="AM55" s="143"/>
      <c r="AN55" s="143"/>
      <c r="AO55" s="143"/>
      <c r="AP55" s="143"/>
      <c r="AQ55" s="143"/>
      <c r="AR55" s="143"/>
      <c r="AS55" s="143"/>
      <c r="AT55" s="143"/>
      <c r="AU55" s="143"/>
      <c r="AV55" s="143"/>
      <c r="AW55" s="143"/>
      <c r="AX55" s="143"/>
      <c r="AY55" s="143"/>
      <c r="AZ55" s="143"/>
      <c r="BA55" s="143"/>
      <c r="BB55" s="143"/>
      <c r="BC55" s="143"/>
      <c r="BD55" s="143"/>
      <c r="BE55" s="143"/>
      <c r="BF55" s="143"/>
      <c r="BG55" s="143"/>
      <c r="BH55" s="143"/>
      <c r="BI55" s="143"/>
      <c r="BJ55" s="143"/>
    </row>
    <row r="56" spans="1:62" s="68" customFormat="1" ht="17.25" thickBot="1" x14ac:dyDescent="0.3">
      <c r="A56" s="985"/>
      <c r="B56" s="345" t="s">
        <v>930</v>
      </c>
      <c r="C56" s="360">
        <v>1</v>
      </c>
      <c r="D56" s="356"/>
      <c r="E56" s="349">
        <v>1</v>
      </c>
      <c r="F56" s="356"/>
      <c r="G56" s="339">
        <v>1</v>
      </c>
      <c r="H56" s="356"/>
      <c r="I56" s="339">
        <v>1</v>
      </c>
      <c r="J56" s="356"/>
      <c r="K56" s="339">
        <v>1</v>
      </c>
      <c r="L56" s="356"/>
      <c r="M56" s="351">
        <v>1</v>
      </c>
      <c r="N56" s="356"/>
      <c r="O56" s="141">
        <v>1</v>
      </c>
      <c r="P56" s="437">
        <v>0</v>
      </c>
      <c r="Q56" s="452">
        <v>6647950</v>
      </c>
      <c r="R56" s="141">
        <v>1</v>
      </c>
      <c r="S56" s="437">
        <v>0</v>
      </c>
      <c r="T56" s="452">
        <v>6647950</v>
      </c>
      <c r="U56" s="141"/>
      <c r="V56" s="206"/>
      <c r="W56" s="207"/>
      <c r="X56" s="141"/>
      <c r="Y56" s="206"/>
      <c r="Z56" s="207"/>
      <c r="AA56" s="141"/>
      <c r="AB56" s="206"/>
      <c r="AC56" s="207"/>
      <c r="AD56" s="141"/>
      <c r="AE56" s="252"/>
      <c r="AF56" s="207"/>
      <c r="AG56" s="143"/>
      <c r="AH56" s="143"/>
      <c r="AI56" s="143"/>
      <c r="AJ56" s="143"/>
      <c r="AK56" s="143"/>
      <c r="AL56" s="143"/>
      <c r="AM56" s="143"/>
      <c r="AN56" s="143"/>
      <c r="AO56" s="143"/>
      <c r="AP56" s="143"/>
      <c r="AQ56" s="143"/>
      <c r="AR56" s="143"/>
      <c r="AS56" s="143"/>
      <c r="AT56" s="143"/>
      <c r="AU56" s="143"/>
      <c r="AV56" s="143"/>
      <c r="AW56" s="143"/>
      <c r="AX56" s="143"/>
      <c r="AY56" s="143"/>
      <c r="AZ56" s="143"/>
      <c r="BA56" s="143"/>
      <c r="BB56" s="143"/>
      <c r="BC56" s="143"/>
      <c r="BD56" s="143"/>
      <c r="BE56" s="143"/>
      <c r="BF56" s="143"/>
      <c r="BG56" s="143"/>
      <c r="BH56" s="143"/>
      <c r="BI56" s="143"/>
      <c r="BJ56" s="143"/>
    </row>
    <row r="57" spans="1:62" s="68" customFormat="1" ht="17.25" thickBot="1" x14ac:dyDescent="0.3">
      <c r="A57" s="985"/>
      <c r="B57" s="345" t="s">
        <v>931</v>
      </c>
      <c r="C57" s="360">
        <v>1</v>
      </c>
      <c r="D57" s="356"/>
      <c r="E57" s="349">
        <v>1</v>
      </c>
      <c r="F57" s="356"/>
      <c r="G57" s="339">
        <v>1</v>
      </c>
      <c r="H57" s="356"/>
      <c r="I57" s="339">
        <v>1</v>
      </c>
      <c r="J57" s="356"/>
      <c r="K57" s="339">
        <v>1</v>
      </c>
      <c r="L57" s="356"/>
      <c r="M57" s="351">
        <v>1</v>
      </c>
      <c r="N57" s="356"/>
      <c r="O57" s="141">
        <v>1</v>
      </c>
      <c r="P57" s="437">
        <v>0</v>
      </c>
      <c r="Q57" s="452">
        <v>6647950</v>
      </c>
      <c r="R57" s="141">
        <v>1</v>
      </c>
      <c r="S57" s="437">
        <v>0</v>
      </c>
      <c r="T57" s="452">
        <v>6647950</v>
      </c>
      <c r="U57" s="141"/>
      <c r="V57" s="206"/>
      <c r="W57" s="207"/>
      <c r="X57" s="141"/>
      <c r="Y57" s="206"/>
      <c r="Z57" s="207"/>
      <c r="AA57" s="141"/>
      <c r="AB57" s="206"/>
      <c r="AC57" s="207"/>
      <c r="AD57" s="141"/>
      <c r="AE57" s="252"/>
      <c r="AF57" s="207"/>
      <c r="AG57" s="143"/>
      <c r="AH57" s="143"/>
      <c r="AI57" s="143"/>
      <c r="AJ57" s="143"/>
      <c r="AK57" s="143"/>
      <c r="AL57" s="143"/>
      <c r="AM57" s="143"/>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row>
    <row r="58" spans="1:62" s="68" customFormat="1" ht="17.25" thickBot="1" x14ac:dyDescent="0.3">
      <c r="A58" s="985"/>
      <c r="B58" s="345" t="s">
        <v>932</v>
      </c>
      <c r="C58" s="360">
        <v>1</v>
      </c>
      <c r="D58" s="356"/>
      <c r="E58" s="349">
        <v>1</v>
      </c>
      <c r="F58" s="356"/>
      <c r="G58" s="339">
        <v>1</v>
      </c>
      <c r="H58" s="356"/>
      <c r="I58" s="339">
        <v>1</v>
      </c>
      <c r="J58" s="356"/>
      <c r="K58" s="339">
        <v>1</v>
      </c>
      <c r="L58" s="356"/>
      <c r="M58" s="351">
        <v>1</v>
      </c>
      <c r="N58" s="356"/>
      <c r="O58" s="141">
        <v>1</v>
      </c>
      <c r="P58" s="437">
        <v>0</v>
      </c>
      <c r="Q58" s="452">
        <v>6647950</v>
      </c>
      <c r="R58" s="141">
        <v>1</v>
      </c>
      <c r="S58" s="437">
        <v>0</v>
      </c>
      <c r="T58" s="452">
        <v>6647950</v>
      </c>
      <c r="U58" s="141"/>
      <c r="V58" s="206"/>
      <c r="W58" s="207"/>
      <c r="X58" s="141"/>
      <c r="Y58" s="206"/>
      <c r="Z58" s="207"/>
      <c r="AA58" s="141"/>
      <c r="AB58" s="206"/>
      <c r="AC58" s="207"/>
      <c r="AD58" s="141"/>
      <c r="AE58" s="252"/>
      <c r="AF58" s="207"/>
      <c r="AG58" s="143"/>
      <c r="AH58" s="143"/>
      <c r="AI58" s="143"/>
      <c r="AJ58" s="143"/>
      <c r="AK58" s="143"/>
      <c r="AL58" s="143"/>
      <c r="AM58" s="143"/>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row>
    <row r="59" spans="1:62" s="68" customFormat="1" ht="17.25" thickBot="1" x14ac:dyDescent="0.3">
      <c r="A59" s="985"/>
      <c r="B59" s="345" t="s">
        <v>933</v>
      </c>
      <c r="C59" s="360">
        <v>1</v>
      </c>
      <c r="D59" s="356"/>
      <c r="E59" s="349">
        <v>1</v>
      </c>
      <c r="F59" s="356"/>
      <c r="G59" s="339">
        <v>1</v>
      </c>
      <c r="H59" s="356"/>
      <c r="I59" s="339">
        <v>1</v>
      </c>
      <c r="J59" s="356"/>
      <c r="K59" s="339">
        <v>1</v>
      </c>
      <c r="L59" s="356"/>
      <c r="M59" s="351">
        <v>1</v>
      </c>
      <c r="N59" s="356"/>
      <c r="O59" s="141">
        <v>1</v>
      </c>
      <c r="P59" s="437">
        <v>0</v>
      </c>
      <c r="Q59" s="452">
        <v>6647950</v>
      </c>
      <c r="R59" s="141">
        <v>1</v>
      </c>
      <c r="S59" s="437">
        <v>0</v>
      </c>
      <c r="T59" s="452">
        <v>6647950</v>
      </c>
      <c r="U59" s="141"/>
      <c r="V59" s="206"/>
      <c r="W59" s="207"/>
      <c r="X59" s="141"/>
      <c r="Y59" s="206"/>
      <c r="Z59" s="207"/>
      <c r="AA59" s="141"/>
      <c r="AB59" s="206"/>
      <c r="AC59" s="207"/>
      <c r="AD59" s="141"/>
      <c r="AE59" s="252"/>
      <c r="AF59" s="207"/>
      <c r="AG59" s="143"/>
      <c r="AH59" s="143"/>
      <c r="AI59" s="143"/>
      <c r="AJ59" s="143"/>
      <c r="AK59" s="143"/>
      <c r="AL59" s="143"/>
      <c r="AM59" s="143"/>
      <c r="AN59" s="143"/>
      <c r="AO59" s="143"/>
      <c r="AP59" s="143"/>
      <c r="AQ59" s="143"/>
      <c r="AR59" s="143"/>
      <c r="AS59" s="143"/>
      <c r="AT59" s="143"/>
      <c r="AU59" s="143"/>
      <c r="AV59" s="143"/>
      <c r="AW59" s="143"/>
      <c r="AX59" s="143"/>
      <c r="AY59" s="143"/>
      <c r="AZ59" s="143"/>
      <c r="BA59" s="143"/>
      <c r="BB59" s="143"/>
      <c r="BC59" s="143"/>
      <c r="BD59" s="143"/>
      <c r="BE59" s="143"/>
      <c r="BF59" s="143"/>
      <c r="BG59" s="143"/>
      <c r="BH59" s="143"/>
      <c r="BI59" s="143"/>
      <c r="BJ59" s="143"/>
    </row>
    <row r="60" spans="1:62" s="68" customFormat="1" ht="17.25" thickBot="1" x14ac:dyDescent="0.3">
      <c r="A60" s="985"/>
      <c r="B60" s="345" t="s">
        <v>934</v>
      </c>
      <c r="C60" s="360">
        <v>1</v>
      </c>
      <c r="D60" s="356"/>
      <c r="E60" s="349">
        <v>1</v>
      </c>
      <c r="F60" s="356"/>
      <c r="G60" s="339">
        <v>1</v>
      </c>
      <c r="H60" s="356"/>
      <c r="I60" s="339">
        <v>1</v>
      </c>
      <c r="J60" s="356"/>
      <c r="K60" s="339">
        <v>1</v>
      </c>
      <c r="L60" s="356"/>
      <c r="M60" s="351">
        <v>1</v>
      </c>
      <c r="N60" s="356"/>
      <c r="O60" s="141">
        <v>1</v>
      </c>
      <c r="P60" s="437">
        <v>0</v>
      </c>
      <c r="Q60" s="452">
        <v>6647950</v>
      </c>
      <c r="R60" s="141">
        <v>1</v>
      </c>
      <c r="S60" s="437">
        <v>0</v>
      </c>
      <c r="T60" s="452">
        <v>6647950</v>
      </c>
      <c r="U60" s="141"/>
      <c r="V60" s="206"/>
      <c r="W60" s="207"/>
      <c r="X60" s="141"/>
      <c r="Y60" s="206"/>
      <c r="Z60" s="207"/>
      <c r="AA60" s="141"/>
      <c r="AB60" s="206"/>
      <c r="AC60" s="207"/>
      <c r="AD60" s="141"/>
      <c r="AE60" s="252"/>
      <c r="AF60" s="207"/>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row>
    <row r="61" spans="1:62" s="68" customFormat="1" ht="17.25" thickBot="1" x14ac:dyDescent="0.3">
      <c r="A61" s="985"/>
      <c r="B61" s="345" t="s">
        <v>935</v>
      </c>
      <c r="C61" s="360">
        <v>1</v>
      </c>
      <c r="D61" s="356"/>
      <c r="E61" s="349">
        <v>1</v>
      </c>
      <c r="F61" s="356"/>
      <c r="G61" s="339">
        <v>1</v>
      </c>
      <c r="H61" s="356"/>
      <c r="I61" s="339">
        <v>1</v>
      </c>
      <c r="J61" s="356"/>
      <c r="K61" s="339">
        <v>1</v>
      </c>
      <c r="L61" s="356"/>
      <c r="M61" s="351">
        <v>1</v>
      </c>
      <c r="N61" s="356"/>
      <c r="O61" s="141">
        <v>1</v>
      </c>
      <c r="P61" s="437">
        <v>0</v>
      </c>
      <c r="Q61" s="452">
        <v>6647950</v>
      </c>
      <c r="R61" s="141">
        <v>1</v>
      </c>
      <c r="S61" s="437">
        <v>0</v>
      </c>
      <c r="T61" s="452">
        <v>6647950</v>
      </c>
      <c r="U61" s="141"/>
      <c r="V61" s="206"/>
      <c r="W61" s="207"/>
      <c r="X61" s="141"/>
      <c r="Y61" s="206"/>
      <c r="Z61" s="207"/>
      <c r="AA61" s="141"/>
      <c r="AB61" s="206"/>
      <c r="AC61" s="207"/>
      <c r="AD61" s="141"/>
      <c r="AE61" s="252"/>
      <c r="AF61" s="207"/>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143"/>
      <c r="BI61" s="143"/>
      <c r="BJ61" s="143"/>
    </row>
    <row r="62" spans="1:62" s="68" customFormat="1" ht="17.25" thickBot="1" x14ac:dyDescent="0.3">
      <c r="A62" s="985"/>
      <c r="B62" s="345" t="s">
        <v>936</v>
      </c>
      <c r="C62" s="360">
        <v>1</v>
      </c>
      <c r="D62" s="356"/>
      <c r="E62" s="349">
        <v>1</v>
      </c>
      <c r="F62" s="356"/>
      <c r="G62" s="339">
        <v>1</v>
      </c>
      <c r="H62" s="356"/>
      <c r="I62" s="339">
        <v>1</v>
      </c>
      <c r="J62" s="356"/>
      <c r="K62" s="339">
        <v>1</v>
      </c>
      <c r="L62" s="356"/>
      <c r="M62" s="351">
        <v>1</v>
      </c>
      <c r="N62" s="356"/>
      <c r="O62" s="141">
        <v>1</v>
      </c>
      <c r="P62" s="437">
        <v>0</v>
      </c>
      <c r="Q62" s="452">
        <v>6647950</v>
      </c>
      <c r="R62" s="141">
        <v>1</v>
      </c>
      <c r="S62" s="437">
        <v>0</v>
      </c>
      <c r="T62" s="452">
        <v>6647950</v>
      </c>
      <c r="U62" s="141"/>
      <c r="V62" s="206"/>
      <c r="W62" s="207"/>
      <c r="X62" s="141"/>
      <c r="Y62" s="206"/>
      <c r="Z62" s="207"/>
      <c r="AA62" s="141"/>
      <c r="AB62" s="206"/>
      <c r="AC62" s="207"/>
      <c r="AD62" s="141"/>
      <c r="AE62" s="252"/>
      <c r="AF62" s="207"/>
      <c r="AG62" s="143"/>
      <c r="AH62" s="143"/>
      <c r="AI62" s="143"/>
      <c r="AJ62" s="143"/>
      <c r="AK62" s="143"/>
      <c r="AL62" s="143"/>
      <c r="AM62" s="143"/>
      <c r="AN62" s="143"/>
      <c r="AO62" s="143"/>
      <c r="AP62" s="143"/>
      <c r="AQ62" s="143"/>
      <c r="AR62" s="143"/>
      <c r="AS62" s="143"/>
      <c r="AT62" s="143"/>
      <c r="AU62" s="143"/>
      <c r="AV62" s="143"/>
      <c r="AW62" s="143"/>
      <c r="AX62" s="143"/>
      <c r="AY62" s="143"/>
      <c r="AZ62" s="143"/>
      <c r="BA62" s="143"/>
      <c r="BB62" s="143"/>
      <c r="BC62" s="143"/>
      <c r="BD62" s="143"/>
      <c r="BE62" s="143"/>
      <c r="BF62" s="143"/>
      <c r="BG62" s="143"/>
      <c r="BH62" s="143"/>
      <c r="BI62" s="143"/>
      <c r="BJ62" s="143"/>
    </row>
    <row r="63" spans="1:62" s="68" customFormat="1" ht="17.25" thickBot="1" x14ac:dyDescent="0.3">
      <c r="A63" s="985"/>
      <c r="B63" s="345" t="s">
        <v>937</v>
      </c>
      <c r="C63" s="360">
        <v>1</v>
      </c>
      <c r="D63" s="356"/>
      <c r="E63" s="349">
        <v>1</v>
      </c>
      <c r="F63" s="356"/>
      <c r="G63" s="339">
        <v>1</v>
      </c>
      <c r="H63" s="356"/>
      <c r="I63" s="339">
        <v>1</v>
      </c>
      <c r="J63" s="356"/>
      <c r="K63" s="339">
        <v>1</v>
      </c>
      <c r="L63" s="356"/>
      <c r="M63" s="351">
        <v>1</v>
      </c>
      <c r="N63" s="356"/>
      <c r="O63" s="141">
        <v>1</v>
      </c>
      <c r="P63" s="437">
        <v>0</v>
      </c>
      <c r="Q63" s="452">
        <v>6647950</v>
      </c>
      <c r="R63" s="141">
        <v>1</v>
      </c>
      <c r="S63" s="437">
        <v>0</v>
      </c>
      <c r="T63" s="452">
        <v>6647950</v>
      </c>
      <c r="U63" s="141"/>
      <c r="V63" s="206"/>
      <c r="W63" s="207"/>
      <c r="X63" s="141"/>
      <c r="Y63" s="206"/>
      <c r="Z63" s="207"/>
      <c r="AA63" s="141"/>
      <c r="AB63" s="206"/>
      <c r="AC63" s="207"/>
      <c r="AD63" s="141"/>
      <c r="AE63" s="252"/>
      <c r="AF63" s="207"/>
      <c r="AG63" s="143"/>
      <c r="AH63" s="143"/>
      <c r="AI63" s="143"/>
      <c r="AJ63" s="143"/>
      <c r="AK63" s="143"/>
      <c r="AL63" s="143"/>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row>
    <row r="64" spans="1:62" s="68" customFormat="1" ht="17.25" thickBot="1" x14ac:dyDescent="0.3">
      <c r="A64" s="985"/>
      <c r="B64" s="345" t="s">
        <v>938</v>
      </c>
      <c r="C64" s="360">
        <v>1</v>
      </c>
      <c r="D64" s="356"/>
      <c r="E64" s="349">
        <v>1</v>
      </c>
      <c r="F64" s="356"/>
      <c r="G64" s="339">
        <v>1</v>
      </c>
      <c r="H64" s="356"/>
      <c r="I64" s="339">
        <v>1</v>
      </c>
      <c r="J64" s="356"/>
      <c r="K64" s="339">
        <v>1</v>
      </c>
      <c r="L64" s="356"/>
      <c r="M64" s="351">
        <v>1</v>
      </c>
      <c r="N64" s="356"/>
      <c r="O64" s="141">
        <v>1</v>
      </c>
      <c r="P64" s="437">
        <v>0</v>
      </c>
      <c r="Q64" s="452">
        <v>6647950</v>
      </c>
      <c r="R64" s="141">
        <v>1</v>
      </c>
      <c r="S64" s="437">
        <v>0</v>
      </c>
      <c r="T64" s="452">
        <v>6647950</v>
      </c>
      <c r="U64" s="141"/>
      <c r="V64" s="206"/>
      <c r="W64" s="207"/>
      <c r="X64" s="141"/>
      <c r="Y64" s="206"/>
      <c r="Z64" s="207"/>
      <c r="AA64" s="141"/>
      <c r="AB64" s="206"/>
      <c r="AC64" s="207"/>
      <c r="AD64" s="141"/>
      <c r="AE64" s="252"/>
      <c r="AF64" s="207"/>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row>
    <row r="65" spans="1:62" s="68" customFormat="1" ht="17.25" thickBot="1" x14ac:dyDescent="0.3">
      <c r="A65" s="985"/>
      <c r="B65" s="345" t="s">
        <v>939</v>
      </c>
      <c r="C65" s="360">
        <v>1</v>
      </c>
      <c r="D65" s="356"/>
      <c r="E65" s="349">
        <v>1</v>
      </c>
      <c r="F65" s="356"/>
      <c r="G65" s="339">
        <v>1</v>
      </c>
      <c r="H65" s="356"/>
      <c r="I65" s="339">
        <v>1</v>
      </c>
      <c r="J65" s="356"/>
      <c r="K65" s="339">
        <v>1</v>
      </c>
      <c r="L65" s="356"/>
      <c r="M65" s="351">
        <v>1</v>
      </c>
      <c r="N65" s="356"/>
      <c r="O65" s="141">
        <v>1</v>
      </c>
      <c r="P65" s="437">
        <v>0</v>
      </c>
      <c r="Q65" s="452">
        <v>6647950</v>
      </c>
      <c r="R65" s="141">
        <v>1</v>
      </c>
      <c r="S65" s="437">
        <v>0</v>
      </c>
      <c r="T65" s="452">
        <v>6647950</v>
      </c>
      <c r="U65" s="141"/>
      <c r="V65" s="206"/>
      <c r="W65" s="207"/>
      <c r="X65" s="141"/>
      <c r="Y65" s="206"/>
      <c r="Z65" s="207"/>
      <c r="AA65" s="141"/>
      <c r="AB65" s="206"/>
      <c r="AC65" s="207"/>
      <c r="AD65" s="141"/>
      <c r="AE65" s="252"/>
      <c r="AF65" s="207"/>
      <c r="AG65" s="143"/>
      <c r="AH65" s="143"/>
      <c r="AI65" s="143"/>
      <c r="AJ65" s="143"/>
      <c r="AK65" s="143"/>
      <c r="AL65" s="143"/>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row>
    <row r="66" spans="1:62" s="68" customFormat="1" ht="17.25" thickBot="1" x14ac:dyDescent="0.3">
      <c r="A66" s="985"/>
      <c r="B66" s="345" t="s">
        <v>940</v>
      </c>
      <c r="C66" s="360">
        <v>1</v>
      </c>
      <c r="D66" s="356"/>
      <c r="E66" s="349">
        <v>1</v>
      </c>
      <c r="F66" s="356"/>
      <c r="G66" s="339">
        <v>1</v>
      </c>
      <c r="H66" s="356"/>
      <c r="I66" s="339">
        <v>1</v>
      </c>
      <c r="J66" s="356"/>
      <c r="K66" s="339">
        <v>1</v>
      </c>
      <c r="L66" s="356"/>
      <c r="M66" s="351">
        <v>1</v>
      </c>
      <c r="N66" s="356"/>
      <c r="O66" s="141">
        <v>1</v>
      </c>
      <c r="P66" s="437">
        <v>0</v>
      </c>
      <c r="Q66" s="452">
        <v>6647950</v>
      </c>
      <c r="R66" s="141">
        <v>1</v>
      </c>
      <c r="S66" s="437">
        <v>0</v>
      </c>
      <c r="T66" s="452">
        <v>6647950</v>
      </c>
      <c r="U66" s="141"/>
      <c r="V66" s="206"/>
      <c r="W66" s="207"/>
      <c r="X66" s="141"/>
      <c r="Y66" s="206"/>
      <c r="Z66" s="207"/>
      <c r="AA66" s="141"/>
      <c r="AB66" s="206"/>
      <c r="AC66" s="207"/>
      <c r="AD66" s="141"/>
      <c r="AE66" s="252"/>
      <c r="AF66" s="207"/>
      <c r="AG66" s="143"/>
      <c r="AH66" s="143"/>
      <c r="AI66" s="143"/>
      <c r="AJ66" s="143"/>
      <c r="AK66" s="143"/>
      <c r="AL66" s="143"/>
      <c r="AM66" s="143"/>
      <c r="AN66" s="143"/>
      <c r="AO66" s="143"/>
      <c r="AP66" s="143"/>
      <c r="AQ66" s="143"/>
      <c r="AR66" s="143"/>
      <c r="AS66" s="143"/>
      <c r="AT66" s="143"/>
      <c r="AU66" s="143"/>
      <c r="AV66" s="143"/>
      <c r="AW66" s="143"/>
      <c r="AX66" s="143"/>
      <c r="AY66" s="143"/>
      <c r="AZ66" s="143"/>
      <c r="BA66" s="143"/>
      <c r="BB66" s="143"/>
      <c r="BC66" s="143"/>
      <c r="BD66" s="143"/>
      <c r="BE66" s="143"/>
      <c r="BF66" s="143"/>
      <c r="BG66" s="143"/>
      <c r="BH66" s="143"/>
      <c r="BI66" s="143"/>
      <c r="BJ66" s="143"/>
    </row>
    <row r="67" spans="1:62" s="68" customFormat="1" ht="17.25" thickBot="1" x14ac:dyDescent="0.3">
      <c r="A67" s="985"/>
      <c r="B67" s="345" t="s">
        <v>941</v>
      </c>
      <c r="C67" s="360">
        <v>1</v>
      </c>
      <c r="D67" s="356"/>
      <c r="E67" s="349">
        <v>1</v>
      </c>
      <c r="F67" s="356"/>
      <c r="G67" s="339">
        <v>1</v>
      </c>
      <c r="H67" s="356"/>
      <c r="I67" s="339">
        <v>1</v>
      </c>
      <c r="J67" s="356"/>
      <c r="K67" s="339">
        <v>1</v>
      </c>
      <c r="L67" s="356"/>
      <c r="M67" s="351">
        <v>1</v>
      </c>
      <c r="N67" s="356"/>
      <c r="O67" s="141">
        <v>1</v>
      </c>
      <c r="P67" s="437">
        <v>0</v>
      </c>
      <c r="Q67" s="452">
        <v>6647950</v>
      </c>
      <c r="R67" s="141">
        <v>1</v>
      </c>
      <c r="S67" s="437">
        <v>0</v>
      </c>
      <c r="T67" s="452">
        <v>6647950</v>
      </c>
      <c r="U67" s="141"/>
      <c r="V67" s="206"/>
      <c r="W67" s="207"/>
      <c r="X67" s="141"/>
      <c r="Y67" s="206"/>
      <c r="Z67" s="207"/>
      <c r="AA67" s="141"/>
      <c r="AB67" s="206"/>
      <c r="AC67" s="207"/>
      <c r="AD67" s="141"/>
      <c r="AE67" s="252"/>
      <c r="AF67" s="207"/>
      <c r="AG67" s="143"/>
      <c r="AH67" s="143"/>
      <c r="AI67" s="143"/>
      <c r="AJ67" s="143"/>
      <c r="AK67" s="143"/>
      <c r="AL67" s="143"/>
      <c r="AM67" s="143"/>
      <c r="AN67" s="143"/>
      <c r="AO67" s="143"/>
      <c r="AP67" s="143"/>
      <c r="AQ67" s="143"/>
      <c r="AR67" s="143"/>
      <c r="AS67" s="143"/>
      <c r="AT67" s="143"/>
      <c r="AU67" s="143"/>
      <c r="AV67" s="143"/>
      <c r="AW67" s="143"/>
      <c r="AX67" s="143"/>
      <c r="AY67" s="143"/>
      <c r="AZ67" s="143"/>
      <c r="BA67" s="143"/>
      <c r="BB67" s="143"/>
      <c r="BC67" s="143"/>
      <c r="BD67" s="143"/>
      <c r="BE67" s="143"/>
      <c r="BF67" s="143"/>
      <c r="BG67" s="143"/>
      <c r="BH67" s="143"/>
      <c r="BI67" s="143"/>
      <c r="BJ67" s="143"/>
    </row>
    <row r="68" spans="1:62" s="68" customFormat="1" ht="17.25" thickBot="1" x14ac:dyDescent="0.3">
      <c r="A68" s="985"/>
      <c r="B68" s="346" t="s">
        <v>942</v>
      </c>
      <c r="C68" s="361">
        <v>1</v>
      </c>
      <c r="D68" s="357"/>
      <c r="E68" s="350">
        <v>1</v>
      </c>
      <c r="F68" s="357"/>
      <c r="G68" s="343">
        <v>1</v>
      </c>
      <c r="H68" s="357"/>
      <c r="I68" s="343">
        <v>1</v>
      </c>
      <c r="J68" s="357"/>
      <c r="K68" s="343">
        <v>1</v>
      </c>
      <c r="L68" s="357"/>
      <c r="M68" s="353">
        <v>1</v>
      </c>
      <c r="N68" s="357"/>
      <c r="O68" s="258">
        <v>1</v>
      </c>
      <c r="P68" s="437">
        <v>0</v>
      </c>
      <c r="Q68" s="452">
        <v>6647950</v>
      </c>
      <c r="R68" s="258">
        <v>1</v>
      </c>
      <c r="S68" s="437">
        <v>0</v>
      </c>
      <c r="T68" s="452">
        <v>6647950</v>
      </c>
      <c r="U68" s="258"/>
      <c r="V68" s="259"/>
      <c r="W68" s="260"/>
      <c r="X68" s="258"/>
      <c r="Y68" s="259"/>
      <c r="Z68" s="260"/>
      <c r="AA68" s="258"/>
      <c r="AB68" s="259"/>
      <c r="AC68" s="260"/>
      <c r="AD68" s="258"/>
      <c r="AE68" s="259"/>
      <c r="AF68" s="260"/>
      <c r="AG68" s="143"/>
      <c r="AH68" s="143"/>
      <c r="AI68" s="143"/>
      <c r="AJ68" s="143"/>
      <c r="AK68" s="143"/>
      <c r="AL68" s="143"/>
      <c r="AM68" s="143"/>
      <c r="AN68" s="143"/>
      <c r="AO68" s="143"/>
      <c r="AP68" s="143"/>
      <c r="AQ68" s="143"/>
      <c r="AR68" s="143"/>
      <c r="AS68" s="143"/>
      <c r="AT68" s="143"/>
      <c r="AU68" s="143"/>
      <c r="AV68" s="143"/>
      <c r="AW68" s="143"/>
      <c r="AX68" s="143"/>
      <c r="AY68" s="143"/>
      <c r="AZ68" s="143"/>
      <c r="BA68" s="143"/>
      <c r="BB68" s="143"/>
      <c r="BC68" s="143"/>
      <c r="BD68" s="143"/>
      <c r="BE68" s="143"/>
      <c r="BF68" s="143"/>
      <c r="BG68" s="143"/>
      <c r="BH68" s="143"/>
      <c r="BI68" s="143"/>
      <c r="BJ68" s="143"/>
    </row>
    <row r="69" spans="1:62" s="68" customFormat="1" ht="34.5" customHeight="1" thickBot="1" x14ac:dyDescent="0.3">
      <c r="A69" s="663"/>
      <c r="B69" s="347" t="s">
        <v>93</v>
      </c>
      <c r="C69" s="362">
        <f>SUM(C49:C68)</f>
        <v>20</v>
      </c>
      <c r="D69" s="358"/>
      <c r="E69" s="342">
        <f>SUM(E49:E68)</f>
        <v>20</v>
      </c>
      <c r="F69" s="358"/>
      <c r="G69" s="341">
        <f>SUM(G49:G68)</f>
        <v>20</v>
      </c>
      <c r="H69" s="358"/>
      <c r="I69" s="341">
        <f>SUM(I49:I68)</f>
        <v>20</v>
      </c>
      <c r="J69" s="358"/>
      <c r="K69" s="341">
        <f>SUM(K49:K68)</f>
        <v>20</v>
      </c>
      <c r="L69" s="358"/>
      <c r="M69" s="354">
        <f>SUM(M49:M68)</f>
        <v>20</v>
      </c>
      <c r="N69" s="358"/>
      <c r="O69" s="262">
        <v>20</v>
      </c>
      <c r="P69" s="435">
        <f t="shared" ref="P69" si="5">SUM(P49:P68)</f>
        <v>0</v>
      </c>
      <c r="Q69" s="452">
        <v>132959000</v>
      </c>
      <c r="R69" s="262">
        <v>20</v>
      </c>
      <c r="S69" s="435">
        <f t="shared" ref="S69" si="6">SUM(S49:S68)</f>
        <v>0</v>
      </c>
      <c r="T69" s="452">
        <v>132959000</v>
      </c>
      <c r="U69" s="179"/>
      <c r="V69" s="180"/>
      <c r="W69" s="261"/>
      <c r="X69" s="179"/>
      <c r="Y69" s="180"/>
      <c r="Z69" s="261"/>
      <c r="AA69" s="179"/>
      <c r="AB69" s="180"/>
      <c r="AC69" s="261"/>
      <c r="AD69" s="179"/>
      <c r="AE69" s="180"/>
      <c r="AF69" s="261"/>
      <c r="AG69" s="143"/>
      <c r="AH69" s="143"/>
      <c r="AI69" s="143"/>
      <c r="AJ69" s="143"/>
      <c r="AK69" s="143"/>
      <c r="AL69" s="143"/>
      <c r="AM69" s="143"/>
      <c r="AN69" s="143"/>
      <c r="AO69" s="143"/>
      <c r="AP69" s="143"/>
      <c r="AQ69" s="143"/>
      <c r="AR69" s="143"/>
      <c r="AS69" s="143"/>
      <c r="AT69" s="143"/>
      <c r="AU69" s="143"/>
      <c r="AV69" s="143"/>
      <c r="AW69" s="143"/>
      <c r="AX69" s="143"/>
      <c r="AY69" s="143"/>
      <c r="AZ69" s="143"/>
      <c r="BA69" s="143"/>
      <c r="BB69" s="143"/>
      <c r="BC69" s="143"/>
      <c r="BD69" s="143"/>
      <c r="BE69" s="143"/>
      <c r="BF69" s="143"/>
      <c r="BG69" s="143"/>
      <c r="BH69" s="143"/>
      <c r="BI69" s="143"/>
      <c r="BJ69" s="143"/>
    </row>
    <row r="72" spans="1:62" ht="15" thickBot="1" x14ac:dyDescent="0.3"/>
    <row r="73" spans="1:62" s="68" customFormat="1" ht="50.25" customHeight="1" thickBot="1" x14ac:dyDescent="0.3">
      <c r="A73" s="1013" t="s">
        <v>944</v>
      </c>
      <c r="B73" s="1014"/>
      <c r="C73" s="1017" t="s">
        <v>887</v>
      </c>
      <c r="D73" s="1018"/>
      <c r="E73" s="1018"/>
      <c r="F73" s="1018"/>
      <c r="G73" s="1018"/>
      <c r="H73" s="1018"/>
      <c r="I73" s="1018"/>
      <c r="J73" s="1018"/>
      <c r="K73" s="1018"/>
      <c r="L73" s="1018"/>
      <c r="M73" s="1018"/>
      <c r="N73" s="1018"/>
      <c r="O73" s="1018"/>
      <c r="P73" s="1018"/>
      <c r="Q73" s="1018"/>
      <c r="R73" s="1018"/>
      <c r="S73" s="1018"/>
      <c r="T73" s="1018"/>
      <c r="U73" s="1018"/>
      <c r="V73" s="1018"/>
      <c r="W73" s="1018"/>
      <c r="X73" s="1018"/>
      <c r="Y73" s="1018"/>
      <c r="Z73" s="1019"/>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row>
    <row r="74" spans="1:62" s="68" customFormat="1" ht="24" customHeight="1" x14ac:dyDescent="0.25">
      <c r="A74" s="1023" t="s">
        <v>943</v>
      </c>
      <c r="B74" s="1023" t="s">
        <v>920</v>
      </c>
      <c r="C74" s="1026" t="s">
        <v>237</v>
      </c>
      <c r="D74" s="1026"/>
      <c r="E74" s="1026" t="s">
        <v>248</v>
      </c>
      <c r="F74" s="1026"/>
      <c r="G74" s="1026" t="s">
        <v>251</v>
      </c>
      <c r="H74" s="1026"/>
      <c r="I74" s="1026" t="s">
        <v>254</v>
      </c>
      <c r="J74" s="1026"/>
      <c r="K74" s="1026" t="s">
        <v>257</v>
      </c>
      <c r="L74" s="1026"/>
      <c r="M74" s="1026" t="s">
        <v>260</v>
      </c>
      <c r="N74" s="1026"/>
      <c r="O74" s="1011" t="s">
        <v>263</v>
      </c>
      <c r="P74" s="1012"/>
      <c r="Q74" s="1011" t="s">
        <v>264</v>
      </c>
      <c r="R74" s="1012"/>
      <c r="S74" s="1011" t="s">
        <v>265</v>
      </c>
      <c r="T74" s="1012"/>
      <c r="U74" s="1011" t="s">
        <v>266</v>
      </c>
      <c r="V74" s="1012"/>
      <c r="W74" s="1011" t="s">
        <v>857</v>
      </c>
      <c r="X74" s="1012"/>
      <c r="Y74" s="1011" t="s">
        <v>268</v>
      </c>
      <c r="Z74" s="1012"/>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row>
    <row r="75" spans="1:62" s="68" customFormat="1" ht="29.25" customHeight="1" x14ac:dyDescent="0.25">
      <c r="A75" s="1025"/>
      <c r="B75" s="1024"/>
      <c r="C75" s="264" t="s">
        <v>945</v>
      </c>
      <c r="D75" s="264" t="s">
        <v>946</v>
      </c>
      <c r="E75" s="264" t="s">
        <v>945</v>
      </c>
      <c r="F75" s="264" t="s">
        <v>946</v>
      </c>
      <c r="G75" s="264" t="s">
        <v>945</v>
      </c>
      <c r="H75" s="264" t="s">
        <v>946</v>
      </c>
      <c r="I75" s="264" t="s">
        <v>945</v>
      </c>
      <c r="J75" s="264" t="s">
        <v>946</v>
      </c>
      <c r="K75" s="264" t="s">
        <v>945</v>
      </c>
      <c r="L75" s="264" t="s">
        <v>946</v>
      </c>
      <c r="M75" s="264" t="s">
        <v>945</v>
      </c>
      <c r="N75" s="264" t="s">
        <v>946</v>
      </c>
      <c r="O75" s="264" t="s">
        <v>945</v>
      </c>
      <c r="P75" s="264" t="s">
        <v>946</v>
      </c>
      <c r="Q75" s="264" t="s">
        <v>945</v>
      </c>
      <c r="R75" s="264" t="s">
        <v>946</v>
      </c>
      <c r="S75" s="264" t="s">
        <v>945</v>
      </c>
      <c r="T75" s="264" t="s">
        <v>946</v>
      </c>
      <c r="U75" s="264" t="s">
        <v>945</v>
      </c>
      <c r="V75" s="264" t="s">
        <v>946</v>
      </c>
      <c r="W75" s="264" t="s">
        <v>945</v>
      </c>
      <c r="X75" s="264" t="s">
        <v>946</v>
      </c>
      <c r="Y75" s="264" t="s">
        <v>945</v>
      </c>
      <c r="Z75" s="264" t="s">
        <v>946</v>
      </c>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row>
    <row r="76" spans="1:62" s="68" customFormat="1" ht="16.5" x14ac:dyDescent="0.25">
      <c r="A76" s="1025"/>
      <c r="B76" s="263" t="s">
        <v>923</v>
      </c>
      <c r="C76" s="365">
        <v>0</v>
      </c>
      <c r="D76" s="365">
        <v>0</v>
      </c>
      <c r="E76" s="375">
        <v>206</v>
      </c>
      <c r="F76" s="453">
        <v>131</v>
      </c>
      <c r="G76" s="375">
        <v>206</v>
      </c>
      <c r="H76" s="453">
        <v>522</v>
      </c>
      <c r="I76" s="375">
        <v>206</v>
      </c>
      <c r="J76" s="453">
        <v>182</v>
      </c>
      <c r="K76" s="375">
        <v>206</v>
      </c>
      <c r="L76" s="375">
        <v>328</v>
      </c>
      <c r="M76" s="375">
        <v>206</v>
      </c>
      <c r="N76" s="365">
        <v>295</v>
      </c>
      <c r="O76" s="375">
        <v>206</v>
      </c>
      <c r="P76" s="365">
        <v>262</v>
      </c>
      <c r="Q76" s="375">
        <v>206</v>
      </c>
      <c r="R76" s="365">
        <v>216</v>
      </c>
      <c r="S76" s="375">
        <v>206</v>
      </c>
      <c r="T76" s="365"/>
      <c r="U76" s="375">
        <v>206</v>
      </c>
      <c r="V76" s="365"/>
      <c r="W76" s="375">
        <v>206</v>
      </c>
      <c r="X76" s="365"/>
      <c r="Y76" s="375">
        <v>206</v>
      </c>
      <c r="Z76" s="365"/>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row>
    <row r="77" spans="1:62" s="68" customFormat="1" ht="16.5" x14ac:dyDescent="0.25">
      <c r="A77" s="1025"/>
      <c r="B77" s="263" t="s">
        <v>924</v>
      </c>
      <c r="C77" s="365">
        <v>0</v>
      </c>
      <c r="D77" s="365">
        <v>0</v>
      </c>
      <c r="E77" s="375">
        <v>182</v>
      </c>
      <c r="F77" s="454">
        <v>136</v>
      </c>
      <c r="G77" s="375">
        <v>182</v>
      </c>
      <c r="H77" s="454">
        <v>99</v>
      </c>
      <c r="I77" s="375">
        <v>182</v>
      </c>
      <c r="J77" s="454">
        <v>147</v>
      </c>
      <c r="K77" s="375">
        <v>182</v>
      </c>
      <c r="L77" s="375">
        <v>162</v>
      </c>
      <c r="M77" s="375">
        <v>182</v>
      </c>
      <c r="N77" s="365">
        <v>118</v>
      </c>
      <c r="O77" s="375">
        <v>182</v>
      </c>
      <c r="P77" s="365">
        <v>105</v>
      </c>
      <c r="Q77" s="375">
        <v>182</v>
      </c>
      <c r="R77" s="365">
        <v>206</v>
      </c>
      <c r="S77" s="375">
        <v>182</v>
      </c>
      <c r="T77" s="365"/>
      <c r="U77" s="375">
        <v>182</v>
      </c>
      <c r="V77" s="365"/>
      <c r="W77" s="375">
        <v>182</v>
      </c>
      <c r="X77" s="365"/>
      <c r="Y77" s="375">
        <v>182</v>
      </c>
      <c r="Z77" s="365"/>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row>
    <row r="78" spans="1:62" s="68" customFormat="1" ht="16.5" x14ac:dyDescent="0.25">
      <c r="A78" s="1025"/>
      <c r="B78" s="263" t="s">
        <v>925</v>
      </c>
      <c r="C78" s="365">
        <v>0</v>
      </c>
      <c r="D78" s="365">
        <v>0</v>
      </c>
      <c r="E78" s="375">
        <v>225</v>
      </c>
      <c r="F78" s="453">
        <v>54</v>
      </c>
      <c r="G78" s="375">
        <v>225</v>
      </c>
      <c r="H78" s="453">
        <v>466</v>
      </c>
      <c r="I78" s="375">
        <v>225</v>
      </c>
      <c r="J78" s="453">
        <v>268</v>
      </c>
      <c r="K78" s="375">
        <v>225</v>
      </c>
      <c r="L78" s="375">
        <v>380</v>
      </c>
      <c r="M78" s="375">
        <v>225</v>
      </c>
      <c r="N78" s="365">
        <v>108</v>
      </c>
      <c r="O78" s="375">
        <v>225</v>
      </c>
      <c r="P78" s="365">
        <v>126</v>
      </c>
      <c r="Q78" s="375">
        <v>225</v>
      </c>
      <c r="R78" s="365">
        <v>148</v>
      </c>
      <c r="S78" s="375">
        <v>225</v>
      </c>
      <c r="T78" s="365"/>
      <c r="U78" s="375">
        <v>225</v>
      </c>
      <c r="V78" s="365"/>
      <c r="W78" s="375">
        <v>225</v>
      </c>
      <c r="X78" s="365"/>
      <c r="Y78" s="375">
        <v>225</v>
      </c>
      <c r="Z78" s="365"/>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row>
    <row r="79" spans="1:62" s="68" customFormat="1" ht="16.5" x14ac:dyDescent="0.25">
      <c r="A79" s="1025"/>
      <c r="B79" s="263" t="s">
        <v>926</v>
      </c>
      <c r="C79" s="365">
        <v>0</v>
      </c>
      <c r="D79" s="365">
        <v>0</v>
      </c>
      <c r="E79" s="375">
        <v>120</v>
      </c>
      <c r="F79" s="454">
        <v>96</v>
      </c>
      <c r="G79" s="375">
        <v>120</v>
      </c>
      <c r="H79" s="454">
        <v>114</v>
      </c>
      <c r="I79" s="375">
        <v>120</v>
      </c>
      <c r="J79" s="454">
        <v>0</v>
      </c>
      <c r="K79" s="375">
        <v>120</v>
      </c>
      <c r="L79" s="375">
        <v>0</v>
      </c>
      <c r="M79" s="375">
        <v>120</v>
      </c>
      <c r="N79" s="365">
        <v>98</v>
      </c>
      <c r="O79" s="375">
        <v>120</v>
      </c>
      <c r="P79" s="365">
        <v>280</v>
      </c>
      <c r="Q79" s="375">
        <v>120</v>
      </c>
      <c r="R79" s="365">
        <v>192</v>
      </c>
      <c r="S79" s="375">
        <v>120</v>
      </c>
      <c r="T79" s="365"/>
      <c r="U79" s="375">
        <v>120</v>
      </c>
      <c r="V79" s="365"/>
      <c r="W79" s="375">
        <v>120</v>
      </c>
      <c r="X79" s="365"/>
      <c r="Y79" s="375">
        <v>120</v>
      </c>
      <c r="Z79" s="365"/>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row>
    <row r="80" spans="1:62" s="68" customFormat="1" ht="16.5" x14ac:dyDescent="0.25">
      <c r="A80" s="1025"/>
      <c r="B80" s="263" t="s">
        <v>927</v>
      </c>
      <c r="C80" s="365">
        <v>0</v>
      </c>
      <c r="D80" s="365">
        <v>0</v>
      </c>
      <c r="E80" s="375">
        <v>184</v>
      </c>
      <c r="F80" s="454">
        <v>276</v>
      </c>
      <c r="G80" s="375">
        <v>184</v>
      </c>
      <c r="H80" s="454">
        <v>115</v>
      </c>
      <c r="I80" s="375">
        <v>184</v>
      </c>
      <c r="J80" s="454">
        <v>354</v>
      </c>
      <c r="K80" s="375">
        <v>184</v>
      </c>
      <c r="L80" s="375">
        <v>190</v>
      </c>
      <c r="M80" s="375">
        <v>184</v>
      </c>
      <c r="N80" s="365">
        <v>105</v>
      </c>
      <c r="O80" s="375">
        <v>184</v>
      </c>
      <c r="P80" s="365">
        <v>149</v>
      </c>
      <c r="Q80" s="375">
        <v>184</v>
      </c>
      <c r="R80" s="365">
        <v>95</v>
      </c>
      <c r="S80" s="375">
        <v>184</v>
      </c>
      <c r="T80" s="365"/>
      <c r="U80" s="375">
        <v>184</v>
      </c>
      <c r="V80" s="365"/>
      <c r="W80" s="375">
        <v>184</v>
      </c>
      <c r="X80" s="365"/>
      <c r="Y80" s="375">
        <v>184</v>
      </c>
      <c r="Z80" s="365"/>
      <c r="AA80" s="143"/>
      <c r="AB80" s="143"/>
      <c r="AC80" s="143"/>
      <c r="AD80" s="143"/>
      <c r="AE80" s="143"/>
      <c r="AF80" s="143"/>
      <c r="AG80" s="143"/>
      <c r="AH80" s="143"/>
      <c r="AI80" s="143"/>
      <c r="AJ80" s="143"/>
      <c r="AK80" s="143"/>
      <c r="AL80" s="143"/>
      <c r="AM80" s="143"/>
      <c r="AN80" s="143"/>
      <c r="AO80" s="143"/>
      <c r="AP80" s="143"/>
      <c r="AQ80" s="143"/>
      <c r="AR80" s="143"/>
      <c r="AS80" s="143"/>
      <c r="AT80" s="143"/>
      <c r="AU80" s="143"/>
      <c r="AV80" s="143"/>
      <c r="AW80" s="143"/>
      <c r="AX80" s="143"/>
      <c r="AY80" s="143"/>
      <c r="AZ80" s="143"/>
      <c r="BA80" s="143"/>
      <c r="BB80" s="143"/>
      <c r="BC80" s="143"/>
      <c r="BD80" s="143"/>
      <c r="BE80" s="143"/>
      <c r="BF80" s="143"/>
      <c r="BG80" s="143"/>
      <c r="BH80" s="143"/>
      <c r="BI80" s="143"/>
      <c r="BJ80" s="143"/>
    </row>
    <row r="81" spans="1:62" s="68" customFormat="1" ht="16.5" x14ac:dyDescent="0.25">
      <c r="A81" s="1025"/>
      <c r="B81" s="263" t="s">
        <v>928</v>
      </c>
      <c r="C81" s="365">
        <v>0</v>
      </c>
      <c r="D81" s="365">
        <v>0</v>
      </c>
      <c r="E81" s="375">
        <v>117</v>
      </c>
      <c r="F81" s="454">
        <v>55</v>
      </c>
      <c r="G81" s="375">
        <v>117</v>
      </c>
      <c r="H81" s="454">
        <v>118</v>
      </c>
      <c r="I81" s="375">
        <v>117</v>
      </c>
      <c r="J81" s="454">
        <v>105</v>
      </c>
      <c r="K81" s="375">
        <v>117</v>
      </c>
      <c r="L81" s="375">
        <v>0</v>
      </c>
      <c r="M81" s="375">
        <v>117</v>
      </c>
      <c r="N81" s="365">
        <v>11</v>
      </c>
      <c r="O81" s="375">
        <v>117</v>
      </c>
      <c r="P81" s="365">
        <v>181</v>
      </c>
      <c r="Q81" s="375">
        <v>117</v>
      </c>
      <c r="R81" s="365">
        <v>132</v>
      </c>
      <c r="S81" s="375">
        <v>117</v>
      </c>
      <c r="T81" s="365"/>
      <c r="U81" s="375">
        <v>117</v>
      </c>
      <c r="V81" s="365"/>
      <c r="W81" s="375">
        <v>117</v>
      </c>
      <c r="X81" s="365"/>
      <c r="Y81" s="375">
        <v>117</v>
      </c>
      <c r="Z81" s="365"/>
      <c r="AA81" s="143"/>
      <c r="AB81" s="143"/>
      <c r="AC81" s="143"/>
      <c r="AD81" s="143"/>
      <c r="AE81" s="143"/>
      <c r="AF81" s="143"/>
      <c r="AG81" s="143"/>
      <c r="AH81" s="143"/>
      <c r="AI81" s="143"/>
      <c r="AJ81" s="143"/>
      <c r="AK81" s="143"/>
      <c r="AL81" s="143"/>
      <c r="AM81" s="143"/>
      <c r="AN81" s="143"/>
      <c r="AO81" s="143"/>
      <c r="AP81" s="143"/>
      <c r="AQ81" s="143"/>
      <c r="AR81" s="143"/>
      <c r="AS81" s="143"/>
      <c r="AT81" s="143"/>
      <c r="AU81" s="143"/>
      <c r="AV81" s="143"/>
      <c r="AW81" s="143"/>
      <c r="AX81" s="143"/>
      <c r="AY81" s="143"/>
      <c r="AZ81" s="143"/>
      <c r="BA81" s="143"/>
      <c r="BB81" s="143"/>
      <c r="BC81" s="143"/>
      <c r="BD81" s="143"/>
      <c r="BE81" s="143"/>
      <c r="BF81" s="143"/>
      <c r="BG81" s="143"/>
      <c r="BH81" s="143"/>
      <c r="BI81" s="143"/>
      <c r="BJ81" s="143"/>
    </row>
    <row r="82" spans="1:62" s="68" customFormat="1" ht="16.5" x14ac:dyDescent="0.25">
      <c r="A82" s="1025"/>
      <c r="B82" s="263" t="s">
        <v>929</v>
      </c>
      <c r="C82" s="365">
        <v>0</v>
      </c>
      <c r="D82" s="365">
        <v>39</v>
      </c>
      <c r="E82" s="375">
        <v>216</v>
      </c>
      <c r="F82" s="454">
        <v>61</v>
      </c>
      <c r="G82" s="375">
        <v>216</v>
      </c>
      <c r="H82" s="454">
        <v>579</v>
      </c>
      <c r="I82" s="375">
        <v>216</v>
      </c>
      <c r="J82" s="454">
        <v>380</v>
      </c>
      <c r="K82" s="375">
        <v>216</v>
      </c>
      <c r="L82" s="375">
        <v>506</v>
      </c>
      <c r="M82" s="375">
        <v>216</v>
      </c>
      <c r="N82" s="365">
        <v>273</v>
      </c>
      <c r="O82" s="375">
        <v>216</v>
      </c>
      <c r="P82" s="365">
        <v>273</v>
      </c>
      <c r="Q82" s="375">
        <v>216</v>
      </c>
      <c r="R82" s="365">
        <v>25</v>
      </c>
      <c r="S82" s="375">
        <v>216</v>
      </c>
      <c r="T82" s="365"/>
      <c r="U82" s="375">
        <v>216</v>
      </c>
      <c r="V82" s="365"/>
      <c r="W82" s="375">
        <v>216</v>
      </c>
      <c r="X82" s="365"/>
      <c r="Y82" s="375">
        <v>216</v>
      </c>
      <c r="Z82" s="365"/>
      <c r="AA82" s="143"/>
      <c r="AB82" s="143"/>
      <c r="AC82" s="143"/>
      <c r="AD82" s="143"/>
      <c r="AE82" s="143"/>
      <c r="AF82" s="143"/>
      <c r="AG82" s="143"/>
      <c r="AH82" s="143"/>
      <c r="AI82" s="143"/>
      <c r="AJ82" s="143"/>
      <c r="AK82" s="143"/>
      <c r="AL82" s="143"/>
      <c r="AM82" s="143"/>
      <c r="AN82" s="143"/>
      <c r="AO82" s="143"/>
      <c r="AP82" s="143"/>
      <c r="AQ82" s="143"/>
      <c r="AR82" s="143"/>
      <c r="AS82" s="143"/>
      <c r="AT82" s="143"/>
      <c r="AU82" s="143"/>
      <c r="AV82" s="143"/>
      <c r="AW82" s="143"/>
      <c r="AX82" s="143"/>
      <c r="AY82" s="143"/>
      <c r="AZ82" s="143"/>
      <c r="BA82" s="143"/>
      <c r="BB82" s="143"/>
      <c r="BC82" s="143"/>
      <c r="BD82" s="143"/>
      <c r="BE82" s="143"/>
      <c r="BF82" s="143"/>
      <c r="BG82" s="143"/>
      <c r="BH82" s="143"/>
      <c r="BI82" s="143"/>
      <c r="BJ82" s="143"/>
    </row>
    <row r="83" spans="1:62" s="68" customFormat="1" ht="16.5" x14ac:dyDescent="0.25">
      <c r="A83" s="1025"/>
      <c r="B83" s="263" t="s">
        <v>930</v>
      </c>
      <c r="C83" s="365">
        <v>0</v>
      </c>
      <c r="D83" s="365">
        <v>40</v>
      </c>
      <c r="E83" s="375">
        <v>315</v>
      </c>
      <c r="F83" s="454">
        <v>69</v>
      </c>
      <c r="G83" s="375">
        <v>315</v>
      </c>
      <c r="H83" s="454">
        <v>240</v>
      </c>
      <c r="I83" s="375">
        <v>315</v>
      </c>
      <c r="J83" s="454">
        <v>819</v>
      </c>
      <c r="K83" s="375">
        <v>315</v>
      </c>
      <c r="L83" s="375">
        <v>296</v>
      </c>
      <c r="M83" s="375">
        <v>315</v>
      </c>
      <c r="N83" s="365">
        <v>89</v>
      </c>
      <c r="O83" s="375">
        <v>315</v>
      </c>
      <c r="P83" s="365">
        <v>265</v>
      </c>
      <c r="Q83" s="375">
        <v>315</v>
      </c>
      <c r="R83" s="365">
        <v>372</v>
      </c>
      <c r="S83" s="375">
        <v>315</v>
      </c>
      <c r="T83" s="365"/>
      <c r="U83" s="375">
        <v>315</v>
      </c>
      <c r="V83" s="365"/>
      <c r="W83" s="375">
        <v>315</v>
      </c>
      <c r="X83" s="365"/>
      <c r="Y83" s="375">
        <v>315</v>
      </c>
      <c r="Z83" s="365"/>
      <c r="AA83" s="143"/>
      <c r="AB83" s="143"/>
      <c r="AC83" s="143"/>
      <c r="AD83" s="143"/>
      <c r="AE83" s="143"/>
      <c r="AF83" s="143"/>
      <c r="AG83" s="143"/>
      <c r="AH83" s="143"/>
      <c r="AI83" s="143"/>
      <c r="AJ83" s="143"/>
      <c r="AK83" s="143"/>
      <c r="AL83" s="143"/>
      <c r="AM83" s="143"/>
      <c r="AN83" s="143"/>
      <c r="AO83" s="143"/>
      <c r="AP83" s="143"/>
      <c r="AQ83" s="143"/>
      <c r="AR83" s="143"/>
      <c r="AS83" s="143"/>
      <c r="AT83" s="143"/>
      <c r="AU83" s="143"/>
      <c r="AV83" s="143"/>
      <c r="AW83" s="143"/>
      <c r="AX83" s="143"/>
      <c r="AY83" s="143"/>
      <c r="AZ83" s="143"/>
      <c r="BA83" s="143"/>
      <c r="BB83" s="143"/>
      <c r="BC83" s="143"/>
      <c r="BD83" s="143"/>
      <c r="BE83" s="143"/>
      <c r="BF83" s="143"/>
      <c r="BG83" s="143"/>
      <c r="BH83" s="143"/>
      <c r="BI83" s="143"/>
      <c r="BJ83" s="143"/>
    </row>
    <row r="84" spans="1:62" s="68" customFormat="1" ht="16.5" x14ac:dyDescent="0.25">
      <c r="A84" s="1025"/>
      <c r="B84" s="263" t="s">
        <v>931</v>
      </c>
      <c r="C84" s="365">
        <v>0</v>
      </c>
      <c r="D84" s="365">
        <v>0</v>
      </c>
      <c r="E84" s="375">
        <v>91</v>
      </c>
      <c r="F84" s="454">
        <v>137</v>
      </c>
      <c r="G84" s="375">
        <v>91</v>
      </c>
      <c r="H84" s="454">
        <v>217</v>
      </c>
      <c r="I84" s="375">
        <v>91</v>
      </c>
      <c r="J84" s="454">
        <v>85</v>
      </c>
      <c r="K84" s="375">
        <v>91</v>
      </c>
      <c r="L84" s="375">
        <v>196</v>
      </c>
      <c r="M84" s="375">
        <v>91</v>
      </c>
      <c r="N84" s="365">
        <v>100</v>
      </c>
      <c r="O84" s="375">
        <v>91</v>
      </c>
      <c r="P84" s="365">
        <v>266</v>
      </c>
      <c r="Q84" s="375">
        <v>91</v>
      </c>
      <c r="R84" s="365">
        <v>123</v>
      </c>
      <c r="S84" s="375">
        <v>91</v>
      </c>
      <c r="T84" s="365"/>
      <c r="U84" s="375">
        <v>91</v>
      </c>
      <c r="V84" s="365"/>
      <c r="W84" s="375">
        <v>91</v>
      </c>
      <c r="X84" s="365"/>
      <c r="Y84" s="375">
        <v>91</v>
      </c>
      <c r="Z84" s="365"/>
      <c r="AA84" s="143"/>
      <c r="AB84" s="143"/>
      <c r="AC84" s="143"/>
      <c r="AD84" s="143"/>
      <c r="AE84" s="143"/>
      <c r="AF84" s="143"/>
      <c r="AG84" s="143"/>
      <c r="AH84" s="143"/>
      <c r="AI84" s="143"/>
      <c r="AJ84" s="143"/>
      <c r="AK84" s="143"/>
      <c r="AL84" s="143"/>
      <c r="AM84" s="143"/>
      <c r="AN84" s="143"/>
      <c r="AO84" s="143"/>
      <c r="AP84" s="143"/>
      <c r="AQ84" s="143"/>
      <c r="AR84" s="143"/>
      <c r="AS84" s="143"/>
      <c r="AT84" s="143"/>
      <c r="AU84" s="143"/>
      <c r="AV84" s="143"/>
      <c r="AW84" s="143"/>
      <c r="AX84" s="143"/>
      <c r="AY84" s="143"/>
      <c r="AZ84" s="143"/>
      <c r="BA84" s="143"/>
      <c r="BB84" s="143"/>
      <c r="BC84" s="143"/>
      <c r="BD84" s="143"/>
      <c r="BE84" s="143"/>
      <c r="BF84" s="143"/>
      <c r="BG84" s="143"/>
      <c r="BH84" s="143"/>
      <c r="BI84" s="143"/>
      <c r="BJ84" s="143"/>
    </row>
    <row r="85" spans="1:62" s="68" customFormat="1" ht="16.5" x14ac:dyDescent="0.25">
      <c r="A85" s="1025"/>
      <c r="B85" s="263" t="s">
        <v>932</v>
      </c>
      <c r="C85" s="365">
        <v>0</v>
      </c>
      <c r="D85" s="365">
        <v>0</v>
      </c>
      <c r="E85" s="375">
        <v>221</v>
      </c>
      <c r="F85" s="454">
        <v>70</v>
      </c>
      <c r="G85" s="375">
        <v>221</v>
      </c>
      <c r="H85" s="454">
        <v>83</v>
      </c>
      <c r="I85" s="375">
        <v>221</v>
      </c>
      <c r="J85" s="454">
        <v>52</v>
      </c>
      <c r="K85" s="375">
        <v>221</v>
      </c>
      <c r="L85" s="375">
        <v>0</v>
      </c>
      <c r="M85" s="375">
        <v>221</v>
      </c>
      <c r="N85" s="365">
        <v>110</v>
      </c>
      <c r="O85" s="375">
        <v>221</v>
      </c>
      <c r="P85" s="365">
        <v>171</v>
      </c>
      <c r="Q85" s="375">
        <v>221</v>
      </c>
      <c r="R85" s="365">
        <v>123</v>
      </c>
      <c r="S85" s="375">
        <v>221</v>
      </c>
      <c r="T85" s="365"/>
      <c r="U85" s="375">
        <v>221</v>
      </c>
      <c r="V85" s="365"/>
      <c r="W85" s="375">
        <v>221</v>
      </c>
      <c r="X85" s="365"/>
      <c r="Y85" s="375">
        <v>221</v>
      </c>
      <c r="Z85" s="365"/>
      <c r="AA85" s="143"/>
      <c r="AB85" s="143"/>
      <c r="AC85" s="143"/>
      <c r="AD85" s="143"/>
      <c r="AE85" s="143"/>
      <c r="AF85" s="143"/>
      <c r="AG85" s="143"/>
      <c r="AH85" s="143"/>
      <c r="AI85" s="143"/>
      <c r="AJ85" s="143"/>
      <c r="AK85" s="143"/>
      <c r="AL85" s="143"/>
      <c r="AM85" s="143"/>
      <c r="AN85" s="143"/>
      <c r="AO85" s="143"/>
      <c r="AP85" s="143"/>
      <c r="AQ85" s="143"/>
      <c r="AR85" s="143"/>
      <c r="AS85" s="143"/>
      <c r="AT85" s="143"/>
      <c r="AU85" s="143"/>
      <c r="AV85" s="143"/>
      <c r="AW85" s="143"/>
      <c r="AX85" s="143"/>
      <c r="AY85" s="143"/>
      <c r="AZ85" s="143"/>
      <c r="BA85" s="143"/>
      <c r="BB85" s="143"/>
      <c r="BC85" s="143"/>
      <c r="BD85" s="143"/>
      <c r="BE85" s="143"/>
      <c r="BF85" s="143"/>
      <c r="BG85" s="143"/>
      <c r="BH85" s="143"/>
      <c r="BI85" s="143"/>
      <c r="BJ85" s="143"/>
    </row>
    <row r="86" spans="1:62" s="68" customFormat="1" ht="16.5" x14ac:dyDescent="0.25">
      <c r="A86" s="1025"/>
      <c r="B86" s="263" t="s">
        <v>933</v>
      </c>
      <c r="C86" s="365">
        <v>0</v>
      </c>
      <c r="D86" s="365">
        <v>0</v>
      </c>
      <c r="E86" s="375">
        <v>77</v>
      </c>
      <c r="F86" s="454">
        <v>251</v>
      </c>
      <c r="G86" s="375">
        <v>77</v>
      </c>
      <c r="H86" s="454">
        <v>268</v>
      </c>
      <c r="I86" s="375">
        <v>77</v>
      </c>
      <c r="J86" s="454">
        <v>127</v>
      </c>
      <c r="K86" s="375">
        <v>77</v>
      </c>
      <c r="L86" s="375">
        <v>342</v>
      </c>
      <c r="M86" s="375">
        <v>77</v>
      </c>
      <c r="N86" s="365">
        <v>153</v>
      </c>
      <c r="O86" s="375">
        <v>77</v>
      </c>
      <c r="P86" s="365">
        <v>110</v>
      </c>
      <c r="Q86" s="375">
        <v>77</v>
      </c>
      <c r="R86" s="365">
        <v>283</v>
      </c>
      <c r="S86" s="375">
        <v>77</v>
      </c>
      <c r="T86" s="365"/>
      <c r="U86" s="375">
        <v>77</v>
      </c>
      <c r="V86" s="365"/>
      <c r="W86" s="375">
        <v>77</v>
      </c>
      <c r="X86" s="365"/>
      <c r="Y86" s="375">
        <v>77</v>
      </c>
      <c r="Z86" s="365"/>
      <c r="AA86" s="143"/>
      <c r="AB86" s="143"/>
      <c r="AC86" s="143"/>
      <c r="AD86" s="143"/>
      <c r="AE86" s="143"/>
      <c r="AF86" s="143"/>
      <c r="AG86" s="143"/>
      <c r="AH86" s="143"/>
      <c r="AI86" s="143"/>
      <c r="AJ86" s="143"/>
      <c r="AK86" s="143"/>
      <c r="AL86" s="143"/>
      <c r="AM86" s="143"/>
      <c r="AN86" s="143"/>
      <c r="AO86" s="143"/>
      <c r="AP86" s="143"/>
      <c r="AQ86" s="143"/>
      <c r="AR86" s="143"/>
      <c r="AS86" s="143"/>
      <c r="AT86" s="143"/>
      <c r="AU86" s="143"/>
      <c r="AV86" s="143"/>
      <c r="AW86" s="143"/>
      <c r="AX86" s="143"/>
      <c r="AY86" s="143"/>
      <c r="AZ86" s="143"/>
      <c r="BA86" s="143"/>
      <c r="BB86" s="143"/>
      <c r="BC86" s="143"/>
      <c r="BD86" s="143"/>
      <c r="BE86" s="143"/>
      <c r="BF86" s="143"/>
      <c r="BG86" s="143"/>
      <c r="BH86" s="143"/>
      <c r="BI86" s="143"/>
      <c r="BJ86" s="143"/>
    </row>
    <row r="87" spans="1:62" s="68" customFormat="1" ht="16.5" x14ac:dyDescent="0.25">
      <c r="A87" s="1025"/>
      <c r="B87" s="263" t="s">
        <v>934</v>
      </c>
      <c r="C87" s="365">
        <v>0</v>
      </c>
      <c r="D87" s="365">
        <v>0</v>
      </c>
      <c r="E87" s="375">
        <v>220</v>
      </c>
      <c r="F87" s="454">
        <v>195</v>
      </c>
      <c r="G87" s="375">
        <v>220</v>
      </c>
      <c r="H87" s="454">
        <v>218</v>
      </c>
      <c r="I87" s="375">
        <v>220</v>
      </c>
      <c r="J87" s="454">
        <v>93</v>
      </c>
      <c r="K87" s="375">
        <v>220</v>
      </c>
      <c r="L87" s="375">
        <v>354</v>
      </c>
      <c r="M87" s="375">
        <v>220</v>
      </c>
      <c r="N87" s="365">
        <v>117</v>
      </c>
      <c r="O87" s="375">
        <v>220</v>
      </c>
      <c r="P87" s="365">
        <v>13</v>
      </c>
      <c r="Q87" s="375">
        <v>220</v>
      </c>
      <c r="R87" s="365">
        <v>281</v>
      </c>
      <c r="S87" s="375">
        <v>220</v>
      </c>
      <c r="T87" s="365"/>
      <c r="U87" s="375">
        <v>220</v>
      </c>
      <c r="V87" s="365"/>
      <c r="W87" s="375">
        <v>220</v>
      </c>
      <c r="X87" s="365"/>
      <c r="Y87" s="375">
        <v>220</v>
      </c>
      <c r="Z87" s="365"/>
      <c r="AA87" s="143"/>
      <c r="AB87" s="143"/>
      <c r="AC87" s="143"/>
      <c r="AD87" s="143"/>
      <c r="AE87" s="143"/>
      <c r="AF87" s="143"/>
      <c r="AG87" s="143"/>
      <c r="AH87" s="143"/>
      <c r="AI87" s="143"/>
      <c r="AJ87" s="143"/>
      <c r="AK87" s="143"/>
      <c r="AL87" s="143"/>
      <c r="AM87" s="143"/>
      <c r="AN87" s="143"/>
      <c r="AO87" s="143"/>
      <c r="AP87" s="143"/>
      <c r="AQ87" s="143"/>
      <c r="AR87" s="143"/>
      <c r="AS87" s="143"/>
      <c r="AT87" s="143"/>
      <c r="AU87" s="143"/>
      <c r="AV87" s="143"/>
      <c r="AW87" s="143"/>
      <c r="AX87" s="143"/>
      <c r="AY87" s="143"/>
      <c r="AZ87" s="143"/>
      <c r="BA87" s="143"/>
      <c r="BB87" s="143"/>
      <c r="BC87" s="143"/>
      <c r="BD87" s="143"/>
      <c r="BE87" s="143"/>
      <c r="BF87" s="143"/>
      <c r="BG87" s="143"/>
      <c r="BH87" s="143"/>
      <c r="BI87" s="143"/>
      <c r="BJ87" s="143"/>
    </row>
    <row r="88" spans="1:62" s="68" customFormat="1" ht="16.5" x14ac:dyDescent="0.25">
      <c r="A88" s="1025"/>
      <c r="B88" s="263" t="s">
        <v>935</v>
      </c>
      <c r="C88" s="365">
        <v>0</v>
      </c>
      <c r="D88" s="365">
        <v>0</v>
      </c>
      <c r="E88" s="375">
        <v>220</v>
      </c>
      <c r="F88" s="454">
        <v>101</v>
      </c>
      <c r="G88" s="375">
        <v>220</v>
      </c>
      <c r="H88" s="454">
        <v>213</v>
      </c>
      <c r="I88" s="375">
        <v>220</v>
      </c>
      <c r="J88" s="454">
        <v>316</v>
      </c>
      <c r="K88" s="375">
        <v>220</v>
      </c>
      <c r="L88" s="375">
        <v>0</v>
      </c>
      <c r="M88" s="375">
        <v>220</v>
      </c>
      <c r="N88" s="365">
        <v>259</v>
      </c>
      <c r="O88" s="375">
        <v>220</v>
      </c>
      <c r="P88" s="365">
        <v>365</v>
      </c>
      <c r="Q88" s="375">
        <v>220</v>
      </c>
      <c r="R88" s="365">
        <v>63</v>
      </c>
      <c r="S88" s="375">
        <v>220</v>
      </c>
      <c r="T88" s="365"/>
      <c r="U88" s="375">
        <v>220</v>
      </c>
      <c r="V88" s="365"/>
      <c r="W88" s="375">
        <v>220</v>
      </c>
      <c r="X88" s="365"/>
      <c r="Y88" s="375">
        <v>220</v>
      </c>
      <c r="Z88" s="365"/>
      <c r="AA88" s="143"/>
      <c r="AB88" s="143"/>
      <c r="AC88" s="143"/>
      <c r="AD88" s="143"/>
      <c r="AE88" s="143"/>
      <c r="AF88" s="143"/>
      <c r="AG88" s="143"/>
      <c r="AH88" s="143"/>
      <c r="AI88" s="143"/>
      <c r="AJ88" s="143"/>
      <c r="AK88" s="143"/>
      <c r="AL88" s="143"/>
      <c r="AM88" s="143"/>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143"/>
    </row>
    <row r="89" spans="1:62" s="68" customFormat="1" ht="16.5" x14ac:dyDescent="0.25">
      <c r="A89" s="1025"/>
      <c r="B89" s="263" t="s">
        <v>936</v>
      </c>
      <c r="C89" s="365">
        <v>0</v>
      </c>
      <c r="D89" s="365">
        <v>0</v>
      </c>
      <c r="E89" s="375">
        <v>275</v>
      </c>
      <c r="F89" s="454">
        <v>516</v>
      </c>
      <c r="G89" s="375">
        <v>275</v>
      </c>
      <c r="H89" s="454">
        <v>212</v>
      </c>
      <c r="I89" s="375">
        <v>275</v>
      </c>
      <c r="J89" s="454">
        <v>242</v>
      </c>
      <c r="K89" s="375">
        <v>275</v>
      </c>
      <c r="L89" s="375">
        <v>400</v>
      </c>
      <c r="M89" s="375">
        <v>275</v>
      </c>
      <c r="N89" s="365">
        <v>223</v>
      </c>
      <c r="O89" s="375">
        <v>275</v>
      </c>
      <c r="P89" s="365">
        <v>217</v>
      </c>
      <c r="Q89" s="375">
        <v>275</v>
      </c>
      <c r="R89" s="365">
        <v>203</v>
      </c>
      <c r="S89" s="375">
        <v>275</v>
      </c>
      <c r="T89" s="365"/>
      <c r="U89" s="375">
        <v>275</v>
      </c>
      <c r="V89" s="365"/>
      <c r="W89" s="375">
        <v>275</v>
      </c>
      <c r="X89" s="365"/>
      <c r="Y89" s="375">
        <v>275</v>
      </c>
      <c r="Z89" s="365"/>
      <c r="AA89" s="143"/>
      <c r="AB89" s="143"/>
      <c r="AC89" s="143"/>
      <c r="AD89" s="143"/>
      <c r="AE89" s="143"/>
      <c r="AF89" s="143"/>
      <c r="AG89" s="143"/>
      <c r="AH89" s="143"/>
      <c r="AI89" s="143"/>
      <c r="AJ89" s="143"/>
      <c r="AK89" s="143"/>
      <c r="AL89" s="143"/>
      <c r="AM89" s="143"/>
      <c r="AN89" s="143"/>
      <c r="AO89" s="143"/>
      <c r="AP89" s="143"/>
      <c r="AQ89" s="143"/>
      <c r="AR89" s="143"/>
      <c r="AS89" s="143"/>
      <c r="AT89" s="143"/>
      <c r="AU89" s="143"/>
      <c r="AV89" s="143"/>
      <c r="AW89" s="143"/>
      <c r="AX89" s="143"/>
      <c r="AY89" s="143"/>
      <c r="AZ89" s="143"/>
      <c r="BA89" s="143"/>
      <c r="BB89" s="143"/>
      <c r="BC89" s="143"/>
      <c r="BD89" s="143"/>
      <c r="BE89" s="143"/>
      <c r="BF89" s="143"/>
      <c r="BG89" s="143"/>
      <c r="BH89" s="143"/>
      <c r="BI89" s="143"/>
      <c r="BJ89" s="143"/>
    </row>
    <row r="90" spans="1:62" s="68" customFormat="1" ht="16.5" x14ac:dyDescent="0.25">
      <c r="A90" s="1025"/>
      <c r="B90" s="263" t="s">
        <v>937</v>
      </c>
      <c r="C90" s="365">
        <v>0</v>
      </c>
      <c r="D90" s="365">
        <v>0</v>
      </c>
      <c r="E90" s="375">
        <v>118</v>
      </c>
      <c r="F90" s="454">
        <v>56</v>
      </c>
      <c r="G90" s="375">
        <v>118</v>
      </c>
      <c r="H90" s="454">
        <v>318</v>
      </c>
      <c r="I90" s="375">
        <v>118</v>
      </c>
      <c r="J90" s="454">
        <v>104</v>
      </c>
      <c r="K90" s="375">
        <v>118</v>
      </c>
      <c r="L90" s="375">
        <v>375</v>
      </c>
      <c r="M90" s="375">
        <v>118</v>
      </c>
      <c r="N90" s="365">
        <v>112</v>
      </c>
      <c r="O90" s="375">
        <v>118</v>
      </c>
      <c r="P90" s="365">
        <v>135</v>
      </c>
      <c r="Q90" s="375">
        <v>118</v>
      </c>
      <c r="R90" s="365">
        <v>141</v>
      </c>
      <c r="S90" s="375">
        <v>118</v>
      </c>
      <c r="T90" s="365"/>
      <c r="U90" s="375">
        <v>118</v>
      </c>
      <c r="V90" s="365"/>
      <c r="W90" s="375">
        <v>118</v>
      </c>
      <c r="X90" s="365"/>
      <c r="Y90" s="375">
        <v>118</v>
      </c>
      <c r="Z90" s="365"/>
      <c r="AA90" s="143"/>
      <c r="AB90" s="143"/>
      <c r="AC90" s="143"/>
      <c r="AD90" s="143"/>
      <c r="AE90" s="143"/>
      <c r="AF90" s="143"/>
      <c r="AG90" s="143"/>
      <c r="AH90" s="143"/>
      <c r="AI90" s="143"/>
      <c r="AJ90" s="143"/>
      <c r="AK90" s="143"/>
      <c r="AL90" s="143"/>
      <c r="AM90" s="143"/>
      <c r="AN90" s="143"/>
      <c r="AO90" s="143"/>
      <c r="AP90" s="143"/>
      <c r="AQ90" s="143"/>
      <c r="AR90" s="143"/>
      <c r="AS90" s="143"/>
      <c r="AT90" s="143"/>
      <c r="AU90" s="143"/>
      <c r="AV90" s="143"/>
      <c r="AW90" s="143"/>
      <c r="AX90" s="143"/>
      <c r="AY90" s="143"/>
      <c r="AZ90" s="143"/>
      <c r="BA90" s="143"/>
      <c r="BB90" s="143"/>
      <c r="BC90" s="143"/>
      <c r="BD90" s="143"/>
      <c r="BE90" s="143"/>
      <c r="BF90" s="143"/>
      <c r="BG90" s="143"/>
      <c r="BH90" s="143"/>
      <c r="BI90" s="143"/>
      <c r="BJ90" s="143"/>
    </row>
    <row r="91" spans="1:62" s="68" customFormat="1" ht="16.5" x14ac:dyDescent="0.25">
      <c r="A91" s="1025"/>
      <c r="B91" s="263" t="s">
        <v>938</v>
      </c>
      <c r="C91" s="365">
        <v>0</v>
      </c>
      <c r="D91" s="365">
        <v>0</v>
      </c>
      <c r="E91" s="375">
        <v>146</v>
      </c>
      <c r="F91" s="453">
        <v>127</v>
      </c>
      <c r="G91" s="375">
        <v>146</v>
      </c>
      <c r="H91" s="454">
        <v>437</v>
      </c>
      <c r="I91" s="375">
        <v>146</v>
      </c>
      <c r="J91" s="454">
        <v>155</v>
      </c>
      <c r="K91" s="375">
        <v>146</v>
      </c>
      <c r="L91" s="375">
        <v>0</v>
      </c>
      <c r="M91" s="375">
        <v>146</v>
      </c>
      <c r="N91" s="365">
        <v>99</v>
      </c>
      <c r="O91" s="375">
        <v>146</v>
      </c>
      <c r="P91" s="365">
        <v>265</v>
      </c>
      <c r="Q91" s="375">
        <v>146</v>
      </c>
      <c r="R91" s="365">
        <v>83</v>
      </c>
      <c r="S91" s="375">
        <v>146</v>
      </c>
      <c r="T91" s="365"/>
      <c r="U91" s="375">
        <v>146</v>
      </c>
      <c r="V91" s="365"/>
      <c r="W91" s="375">
        <v>146</v>
      </c>
      <c r="X91" s="365"/>
      <c r="Y91" s="375">
        <v>146</v>
      </c>
      <c r="Z91" s="365"/>
      <c r="AA91" s="143"/>
      <c r="AB91" s="143"/>
      <c r="AC91" s="143"/>
      <c r="AD91" s="143"/>
      <c r="AE91" s="143"/>
      <c r="AF91" s="143"/>
      <c r="AG91" s="143"/>
      <c r="AH91" s="143"/>
      <c r="AI91" s="143"/>
      <c r="AJ91" s="143"/>
      <c r="AK91" s="143"/>
      <c r="AL91" s="143"/>
      <c r="AM91" s="143"/>
      <c r="AN91" s="143"/>
      <c r="AO91" s="143"/>
      <c r="AP91" s="143"/>
      <c r="AQ91" s="143"/>
      <c r="AR91" s="143"/>
      <c r="AS91" s="143"/>
      <c r="AT91" s="143"/>
      <c r="AU91" s="143"/>
      <c r="AV91" s="143"/>
      <c r="AW91" s="143"/>
      <c r="AX91" s="143"/>
      <c r="AY91" s="143"/>
      <c r="AZ91" s="143"/>
      <c r="BA91" s="143"/>
      <c r="BB91" s="143"/>
      <c r="BC91" s="143"/>
      <c r="BD91" s="143"/>
      <c r="BE91" s="143"/>
      <c r="BF91" s="143"/>
      <c r="BG91" s="143"/>
      <c r="BH91" s="143"/>
      <c r="BI91" s="143"/>
      <c r="BJ91" s="143"/>
    </row>
    <row r="92" spans="1:62" s="68" customFormat="1" ht="16.5" x14ac:dyDescent="0.25">
      <c r="A92" s="1025"/>
      <c r="B92" s="263" t="s">
        <v>939</v>
      </c>
      <c r="C92" s="365">
        <v>0</v>
      </c>
      <c r="D92" s="365">
        <v>0</v>
      </c>
      <c r="E92" s="375">
        <v>110</v>
      </c>
      <c r="F92" s="454">
        <v>68</v>
      </c>
      <c r="G92" s="375">
        <v>110</v>
      </c>
      <c r="H92" s="454">
        <v>68</v>
      </c>
      <c r="I92" s="375">
        <v>110</v>
      </c>
      <c r="J92" s="454">
        <v>74</v>
      </c>
      <c r="K92" s="375">
        <v>110</v>
      </c>
      <c r="L92" s="375">
        <v>193</v>
      </c>
      <c r="M92" s="375">
        <v>110</v>
      </c>
      <c r="N92" s="365">
        <v>135</v>
      </c>
      <c r="O92" s="375">
        <v>110</v>
      </c>
      <c r="P92" s="365">
        <v>123</v>
      </c>
      <c r="Q92" s="375">
        <v>110</v>
      </c>
      <c r="R92" s="365">
        <v>129</v>
      </c>
      <c r="S92" s="375">
        <v>110</v>
      </c>
      <c r="T92" s="365"/>
      <c r="U92" s="375">
        <v>110</v>
      </c>
      <c r="V92" s="365"/>
      <c r="W92" s="375">
        <v>110</v>
      </c>
      <c r="X92" s="365"/>
      <c r="Y92" s="375">
        <v>110</v>
      </c>
      <c r="Z92" s="365"/>
      <c r="AA92" s="143"/>
      <c r="AB92" s="143"/>
      <c r="AC92" s="143"/>
      <c r="AD92" s="143"/>
      <c r="AE92" s="143"/>
      <c r="AF92" s="143"/>
      <c r="AG92" s="143"/>
      <c r="AH92" s="143"/>
      <c r="AI92" s="143"/>
      <c r="AJ92" s="143"/>
      <c r="AK92" s="143"/>
      <c r="AL92" s="143"/>
      <c r="AM92" s="143"/>
      <c r="AN92" s="143"/>
      <c r="AO92" s="143"/>
      <c r="AP92" s="143"/>
      <c r="AQ92" s="143"/>
      <c r="AR92" s="143"/>
      <c r="AS92" s="143"/>
      <c r="AT92" s="143"/>
      <c r="AU92" s="143"/>
      <c r="AV92" s="143"/>
      <c r="AW92" s="143"/>
      <c r="AX92" s="143"/>
      <c r="AY92" s="143"/>
      <c r="AZ92" s="143"/>
      <c r="BA92" s="143"/>
      <c r="BB92" s="143"/>
      <c r="BC92" s="143"/>
      <c r="BD92" s="143"/>
      <c r="BE92" s="143"/>
      <c r="BF92" s="143"/>
      <c r="BG92" s="143"/>
      <c r="BH92" s="143"/>
      <c r="BI92" s="143"/>
      <c r="BJ92" s="143"/>
    </row>
    <row r="93" spans="1:62" s="68" customFormat="1" ht="16.5" x14ac:dyDescent="0.25">
      <c r="A93" s="1025"/>
      <c r="B93" s="263" t="s">
        <v>940</v>
      </c>
      <c r="C93" s="365">
        <v>0</v>
      </c>
      <c r="D93" s="365">
        <v>27</v>
      </c>
      <c r="E93" s="375">
        <v>158</v>
      </c>
      <c r="F93" s="454">
        <v>34</v>
      </c>
      <c r="G93" s="375">
        <v>158</v>
      </c>
      <c r="H93" s="454">
        <v>52</v>
      </c>
      <c r="I93" s="375">
        <v>158</v>
      </c>
      <c r="J93" s="454">
        <v>144</v>
      </c>
      <c r="K93" s="375">
        <v>158</v>
      </c>
      <c r="L93" s="375">
        <v>175</v>
      </c>
      <c r="M93" s="375">
        <v>158</v>
      </c>
      <c r="N93" s="365">
        <v>221</v>
      </c>
      <c r="O93" s="375">
        <v>158</v>
      </c>
      <c r="P93" s="365">
        <v>90</v>
      </c>
      <c r="Q93" s="375">
        <v>158</v>
      </c>
      <c r="R93" s="365">
        <v>119</v>
      </c>
      <c r="S93" s="375">
        <v>158</v>
      </c>
      <c r="T93" s="365"/>
      <c r="U93" s="375">
        <v>158</v>
      </c>
      <c r="V93" s="365"/>
      <c r="W93" s="375">
        <v>158</v>
      </c>
      <c r="X93" s="365"/>
      <c r="Y93" s="375">
        <v>158</v>
      </c>
      <c r="Z93" s="365"/>
      <c r="AA93" s="143"/>
      <c r="AB93" s="143"/>
      <c r="AC93" s="143"/>
      <c r="AD93" s="143"/>
      <c r="AE93" s="143"/>
      <c r="AF93" s="143"/>
      <c r="AG93" s="143"/>
      <c r="AH93" s="143"/>
      <c r="AI93" s="143"/>
      <c r="AJ93" s="143"/>
      <c r="AK93" s="143"/>
      <c r="AL93" s="143"/>
      <c r="AM93" s="143"/>
      <c r="AN93" s="143"/>
      <c r="AO93" s="143"/>
      <c r="AP93" s="143"/>
      <c r="AQ93" s="143"/>
      <c r="AR93" s="143"/>
      <c r="AS93" s="143"/>
      <c r="AT93" s="143"/>
      <c r="AU93" s="143"/>
      <c r="AV93" s="143"/>
      <c r="AW93" s="143"/>
      <c r="AX93" s="143"/>
      <c r="AY93" s="143"/>
      <c r="AZ93" s="143"/>
      <c r="BA93" s="143"/>
      <c r="BB93" s="143"/>
      <c r="BC93" s="143"/>
      <c r="BD93" s="143"/>
      <c r="BE93" s="143"/>
      <c r="BF93" s="143"/>
      <c r="BG93" s="143"/>
      <c r="BH93" s="143"/>
      <c r="BI93" s="143"/>
      <c r="BJ93" s="143"/>
    </row>
    <row r="94" spans="1:62" s="68" customFormat="1" ht="16.5" x14ac:dyDescent="0.25">
      <c r="A94" s="1025"/>
      <c r="B94" s="263" t="s">
        <v>941</v>
      </c>
      <c r="C94" s="365">
        <v>0</v>
      </c>
      <c r="D94" s="365">
        <v>30</v>
      </c>
      <c r="E94" s="375">
        <v>375</v>
      </c>
      <c r="F94" s="454">
        <v>232</v>
      </c>
      <c r="G94" s="375">
        <v>375</v>
      </c>
      <c r="H94" s="454">
        <v>339</v>
      </c>
      <c r="I94" s="375">
        <v>375</v>
      </c>
      <c r="J94" s="454">
        <v>335</v>
      </c>
      <c r="K94" s="375">
        <v>375</v>
      </c>
      <c r="L94" s="375">
        <v>655</v>
      </c>
      <c r="M94" s="375">
        <v>375</v>
      </c>
      <c r="N94" s="365">
        <v>265</v>
      </c>
      <c r="O94" s="375">
        <v>375</v>
      </c>
      <c r="P94" s="365">
        <v>457</v>
      </c>
      <c r="Q94" s="375">
        <v>375</v>
      </c>
      <c r="R94" s="365">
        <v>287</v>
      </c>
      <c r="S94" s="375">
        <v>375</v>
      </c>
      <c r="T94" s="365"/>
      <c r="U94" s="375">
        <v>375</v>
      </c>
      <c r="V94" s="365"/>
      <c r="W94" s="375">
        <v>375</v>
      </c>
      <c r="X94" s="365"/>
      <c r="Y94" s="375">
        <v>375</v>
      </c>
      <c r="Z94" s="365"/>
      <c r="AA94" s="143"/>
      <c r="AB94" s="143"/>
      <c r="AC94" s="143"/>
      <c r="AD94" s="143"/>
      <c r="AE94" s="143"/>
      <c r="AF94" s="143"/>
      <c r="AG94" s="143"/>
      <c r="AH94" s="143"/>
      <c r="AI94" s="143"/>
      <c r="AJ94" s="143"/>
      <c r="AK94" s="143"/>
      <c r="AL94" s="143"/>
      <c r="AM94" s="143"/>
      <c r="AN94" s="143"/>
      <c r="AO94" s="143"/>
      <c r="AP94" s="143"/>
      <c r="AQ94" s="143"/>
      <c r="AR94" s="143"/>
      <c r="AS94" s="143"/>
      <c r="AT94" s="143"/>
      <c r="AU94" s="143"/>
      <c r="AV94" s="143"/>
      <c r="AW94" s="143"/>
      <c r="AX94" s="143"/>
      <c r="AY94" s="143"/>
      <c r="AZ94" s="143"/>
      <c r="BA94" s="143"/>
      <c r="BB94" s="143"/>
      <c r="BC94" s="143"/>
      <c r="BD94" s="143"/>
      <c r="BE94" s="143"/>
      <c r="BF94" s="143"/>
      <c r="BG94" s="143"/>
      <c r="BH94" s="143"/>
      <c r="BI94" s="143"/>
      <c r="BJ94" s="143"/>
    </row>
    <row r="95" spans="1:62" s="68" customFormat="1" ht="16.5" x14ac:dyDescent="0.25">
      <c r="A95" s="1025"/>
      <c r="B95" s="263" t="s">
        <v>942</v>
      </c>
      <c r="C95" s="365">
        <v>0</v>
      </c>
      <c r="D95" s="365">
        <v>0</v>
      </c>
      <c r="E95" s="375">
        <v>60</v>
      </c>
      <c r="F95" s="454">
        <v>87</v>
      </c>
      <c r="G95" s="375">
        <v>60</v>
      </c>
      <c r="H95" s="454">
        <v>107</v>
      </c>
      <c r="I95" s="375">
        <v>60</v>
      </c>
      <c r="J95" s="454">
        <v>63</v>
      </c>
      <c r="K95" s="375">
        <v>60</v>
      </c>
      <c r="L95" s="375">
        <v>207</v>
      </c>
      <c r="M95" s="375">
        <v>60</v>
      </c>
      <c r="N95" s="365">
        <v>31</v>
      </c>
      <c r="O95" s="375">
        <v>60</v>
      </c>
      <c r="P95" s="365">
        <v>59</v>
      </c>
      <c r="Q95" s="375">
        <v>60</v>
      </c>
      <c r="R95" s="365">
        <v>98</v>
      </c>
      <c r="S95" s="375">
        <v>60</v>
      </c>
      <c r="T95" s="365"/>
      <c r="U95" s="375">
        <v>60</v>
      </c>
      <c r="V95" s="365"/>
      <c r="W95" s="375">
        <v>60</v>
      </c>
      <c r="X95" s="365"/>
      <c r="Y95" s="375">
        <v>60</v>
      </c>
      <c r="Z95" s="365"/>
      <c r="AA95" s="143"/>
      <c r="AB95" s="143"/>
      <c r="AC95" s="143"/>
      <c r="AD95" s="143"/>
      <c r="AE95" s="143"/>
      <c r="AF95" s="143"/>
      <c r="AG95" s="143"/>
      <c r="AH95" s="143"/>
      <c r="AI95" s="143"/>
      <c r="AJ95" s="143"/>
      <c r="AK95" s="143"/>
      <c r="AL95" s="143"/>
      <c r="AM95" s="143"/>
      <c r="AN95" s="143"/>
      <c r="AO95" s="143"/>
      <c r="AP95" s="143"/>
      <c r="AQ95" s="143"/>
      <c r="AR95" s="143"/>
      <c r="AS95" s="143"/>
      <c r="AT95" s="143"/>
      <c r="AU95" s="143"/>
      <c r="AV95" s="143"/>
      <c r="AW95" s="143"/>
      <c r="AX95" s="143"/>
      <c r="AY95" s="143"/>
      <c r="AZ95" s="143"/>
      <c r="BA95" s="143"/>
      <c r="BB95" s="143"/>
      <c r="BC95" s="143"/>
      <c r="BD95" s="143"/>
      <c r="BE95" s="143"/>
      <c r="BF95" s="143"/>
      <c r="BG95" s="143"/>
      <c r="BH95" s="143"/>
      <c r="BI95" s="143"/>
      <c r="BJ95" s="143"/>
    </row>
    <row r="96" spans="1:62" s="364" customFormat="1" ht="30.75" customHeight="1" x14ac:dyDescent="0.25">
      <c r="A96" s="1024"/>
      <c r="B96" s="366" t="s">
        <v>93</v>
      </c>
      <c r="C96" s="367">
        <v>0</v>
      </c>
      <c r="D96" s="367">
        <f>SUM(D76:D95)</f>
        <v>136</v>
      </c>
      <c r="E96" s="376">
        <f>SUM(E76:E95)</f>
        <v>3636</v>
      </c>
      <c r="F96" s="367">
        <f>SUM(F76:F95)</f>
        <v>2752</v>
      </c>
      <c r="G96" s="376">
        <f>SUM(G76:G95)</f>
        <v>3636</v>
      </c>
      <c r="H96" s="367">
        <v>4785</v>
      </c>
      <c r="I96" s="376">
        <f>SUM(I76:I95)</f>
        <v>3636</v>
      </c>
      <c r="J96" s="367">
        <v>4045</v>
      </c>
      <c r="K96" s="376">
        <f>SUM(K76:K95)</f>
        <v>3636</v>
      </c>
      <c r="L96" s="368">
        <v>4259</v>
      </c>
      <c r="M96" s="376">
        <f>SUM(M76:M95)</f>
        <v>3636</v>
      </c>
      <c r="N96" s="368">
        <v>2922</v>
      </c>
      <c r="O96" s="376">
        <f>SUM(O76:O95)</f>
        <v>3636</v>
      </c>
      <c r="P96" s="367">
        <v>3912</v>
      </c>
      <c r="Q96" s="376">
        <f>SUM(Q76:Q95)</f>
        <v>3636</v>
      </c>
      <c r="R96" s="367">
        <v>3319</v>
      </c>
      <c r="S96" s="376">
        <f>SUM(S76:S95)</f>
        <v>3636</v>
      </c>
      <c r="T96" s="367"/>
      <c r="U96" s="376">
        <f>SUM(U76:U95)</f>
        <v>3636</v>
      </c>
      <c r="V96" s="367"/>
      <c r="W96" s="376">
        <f>SUM(W76:W95)</f>
        <v>3636</v>
      </c>
      <c r="X96" s="367"/>
      <c r="Y96" s="376">
        <f>SUM(Y76:Y95)</f>
        <v>3636</v>
      </c>
      <c r="Z96" s="367"/>
      <c r="AA96" s="363"/>
      <c r="AB96" s="363"/>
      <c r="AC96" s="363"/>
      <c r="AD96" s="363"/>
      <c r="AE96" s="363"/>
      <c r="AF96" s="363"/>
      <c r="AG96" s="363"/>
      <c r="AH96" s="363"/>
      <c r="AI96" s="363"/>
      <c r="AJ96" s="363"/>
      <c r="AK96" s="363"/>
      <c r="AL96" s="363"/>
      <c r="AM96" s="363"/>
      <c r="AN96" s="363"/>
      <c r="AO96" s="363"/>
      <c r="AP96" s="363"/>
      <c r="AQ96" s="363"/>
      <c r="AR96" s="363"/>
      <c r="AS96" s="363"/>
      <c r="AT96" s="363"/>
      <c r="AU96" s="363"/>
      <c r="AV96" s="363"/>
      <c r="AW96" s="363"/>
      <c r="AX96" s="363"/>
      <c r="AY96" s="363"/>
      <c r="AZ96" s="363"/>
      <c r="BA96" s="363"/>
      <c r="BB96" s="363"/>
      <c r="BC96" s="363"/>
      <c r="BD96" s="363"/>
      <c r="BE96" s="363"/>
      <c r="BF96" s="363"/>
      <c r="BG96" s="363"/>
      <c r="BH96" s="363"/>
      <c r="BI96" s="363"/>
      <c r="BJ96" s="363"/>
    </row>
  </sheetData>
  <mergeCells count="64">
    <mergeCell ref="W74:X74"/>
    <mergeCell ref="Y74:Z74"/>
    <mergeCell ref="C73:Z73"/>
    <mergeCell ref="A46:A69"/>
    <mergeCell ref="B46:B48"/>
    <mergeCell ref="B74:B75"/>
    <mergeCell ref="A74:A96"/>
    <mergeCell ref="O74:P74"/>
    <mergeCell ref="C74:D74"/>
    <mergeCell ref="E74:F74"/>
    <mergeCell ref="G74:H74"/>
    <mergeCell ref="I74:J74"/>
    <mergeCell ref="K74:L74"/>
    <mergeCell ref="M74:N74"/>
    <mergeCell ref="Q74:R74"/>
    <mergeCell ref="S74:T74"/>
    <mergeCell ref="U74:V74"/>
    <mergeCell ref="A73:B73"/>
    <mergeCell ref="M14:O14"/>
    <mergeCell ref="M15:O15"/>
    <mergeCell ref="M16:O16"/>
    <mergeCell ref="A14:A16"/>
    <mergeCell ref="U22:W22"/>
    <mergeCell ref="O21:AF21"/>
    <mergeCell ref="A20:B20"/>
    <mergeCell ref="C20:AF20"/>
    <mergeCell ref="I47:J47"/>
    <mergeCell ref="G47:H47"/>
    <mergeCell ref="E47:F47"/>
    <mergeCell ref="C47:D47"/>
    <mergeCell ref="O22:Q22"/>
    <mergeCell ref="O47:Q47"/>
    <mergeCell ref="K14:L16"/>
    <mergeCell ref="X22:Z22"/>
    <mergeCell ref="AA22:AC22"/>
    <mergeCell ref="AD22:AF22"/>
    <mergeCell ref="K22:L22"/>
    <mergeCell ref="M22:N22"/>
    <mergeCell ref="C21:N21"/>
    <mergeCell ref="R22:T22"/>
    <mergeCell ref="A1:A4"/>
    <mergeCell ref="B1:AF4"/>
    <mergeCell ref="A8:A11"/>
    <mergeCell ref="AC8:AF8"/>
    <mergeCell ref="AC9:AF9"/>
    <mergeCell ref="AC10:AF10"/>
    <mergeCell ref="AC11:AF11"/>
    <mergeCell ref="B8:AA11"/>
    <mergeCell ref="R47:T47"/>
    <mergeCell ref="U47:W47"/>
    <mergeCell ref="A19:AF19"/>
    <mergeCell ref="I22:J22"/>
    <mergeCell ref="A21:A44"/>
    <mergeCell ref="B21:B23"/>
    <mergeCell ref="E22:F22"/>
    <mergeCell ref="C22:D22"/>
    <mergeCell ref="G22:H22"/>
    <mergeCell ref="C46:N46"/>
    <mergeCell ref="O46:AF46"/>
    <mergeCell ref="X47:Z47"/>
    <mergeCell ref="AA47:AC47"/>
    <mergeCell ref="AD47:AF47"/>
    <mergeCell ref="M47:N47"/>
    <mergeCell ref="K47:L47"/>
  </mergeCells>
  <phoneticPr fontId="55" type="noConversion"/>
  <pageMargins left="0.7" right="0.7" top="0.75" bottom="0.75" header="0.3" footer="0.3"/>
  <pageSetup scale="11" orientation="portrait" r:id="rId1"/>
  <colBreaks count="1" manualBreakCount="1">
    <brk id="33"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pageSetUpPr fitToPage="1"/>
  </sheetPr>
  <dimension ref="A1:E35"/>
  <sheetViews>
    <sheetView view="pageBreakPreview" topLeftCell="A10" zoomScale="60" zoomScaleNormal="70" workbookViewId="0">
      <selection activeCell="D14" sqref="D14:E14"/>
    </sheetView>
  </sheetViews>
  <sheetFormatPr baseColWidth="10" defaultColWidth="11.42578125" defaultRowHeight="15" x14ac:dyDescent="0.25"/>
  <cols>
    <col min="1" max="1" width="17.85546875" customWidth="1"/>
    <col min="2" max="2" width="15.42578125" customWidth="1"/>
    <col min="3" max="3" width="25.42578125" customWidth="1"/>
    <col min="4" max="4" width="56.42578125" customWidth="1"/>
    <col min="5" max="5" width="34" customWidth="1"/>
  </cols>
  <sheetData>
    <row r="1" spans="1:5" ht="22.5" customHeight="1" thickBot="1" x14ac:dyDescent="0.3">
      <c r="A1" s="1029"/>
      <c r="B1" s="1030" t="s">
        <v>182</v>
      </c>
      <c r="C1" s="1030"/>
      <c r="D1" s="1030"/>
      <c r="E1" s="374" t="s">
        <v>947</v>
      </c>
    </row>
    <row r="2" spans="1:5" ht="22.5" customHeight="1" thickBot="1" x14ac:dyDescent="0.3">
      <c r="A2" s="1029"/>
      <c r="B2" s="1031" t="s">
        <v>184</v>
      </c>
      <c r="C2" s="1031"/>
      <c r="D2" s="1031"/>
      <c r="E2" s="374" t="s">
        <v>185</v>
      </c>
    </row>
    <row r="3" spans="1:5" ht="22.5" customHeight="1" thickBot="1" x14ac:dyDescent="0.3">
      <c r="A3" s="1029"/>
      <c r="B3" s="692" t="s">
        <v>186</v>
      </c>
      <c r="C3" s="538"/>
      <c r="D3" s="693"/>
      <c r="E3" s="374" t="s">
        <v>187</v>
      </c>
    </row>
    <row r="4" spans="1:5" ht="22.5" customHeight="1" thickBot="1" x14ac:dyDescent="0.3">
      <c r="A4" s="1029"/>
      <c r="B4" s="694" t="s">
        <v>948</v>
      </c>
      <c r="C4" s="695"/>
      <c r="D4" s="696"/>
      <c r="E4" s="374" t="s">
        <v>949</v>
      </c>
    </row>
    <row r="5" spans="1:5" ht="15.75" thickBot="1" x14ac:dyDescent="0.3">
      <c r="A5" s="123"/>
      <c r="B5" s="123"/>
      <c r="C5" s="123"/>
      <c r="D5" s="123"/>
      <c r="E5" s="123"/>
    </row>
    <row r="6" spans="1:5" x14ac:dyDescent="0.25">
      <c r="A6" s="894" t="s">
        <v>950</v>
      </c>
      <c r="B6" s="895"/>
      <c r="C6" s="895"/>
      <c r="D6" s="895"/>
      <c r="E6" s="896"/>
    </row>
    <row r="7" spans="1:5" ht="45.75" customHeight="1" thickBot="1" x14ac:dyDescent="0.3">
      <c r="A7" s="124" t="s">
        <v>951</v>
      </c>
      <c r="B7" s="124" t="s">
        <v>952</v>
      </c>
      <c r="C7" s="125" t="s">
        <v>953</v>
      </c>
      <c r="D7" s="1027" t="s">
        <v>954</v>
      </c>
      <c r="E7" s="1028"/>
    </row>
    <row r="8" spans="1:5" ht="143.25" thickBot="1" x14ac:dyDescent="0.3">
      <c r="A8" s="126">
        <v>46044</v>
      </c>
      <c r="B8" s="414">
        <v>46052</v>
      </c>
      <c r="C8" s="413" t="s">
        <v>955</v>
      </c>
      <c r="D8" s="1032" t="s">
        <v>956</v>
      </c>
      <c r="E8" s="1033"/>
    </row>
    <row r="9" spans="1:5" ht="143.25" thickBot="1" x14ac:dyDescent="0.3">
      <c r="A9" s="126">
        <v>46121</v>
      </c>
      <c r="B9" s="414">
        <v>46122</v>
      </c>
      <c r="C9" s="413" t="s">
        <v>957</v>
      </c>
      <c r="D9" s="1032" t="s">
        <v>958</v>
      </c>
      <c r="E9" s="1033"/>
    </row>
    <row r="10" spans="1:5" ht="143.25" thickBot="1" x14ac:dyDescent="0.3">
      <c r="A10" s="126">
        <v>46139</v>
      </c>
      <c r="B10" s="414">
        <v>46141</v>
      </c>
      <c r="C10" s="413" t="s">
        <v>959</v>
      </c>
      <c r="D10" s="1032" t="s">
        <v>960</v>
      </c>
      <c r="E10" s="1033"/>
    </row>
    <row r="11" spans="1:5" ht="143.25" thickBot="1" x14ac:dyDescent="0.3">
      <c r="A11" s="126">
        <v>46163</v>
      </c>
      <c r="B11" s="414">
        <v>46168</v>
      </c>
      <c r="C11" s="413" t="s">
        <v>959</v>
      </c>
      <c r="D11" s="1032" t="s">
        <v>960</v>
      </c>
      <c r="E11" s="1033"/>
    </row>
    <row r="12" spans="1:5" ht="143.25" thickBot="1" x14ac:dyDescent="0.3">
      <c r="A12" s="126">
        <v>46203</v>
      </c>
      <c r="B12" s="414">
        <v>46203</v>
      </c>
      <c r="C12" s="413" t="s">
        <v>959</v>
      </c>
      <c r="D12" s="1032" t="s">
        <v>961</v>
      </c>
      <c r="E12" s="1033"/>
    </row>
    <row r="13" spans="1:5" x14ac:dyDescent="0.25">
      <c r="A13" s="128"/>
      <c r="B13" s="127"/>
      <c r="C13" s="413"/>
      <c r="D13" s="1032"/>
      <c r="E13" s="1033"/>
    </row>
    <row r="14" spans="1:5" x14ac:dyDescent="0.25">
      <c r="A14" s="128"/>
      <c r="B14" s="127"/>
      <c r="C14" s="139"/>
      <c r="D14" s="764"/>
      <c r="E14" s="1034"/>
    </row>
    <row r="15" spans="1:5" x14ac:dyDescent="0.25">
      <c r="A15" s="129"/>
      <c r="B15" s="127"/>
      <c r="C15" s="138"/>
      <c r="D15" s="764"/>
      <c r="E15" s="1034"/>
    </row>
    <row r="16" spans="1:5" x14ac:dyDescent="0.25">
      <c r="A16" s="130"/>
      <c r="B16" s="131"/>
      <c r="C16" s="140"/>
      <c r="D16" s="764"/>
      <c r="E16" s="1034"/>
    </row>
    <row r="17" spans="1:5" x14ac:dyDescent="0.25">
      <c r="A17" s="130"/>
      <c r="B17" s="131"/>
      <c r="C17" s="140"/>
      <c r="D17" s="764"/>
      <c r="E17" s="1034"/>
    </row>
    <row r="18" spans="1:5" x14ac:dyDescent="0.25">
      <c r="A18" s="132"/>
      <c r="B18" s="133"/>
      <c r="C18" s="135"/>
      <c r="D18" s="764"/>
      <c r="E18" s="1034"/>
    </row>
    <row r="19" spans="1:5" x14ac:dyDescent="0.25">
      <c r="A19" s="134"/>
      <c r="B19" s="135"/>
      <c r="C19" s="135"/>
      <c r="D19" s="764"/>
      <c r="E19" s="1034"/>
    </row>
    <row r="20" spans="1:5" x14ac:dyDescent="0.25">
      <c r="A20" s="134"/>
      <c r="B20" s="135"/>
      <c r="C20" s="135"/>
      <c r="D20" s="764"/>
      <c r="E20" s="1034"/>
    </row>
    <row r="21" spans="1:5" x14ac:dyDescent="0.25">
      <c r="A21" s="134"/>
      <c r="B21" s="135"/>
      <c r="C21" s="135"/>
      <c r="D21" s="764"/>
      <c r="E21" s="1034"/>
    </row>
    <row r="22" spans="1:5" x14ac:dyDescent="0.25">
      <c r="A22" s="134"/>
      <c r="B22" s="135"/>
      <c r="C22" s="135"/>
      <c r="D22" s="764"/>
      <c r="E22" s="1034"/>
    </row>
    <row r="23" spans="1:5" x14ac:dyDescent="0.25">
      <c r="A23" s="134"/>
      <c r="B23" s="135"/>
      <c r="C23" s="135"/>
      <c r="D23" s="764"/>
      <c r="E23" s="1034"/>
    </row>
    <row r="24" spans="1:5" x14ac:dyDescent="0.25">
      <c r="A24" s="134"/>
      <c r="B24" s="135"/>
      <c r="C24" s="135"/>
      <c r="D24" s="764"/>
      <c r="E24" s="1034"/>
    </row>
    <row r="25" spans="1:5" x14ac:dyDescent="0.25">
      <c r="A25" s="134"/>
      <c r="B25" s="135"/>
      <c r="C25" s="135"/>
      <c r="D25" s="764"/>
      <c r="E25" s="1034"/>
    </row>
    <row r="26" spans="1:5" x14ac:dyDescent="0.25">
      <c r="A26" s="134"/>
      <c r="B26" s="135"/>
      <c r="C26" s="135"/>
      <c r="D26" s="764"/>
      <c r="E26" s="1034"/>
    </row>
    <row r="27" spans="1:5" x14ac:dyDescent="0.25">
      <c r="A27" s="134"/>
      <c r="B27" s="135"/>
      <c r="C27" s="135"/>
      <c r="D27" s="764"/>
      <c r="E27" s="1034"/>
    </row>
    <row r="28" spans="1:5" x14ac:dyDescent="0.25">
      <c r="A28" s="134"/>
      <c r="B28" s="135"/>
      <c r="C28" s="135"/>
      <c r="D28" s="764"/>
      <c r="E28" s="1034"/>
    </row>
    <row r="29" spans="1:5" x14ac:dyDescent="0.25">
      <c r="A29" s="134"/>
      <c r="B29" s="135"/>
      <c r="C29" s="135"/>
      <c r="D29" s="764"/>
      <c r="E29" s="1034"/>
    </row>
    <row r="30" spans="1:5" x14ac:dyDescent="0.25">
      <c r="A30" s="134"/>
      <c r="B30" s="135"/>
      <c r="C30" s="135"/>
      <c r="D30" s="764"/>
      <c r="E30" s="1034"/>
    </row>
    <row r="31" spans="1:5" x14ac:dyDescent="0.25">
      <c r="A31" s="134"/>
      <c r="B31" s="135"/>
      <c r="C31" s="135"/>
      <c r="D31" s="764"/>
      <c r="E31" s="1034"/>
    </row>
    <row r="32" spans="1:5" x14ac:dyDescent="0.25">
      <c r="A32" s="134"/>
      <c r="B32" s="135"/>
      <c r="C32" s="135"/>
      <c r="D32" s="764"/>
      <c r="E32" s="1034"/>
    </row>
    <row r="33" spans="1:5" x14ac:dyDescent="0.25">
      <c r="A33" s="134"/>
      <c r="B33" s="135"/>
      <c r="C33" s="135"/>
      <c r="D33" s="764"/>
      <c r="E33" s="1034"/>
    </row>
    <row r="34" spans="1:5" x14ac:dyDescent="0.25">
      <c r="A34" s="134"/>
      <c r="B34" s="135"/>
      <c r="C34" s="135"/>
      <c r="D34" s="764"/>
      <c r="E34" s="1034"/>
    </row>
    <row r="35" spans="1:5" ht="15.75" thickBot="1" x14ac:dyDescent="0.3">
      <c r="A35" s="136"/>
      <c r="B35" s="137"/>
      <c r="C35" s="137"/>
      <c r="D35" s="1035"/>
      <c r="E35" s="1036"/>
    </row>
  </sheetData>
  <mergeCells count="35">
    <mergeCell ref="D33:E33"/>
    <mergeCell ref="D34:E34"/>
    <mergeCell ref="D35:E35"/>
    <mergeCell ref="D28:E28"/>
    <mergeCell ref="D29:E29"/>
    <mergeCell ref="D30:E30"/>
    <mergeCell ref="D31:E31"/>
    <mergeCell ref="D32:E32"/>
    <mergeCell ref="D23:E23"/>
    <mergeCell ref="D24:E24"/>
    <mergeCell ref="D25:E25"/>
    <mergeCell ref="D26:E26"/>
    <mergeCell ref="D27:E27"/>
    <mergeCell ref="D18:E18"/>
    <mergeCell ref="D19:E19"/>
    <mergeCell ref="D20:E20"/>
    <mergeCell ref="D21:E21"/>
    <mergeCell ref="D22:E22"/>
    <mergeCell ref="D13:E13"/>
    <mergeCell ref="D14:E14"/>
    <mergeCell ref="D15:E15"/>
    <mergeCell ref="D16:E16"/>
    <mergeCell ref="D17:E17"/>
    <mergeCell ref="D8:E8"/>
    <mergeCell ref="D9:E9"/>
    <mergeCell ref="D10:E10"/>
    <mergeCell ref="D11:E11"/>
    <mergeCell ref="D12:E12"/>
    <mergeCell ref="D7:E7"/>
    <mergeCell ref="A1:A4"/>
    <mergeCell ref="B1:D1"/>
    <mergeCell ref="B2:D2"/>
    <mergeCell ref="A6:E6"/>
    <mergeCell ref="B3:D3"/>
    <mergeCell ref="B4:D4"/>
  </mergeCells>
  <pageMargins left="0.7" right="0.7" top="0.75" bottom="0.75" header="0.3" footer="0.3"/>
  <pageSetup scale="56"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F5"/>
  <sheetViews>
    <sheetView workbookViewId="0">
      <selection activeCell="N34" sqref="N34"/>
    </sheetView>
  </sheetViews>
  <sheetFormatPr baseColWidth="10" defaultColWidth="11.42578125" defaultRowHeight="15" x14ac:dyDescent="0.25"/>
  <cols>
    <col min="6" max="6" width="13" bestFit="1" customWidth="1"/>
  </cols>
  <sheetData>
    <row r="2" spans="2:6" x14ac:dyDescent="0.25">
      <c r="B2" s="499" t="s">
        <v>23</v>
      </c>
      <c r="D2" s="499" t="s">
        <v>962</v>
      </c>
      <c r="F2" s="499" t="s">
        <v>20</v>
      </c>
    </row>
    <row r="3" spans="2:6" x14ac:dyDescent="0.25">
      <c r="B3" s="499" t="s">
        <v>33</v>
      </c>
      <c r="D3" s="499" t="s">
        <v>34</v>
      </c>
      <c r="F3" s="499" t="s">
        <v>42</v>
      </c>
    </row>
    <row r="4" spans="2:6" x14ac:dyDescent="0.25">
      <c r="B4" s="499" t="s">
        <v>21</v>
      </c>
      <c r="F4" s="499" t="s">
        <v>50</v>
      </c>
    </row>
    <row r="5" spans="2:6" x14ac:dyDescent="0.25">
      <c r="F5" s="499" t="s">
        <v>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C0C0C0"/>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963</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30" t="s">
        <v>125</v>
      </c>
      <c r="D12" s="631"/>
      <c r="E12" s="628" t="s">
        <v>964</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127</v>
      </c>
      <c r="D14" s="612"/>
      <c r="E14" s="300"/>
      <c r="F14" s="627"/>
      <c r="G14" s="612"/>
      <c r="H14" s="612"/>
      <c r="I14" s="612"/>
      <c r="J14" s="612"/>
      <c r="K14" s="612"/>
      <c r="L14" s="612"/>
      <c r="M14" s="612"/>
      <c r="N14" s="612"/>
      <c r="O14" s="612"/>
      <c r="P14" s="612"/>
      <c r="Q14" s="612"/>
      <c r="R14" s="612"/>
      <c r="S14" s="612"/>
      <c r="T14" s="612"/>
      <c r="U14" s="612"/>
      <c r="V14" s="612"/>
      <c r="W14" s="612"/>
      <c r="X14" s="612"/>
      <c r="Y14" s="612"/>
      <c r="Z14" s="612"/>
      <c r="AA14" s="612"/>
      <c r="AB14" s="623"/>
      <c r="AC14" s="289"/>
      <c r="AD14" s="289"/>
    </row>
    <row r="15" spans="1:30" ht="29.25" customHeight="1" x14ac:dyDescent="0.25">
      <c r="A15" s="289"/>
      <c r="B15" s="31"/>
      <c r="C15" s="594" t="s">
        <v>965</v>
      </c>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85"/>
      <c r="AB15" s="301"/>
      <c r="AC15" s="289"/>
      <c r="AD15" s="289"/>
    </row>
    <row r="16" spans="1:30" ht="15" customHeight="1" x14ac:dyDescent="0.25">
      <c r="A16" s="289"/>
      <c r="B16" s="31"/>
      <c r="C16" s="302"/>
      <c r="D16" s="302"/>
      <c r="E16" s="302"/>
      <c r="F16" s="302"/>
      <c r="G16" s="302"/>
      <c r="H16" s="302"/>
      <c r="I16" s="302"/>
      <c r="J16" s="302"/>
      <c r="K16" s="302"/>
      <c r="L16" s="302"/>
      <c r="M16" s="302"/>
      <c r="N16" s="302"/>
      <c r="O16" s="302"/>
      <c r="P16" s="302"/>
      <c r="Q16" s="302"/>
      <c r="R16" s="302"/>
      <c r="S16" s="302"/>
      <c r="T16" s="302"/>
      <c r="U16" s="302"/>
      <c r="V16" s="302"/>
      <c r="W16" s="302"/>
      <c r="X16" s="302"/>
      <c r="Y16" s="302"/>
      <c r="Z16" s="302"/>
      <c r="AA16" s="302"/>
      <c r="AB16" s="301"/>
      <c r="AC16" s="289"/>
      <c r="AD16" s="289"/>
    </row>
    <row r="17" spans="1:30" ht="15" customHeight="1" x14ac:dyDescent="0.25">
      <c r="A17" s="289"/>
      <c r="B17" s="31"/>
      <c r="C17" s="303" t="s">
        <v>128</v>
      </c>
      <c r="D17" s="303"/>
      <c r="E17" s="289"/>
      <c r="F17" s="289"/>
      <c r="G17" s="289"/>
      <c r="H17" s="289"/>
      <c r="I17" s="289"/>
      <c r="J17" s="302"/>
      <c r="K17" s="302"/>
      <c r="L17" s="302"/>
      <c r="M17" s="302"/>
      <c r="N17" s="302"/>
      <c r="O17" s="302"/>
      <c r="P17" s="302"/>
      <c r="Q17" s="302"/>
      <c r="R17" s="302" t="s">
        <v>129</v>
      </c>
      <c r="S17" s="302"/>
      <c r="T17" s="302"/>
      <c r="U17" s="302"/>
      <c r="V17" s="302"/>
      <c r="W17" s="302"/>
      <c r="X17" s="302"/>
      <c r="Y17" s="302"/>
      <c r="Z17" s="302"/>
      <c r="AA17" s="302"/>
      <c r="AB17" s="301"/>
      <c r="AC17" s="289"/>
      <c r="AD17" s="289"/>
    </row>
    <row r="18" spans="1:30" ht="15" customHeight="1" x14ac:dyDescent="0.25">
      <c r="A18" s="289"/>
      <c r="B18" s="31"/>
      <c r="C18" s="621"/>
      <c r="D18" s="605"/>
      <c r="E18" s="605"/>
      <c r="F18" s="605"/>
      <c r="G18" s="605"/>
      <c r="H18" s="605"/>
      <c r="I18" s="605"/>
      <c r="J18" s="605"/>
      <c r="K18" s="605"/>
      <c r="L18" s="605"/>
      <c r="M18" s="605"/>
      <c r="N18" s="605"/>
      <c r="O18" s="605"/>
      <c r="P18" s="606"/>
      <c r="Q18" s="289"/>
      <c r="R18" s="615"/>
      <c r="S18" s="595"/>
      <c r="T18" s="595"/>
      <c r="U18" s="595"/>
      <c r="V18" s="595"/>
      <c r="W18" s="595"/>
      <c r="X18" s="595"/>
      <c r="Y18" s="595"/>
      <c r="Z18" s="595"/>
      <c r="AA18" s="585"/>
      <c r="AB18" s="297"/>
      <c r="AC18" s="289"/>
      <c r="AD18" s="289"/>
    </row>
    <row r="19" spans="1:30" ht="15" customHeight="1" x14ac:dyDescent="0.25">
      <c r="A19" s="289"/>
      <c r="B19" s="31"/>
      <c r="C19" s="622"/>
      <c r="D19" s="569"/>
      <c r="E19" s="569"/>
      <c r="F19" s="569"/>
      <c r="G19" s="569"/>
      <c r="H19" s="569"/>
      <c r="I19" s="569"/>
      <c r="J19" s="569"/>
      <c r="K19" s="569"/>
      <c r="L19" s="569"/>
      <c r="M19" s="569"/>
      <c r="N19" s="569"/>
      <c r="O19" s="569"/>
      <c r="P19" s="623"/>
      <c r="Q19" s="289"/>
      <c r="R19" s="289"/>
      <c r="S19" s="289"/>
      <c r="T19" s="289"/>
      <c r="U19" s="289"/>
      <c r="V19" s="289"/>
      <c r="W19" s="289"/>
      <c r="X19" s="289"/>
      <c r="Y19" s="289"/>
      <c r="Z19" s="289"/>
      <c r="AA19" s="289"/>
      <c r="AB19" s="297"/>
      <c r="AC19" s="289"/>
      <c r="AD19" s="289"/>
    </row>
    <row r="20" spans="1:30" ht="15" customHeight="1" x14ac:dyDescent="0.25">
      <c r="A20" s="289"/>
      <c r="B20" s="31"/>
      <c r="C20" s="622"/>
      <c r="D20" s="569"/>
      <c r="E20" s="569"/>
      <c r="F20" s="569"/>
      <c r="G20" s="569"/>
      <c r="H20" s="569"/>
      <c r="I20" s="569"/>
      <c r="J20" s="569"/>
      <c r="K20" s="569"/>
      <c r="L20" s="569"/>
      <c r="M20" s="569"/>
      <c r="N20" s="569"/>
      <c r="O20" s="569"/>
      <c r="P20" s="623"/>
      <c r="Q20" s="299"/>
      <c r="R20" s="302" t="s">
        <v>130</v>
      </c>
      <c r="S20" s="302"/>
      <c r="T20" s="302"/>
      <c r="U20" s="302"/>
      <c r="V20" s="302"/>
      <c r="W20" s="299"/>
      <c r="X20" s="299"/>
      <c r="Y20" s="299"/>
      <c r="Z20" s="289"/>
      <c r="AA20" s="299"/>
      <c r="AB20" s="297"/>
      <c r="AC20" s="289"/>
      <c r="AD20" s="289"/>
    </row>
    <row r="21" spans="1:30" ht="15" customHeight="1" x14ac:dyDescent="0.25">
      <c r="A21" s="289"/>
      <c r="B21" s="31"/>
      <c r="C21" s="622"/>
      <c r="D21" s="569"/>
      <c r="E21" s="569"/>
      <c r="F21" s="569"/>
      <c r="G21" s="569"/>
      <c r="H21" s="569"/>
      <c r="I21" s="569"/>
      <c r="J21" s="569"/>
      <c r="K21" s="569"/>
      <c r="L21" s="569"/>
      <c r="M21" s="569"/>
      <c r="N21" s="569"/>
      <c r="O21" s="569"/>
      <c r="P21" s="623"/>
      <c r="Q21" s="289"/>
      <c r="R21" s="37"/>
      <c r="S21" s="289" t="s">
        <v>15</v>
      </c>
      <c r="T21" s="289"/>
      <c r="U21" s="37"/>
      <c r="V21" s="289" t="s">
        <v>27</v>
      </c>
      <c r="W21" s="289"/>
      <c r="X21" s="37"/>
      <c r="Y21" s="304" t="s">
        <v>46</v>
      </c>
      <c r="Z21" s="289"/>
      <c r="AA21" s="289"/>
      <c r="AB21" s="297"/>
      <c r="AC21" s="289"/>
      <c r="AD21" s="289"/>
    </row>
    <row r="22" spans="1:30" ht="15" customHeight="1" x14ac:dyDescent="0.25">
      <c r="A22" s="289"/>
      <c r="B22" s="31"/>
      <c r="C22" s="622"/>
      <c r="D22" s="569"/>
      <c r="E22" s="569"/>
      <c r="F22" s="569"/>
      <c r="G22" s="569"/>
      <c r="H22" s="569"/>
      <c r="I22" s="569"/>
      <c r="J22" s="569"/>
      <c r="K22" s="569"/>
      <c r="L22" s="569"/>
      <c r="M22" s="569"/>
      <c r="N22" s="569"/>
      <c r="O22" s="569"/>
      <c r="P22" s="623"/>
      <c r="Q22" s="289"/>
      <c r="R22" s="289"/>
      <c r="S22" s="289"/>
      <c r="T22" s="289"/>
      <c r="U22" s="289"/>
      <c r="V22" s="289"/>
      <c r="W22" s="289"/>
      <c r="X22" s="289"/>
      <c r="Y22" s="289"/>
      <c r="Z22" s="289"/>
      <c r="AA22" s="289"/>
      <c r="AB22" s="297"/>
      <c r="AC22" s="289"/>
      <c r="AD22" s="289"/>
    </row>
    <row r="23" spans="1:30" ht="15" customHeight="1" x14ac:dyDescent="0.25">
      <c r="A23" s="289"/>
      <c r="B23" s="31"/>
      <c r="C23" s="607"/>
      <c r="D23" s="608"/>
      <c r="E23" s="608"/>
      <c r="F23" s="608"/>
      <c r="G23" s="608"/>
      <c r="H23" s="608"/>
      <c r="I23" s="608"/>
      <c r="J23" s="608"/>
      <c r="K23" s="608"/>
      <c r="L23" s="608"/>
      <c r="M23" s="608"/>
      <c r="N23" s="608"/>
      <c r="O23" s="608"/>
      <c r="P23" s="609"/>
      <c r="Q23" s="289"/>
      <c r="R23" s="302" t="s">
        <v>131</v>
      </c>
      <c r="S23" s="289"/>
      <c r="T23" s="289"/>
      <c r="U23" s="289"/>
      <c r="V23" s="289"/>
      <c r="W23" s="632" t="s">
        <v>23</v>
      </c>
      <c r="X23" s="595"/>
      <c r="Y23" s="595"/>
      <c r="Z23" s="595"/>
      <c r="AA23" s="585"/>
      <c r="AB23" s="297"/>
      <c r="AC23" s="289"/>
      <c r="AD23" s="289"/>
    </row>
    <row r="24" spans="1:30" ht="15" customHeight="1" x14ac:dyDescent="0.25">
      <c r="A24" s="289"/>
      <c r="B24" s="31"/>
      <c r="C24" s="299"/>
      <c r="D24" s="299"/>
      <c r="E24" s="299"/>
      <c r="F24" s="299"/>
      <c r="G24" s="299"/>
      <c r="H24" s="289"/>
      <c r="I24" s="289"/>
      <c r="J24" s="289"/>
      <c r="K24" s="289"/>
      <c r="L24" s="289"/>
      <c r="M24" s="289"/>
      <c r="N24" s="289"/>
      <c r="O24" s="289"/>
      <c r="P24" s="289"/>
      <c r="Q24" s="289"/>
      <c r="R24" s="302"/>
      <c r="S24" s="289"/>
      <c r="T24" s="289"/>
      <c r="U24" s="289"/>
      <c r="V24" s="289"/>
      <c r="W24" s="289"/>
      <c r="X24" s="289"/>
      <c r="Y24" s="289"/>
      <c r="Z24" s="289"/>
      <c r="AA24" s="289"/>
      <c r="AB24" s="297"/>
      <c r="AC24" s="289"/>
      <c r="AD24" s="289"/>
    </row>
    <row r="25" spans="1:30" ht="15" customHeight="1" x14ac:dyDescent="0.25">
      <c r="A25" s="289"/>
      <c r="B25" s="31"/>
      <c r="C25" s="302" t="s">
        <v>132</v>
      </c>
      <c r="D25" s="299"/>
      <c r="E25" s="299"/>
      <c r="F25" s="299"/>
      <c r="G25" s="299"/>
      <c r="H25" s="299"/>
      <c r="I25" s="289"/>
      <c r="J25" s="289"/>
      <c r="K25" s="289"/>
      <c r="L25" s="289"/>
      <c r="M25" s="289"/>
      <c r="N25" s="289"/>
      <c r="O25" s="289"/>
      <c r="P25" s="289"/>
      <c r="Q25" s="289"/>
      <c r="R25" s="289"/>
      <c r="S25" s="289"/>
      <c r="T25" s="289"/>
      <c r="U25" s="289"/>
      <c r="V25" s="289"/>
      <c r="W25" s="289"/>
      <c r="X25" s="289"/>
      <c r="Y25" s="289"/>
      <c r="Z25" s="289"/>
      <c r="AA25" s="289"/>
      <c r="AB25" s="297"/>
      <c r="AC25" s="289"/>
      <c r="AD25" s="289"/>
    </row>
    <row r="26" spans="1:30" ht="29.25" customHeight="1" x14ac:dyDescent="0.25">
      <c r="A26" s="289"/>
      <c r="B26" s="31"/>
      <c r="C26" s="632" t="s">
        <v>966</v>
      </c>
      <c r="D26" s="595"/>
      <c r="E26" s="595"/>
      <c r="F26" s="595"/>
      <c r="G26" s="595"/>
      <c r="H26" s="595"/>
      <c r="I26" s="595"/>
      <c r="J26" s="595"/>
      <c r="K26" s="595"/>
      <c r="L26" s="595"/>
      <c r="M26" s="595"/>
      <c r="N26" s="595"/>
      <c r="O26" s="595"/>
      <c r="P26" s="595"/>
      <c r="Q26" s="595"/>
      <c r="R26" s="595"/>
      <c r="S26" s="595"/>
      <c r="T26" s="595"/>
      <c r="U26" s="595"/>
      <c r="V26" s="595"/>
      <c r="W26" s="595"/>
      <c r="X26" s="595"/>
      <c r="Y26" s="595"/>
      <c r="Z26" s="595"/>
      <c r="AA26" s="585"/>
      <c r="AB26" s="297"/>
      <c r="AC26" s="289"/>
      <c r="AD26" s="289"/>
    </row>
    <row r="27" spans="1:30" ht="15" customHeight="1" x14ac:dyDescent="0.25">
      <c r="A27" s="289"/>
      <c r="B27" s="31"/>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305"/>
      <c r="AC27" s="289"/>
      <c r="AD27" s="289"/>
    </row>
    <row r="28" spans="1:30" ht="15" customHeight="1" x14ac:dyDescent="0.25">
      <c r="A28" s="289"/>
      <c r="B28" s="31"/>
      <c r="C28" s="293" t="s">
        <v>134</v>
      </c>
      <c r="D28" s="299"/>
      <c r="E28" s="299"/>
      <c r="F28" s="299"/>
      <c r="G28" s="299"/>
      <c r="H28" s="299"/>
      <c r="I28" s="299"/>
      <c r="J28" s="299"/>
      <c r="K28" s="299"/>
      <c r="L28" s="299"/>
      <c r="M28" s="293" t="s">
        <v>134</v>
      </c>
      <c r="N28" s="299"/>
      <c r="O28" s="299"/>
      <c r="P28" s="299"/>
      <c r="Q28" s="299"/>
      <c r="R28" s="299"/>
      <c r="S28" s="299"/>
      <c r="T28" s="299"/>
      <c r="U28" s="299"/>
      <c r="V28" s="299"/>
      <c r="W28" s="299"/>
      <c r="X28" s="299"/>
      <c r="Y28" s="299"/>
      <c r="Z28" s="299"/>
      <c r="AA28" s="299"/>
      <c r="AB28" s="305"/>
      <c r="AC28" s="289"/>
      <c r="AD28" s="289"/>
    </row>
    <row r="29" spans="1:30" ht="29.25" customHeight="1" x14ac:dyDescent="0.25">
      <c r="A29" s="289"/>
      <c r="B29" s="31"/>
      <c r="C29" s="632" t="s">
        <v>963</v>
      </c>
      <c r="D29" s="595"/>
      <c r="E29" s="595"/>
      <c r="F29" s="595"/>
      <c r="G29" s="595"/>
      <c r="H29" s="595"/>
      <c r="I29" s="595"/>
      <c r="J29" s="595"/>
      <c r="K29" s="585"/>
      <c r="L29" s="299"/>
      <c r="M29" s="632" t="s">
        <v>967</v>
      </c>
      <c r="N29" s="595"/>
      <c r="O29" s="595"/>
      <c r="P29" s="595"/>
      <c r="Q29" s="595"/>
      <c r="R29" s="595"/>
      <c r="S29" s="595"/>
      <c r="T29" s="595"/>
      <c r="U29" s="595"/>
      <c r="V29" s="595"/>
      <c r="W29" s="595"/>
      <c r="X29" s="595"/>
      <c r="Y29" s="595"/>
      <c r="Z29" s="595"/>
      <c r="AA29" s="585"/>
      <c r="AB29" s="305"/>
      <c r="AC29" s="289"/>
      <c r="AD29" s="289"/>
    </row>
    <row r="30" spans="1:30" ht="15" customHeight="1" x14ac:dyDescent="0.25">
      <c r="A30" s="289"/>
      <c r="B30" s="31"/>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97"/>
      <c r="AC30" s="289"/>
      <c r="AD30" s="289"/>
    </row>
    <row r="31" spans="1:30" ht="15" customHeight="1" x14ac:dyDescent="0.25">
      <c r="A31" s="289"/>
      <c r="B31" s="31"/>
      <c r="C31" s="306" t="s">
        <v>137</v>
      </c>
      <c r="D31" s="306"/>
      <c r="E31" s="306"/>
      <c r="F31" s="306"/>
      <c r="G31" s="307"/>
      <c r="H31" s="308"/>
      <c r="I31" s="308"/>
      <c r="J31" s="308"/>
      <c r="K31" s="308"/>
      <c r="L31" s="308"/>
      <c r="M31" s="308"/>
      <c r="N31" s="308"/>
      <c r="O31" s="308"/>
      <c r="P31" s="308"/>
      <c r="Q31" s="308"/>
      <c r="R31" s="308"/>
      <c r="S31" s="308"/>
      <c r="T31" s="308"/>
      <c r="U31" s="308"/>
      <c r="V31" s="308"/>
      <c r="W31" s="308"/>
      <c r="X31" s="308"/>
      <c r="Y31" s="308"/>
      <c r="Z31" s="308"/>
      <c r="AA31" s="308"/>
      <c r="AB31" s="297"/>
      <c r="AC31" s="289"/>
      <c r="AD31" s="289"/>
    </row>
    <row r="32" spans="1:30" ht="90" customHeight="1" x14ac:dyDescent="0.25">
      <c r="A32" s="289"/>
      <c r="B32" s="31"/>
      <c r="C32" s="633" t="s">
        <v>968</v>
      </c>
      <c r="D32" s="595"/>
      <c r="E32" s="595"/>
      <c r="F32" s="595"/>
      <c r="G32" s="595"/>
      <c r="H32" s="595"/>
      <c r="I32" s="595"/>
      <c r="J32" s="595"/>
      <c r="K32" s="595"/>
      <c r="L32" s="595"/>
      <c r="M32" s="595"/>
      <c r="N32" s="595"/>
      <c r="O32" s="595"/>
      <c r="P32" s="595"/>
      <c r="Q32" s="595"/>
      <c r="R32" s="595"/>
      <c r="S32" s="595"/>
      <c r="T32" s="595"/>
      <c r="U32" s="595"/>
      <c r="V32" s="595"/>
      <c r="W32" s="595"/>
      <c r="X32" s="595"/>
      <c r="Y32" s="595"/>
      <c r="Z32" s="595"/>
      <c r="AA32" s="585"/>
      <c r="AB32" s="297"/>
      <c r="AC32" s="289"/>
      <c r="AD32" s="289"/>
    </row>
    <row r="33" spans="1:30" ht="15" customHeight="1" x14ac:dyDescent="0.25">
      <c r="A33" s="289"/>
      <c r="B33" s="31"/>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97"/>
      <c r="AC33" s="289"/>
      <c r="AD33" s="289"/>
    </row>
    <row r="34" spans="1:30" ht="15.75" customHeight="1" x14ac:dyDescent="0.25">
      <c r="A34" s="289"/>
      <c r="B34" s="31"/>
      <c r="C34" s="616" t="s">
        <v>139</v>
      </c>
      <c r="D34" s="612"/>
      <c r="E34" s="302"/>
      <c r="F34" s="594" t="s">
        <v>22</v>
      </c>
      <c r="G34" s="585"/>
      <c r="H34" s="302"/>
      <c r="I34" s="289"/>
      <c r="J34" s="309" t="s">
        <v>140</v>
      </c>
      <c r="K34" s="594">
        <v>1</v>
      </c>
      <c r="L34" s="595"/>
      <c r="M34" s="595"/>
      <c r="N34" s="585"/>
      <c r="O34" s="302"/>
      <c r="P34" s="302"/>
      <c r="Q34" s="293" t="s">
        <v>141</v>
      </c>
      <c r="R34" s="289"/>
      <c r="S34" s="302"/>
      <c r="T34" s="302"/>
      <c r="U34" s="302"/>
      <c r="V34" s="302"/>
      <c r="W34" s="594" t="s">
        <v>20</v>
      </c>
      <c r="X34" s="595"/>
      <c r="Y34" s="595"/>
      <c r="Z34" s="595"/>
      <c r="AA34" s="585"/>
      <c r="AB34" s="301"/>
      <c r="AC34" s="289"/>
      <c r="AD34" s="289"/>
    </row>
    <row r="35" spans="1:30" ht="15.75" customHeight="1" x14ac:dyDescent="0.25">
      <c r="A35" s="289"/>
      <c r="B35" s="31"/>
      <c r="C35" s="289"/>
      <c r="D35" s="289"/>
      <c r="E35" s="289"/>
      <c r="F35" s="304"/>
      <c r="G35" s="304"/>
      <c r="H35" s="304"/>
      <c r="I35" s="304"/>
      <c r="J35" s="304"/>
      <c r="K35" s="304"/>
      <c r="L35" s="304"/>
      <c r="M35" s="289"/>
      <c r="N35" s="289"/>
      <c r="O35" s="289"/>
      <c r="P35" s="289"/>
      <c r="Q35" s="289"/>
      <c r="R35" s="289"/>
      <c r="S35" s="289"/>
      <c r="T35" s="289"/>
      <c r="U35" s="289"/>
      <c r="V35" s="289"/>
      <c r="W35" s="289"/>
      <c r="X35" s="289"/>
      <c r="Y35" s="289"/>
      <c r="Z35" s="289"/>
      <c r="AA35" s="289"/>
      <c r="AB35" s="297"/>
      <c r="AC35" s="289"/>
      <c r="AD35" s="289"/>
    </row>
    <row r="36" spans="1:30" ht="32.25" customHeight="1" x14ac:dyDescent="0.25">
      <c r="A36" s="289"/>
      <c r="B36" s="31"/>
      <c r="C36" s="289"/>
      <c r="D36" s="309" t="s">
        <v>142</v>
      </c>
      <c r="E36" s="302"/>
      <c r="F36" s="633" t="s">
        <v>969</v>
      </c>
      <c r="G36" s="595"/>
      <c r="H36" s="595"/>
      <c r="I36" s="595"/>
      <c r="J36" s="595"/>
      <c r="K36" s="595"/>
      <c r="L36" s="595"/>
      <c r="M36" s="585"/>
      <c r="N36" s="289"/>
      <c r="O36" s="309" t="s">
        <v>144</v>
      </c>
      <c r="P36" s="632">
        <v>1</v>
      </c>
      <c r="Q36" s="595"/>
      <c r="R36" s="595"/>
      <c r="S36" s="595"/>
      <c r="T36" s="595"/>
      <c r="U36" s="595"/>
      <c r="V36" s="595"/>
      <c r="W36" s="595"/>
      <c r="X36" s="595"/>
      <c r="Y36" s="595"/>
      <c r="Z36" s="595"/>
      <c r="AA36" s="585"/>
      <c r="AB36" s="297"/>
      <c r="AC36" s="289"/>
      <c r="AD36" s="289"/>
    </row>
    <row r="37" spans="1:30" ht="15.75" customHeight="1" x14ac:dyDescent="0.25">
      <c r="A37" s="289"/>
      <c r="B37" s="31"/>
      <c r="C37" s="302"/>
      <c r="D37" s="302"/>
      <c r="E37" s="302"/>
      <c r="F37" s="304"/>
      <c r="G37" s="304"/>
      <c r="H37" s="304"/>
      <c r="I37" s="304"/>
      <c r="J37" s="304"/>
      <c r="K37" s="304"/>
      <c r="L37" s="304"/>
      <c r="M37" s="302"/>
      <c r="N37" s="302"/>
      <c r="O37" s="302"/>
      <c r="P37" s="302"/>
      <c r="Q37" s="302"/>
      <c r="R37" s="302"/>
      <c r="S37" s="302"/>
      <c r="T37" s="302"/>
      <c r="U37" s="302"/>
      <c r="V37" s="302"/>
      <c r="W37" s="302"/>
      <c r="X37" s="302"/>
      <c r="Y37" s="302"/>
      <c r="Z37" s="302"/>
      <c r="AA37" s="302"/>
      <c r="AB37" s="301"/>
      <c r="AC37" s="289"/>
      <c r="AD37" s="289"/>
    </row>
    <row r="38" spans="1:30" ht="15.75" customHeight="1" x14ac:dyDescent="0.25">
      <c r="A38" s="289"/>
      <c r="B38" s="31"/>
      <c r="C38" s="289"/>
      <c r="D38" s="309" t="s">
        <v>145</v>
      </c>
      <c r="E38" s="289"/>
      <c r="F38" s="615" t="s">
        <v>146</v>
      </c>
      <c r="G38" s="585"/>
      <c r="H38" s="289"/>
      <c r="I38" s="289"/>
      <c r="J38" s="302" t="s">
        <v>147</v>
      </c>
      <c r="K38" s="289"/>
      <c r="L38" s="615" t="s">
        <v>148</v>
      </c>
      <c r="M38" s="595"/>
      <c r="N38" s="585"/>
      <c r="O38" s="302"/>
      <c r="P38" s="302"/>
      <c r="Q38" s="289"/>
      <c r="R38" s="302" t="s">
        <v>149</v>
      </c>
      <c r="S38" s="302"/>
      <c r="T38" s="302"/>
      <c r="U38" s="302"/>
      <c r="V38" s="302"/>
      <c r="W38" s="634"/>
      <c r="X38" s="595"/>
      <c r="Y38" s="595"/>
      <c r="Z38" s="595"/>
      <c r="AA38" s="585"/>
      <c r="AB38" s="301"/>
      <c r="AC38" s="289"/>
      <c r="AD38" s="289"/>
    </row>
    <row r="39" spans="1:30" ht="15.75" customHeight="1" x14ac:dyDescent="0.25">
      <c r="A39" s="289"/>
      <c r="B39" s="31"/>
      <c r="C39" s="289"/>
      <c r="D39" s="289"/>
      <c r="E39" s="289"/>
      <c r="F39" s="29"/>
      <c r="G39" s="289"/>
      <c r="H39" s="289"/>
      <c r="I39" s="293"/>
      <c r="J39" s="293"/>
      <c r="K39" s="293"/>
      <c r="L39" s="293"/>
      <c r="M39" s="293"/>
      <c r="N39" s="293"/>
      <c r="O39" s="293"/>
      <c r="P39" s="293"/>
      <c r="Q39" s="293"/>
      <c r="R39" s="293"/>
      <c r="S39" s="293"/>
      <c r="T39" s="293"/>
      <c r="U39" s="293"/>
      <c r="V39" s="293"/>
      <c r="W39" s="293"/>
      <c r="X39" s="293"/>
      <c r="Y39" s="293"/>
      <c r="Z39" s="293"/>
      <c r="AA39" s="293"/>
      <c r="AB39" s="294"/>
      <c r="AC39" s="289"/>
      <c r="AD39" s="289"/>
    </row>
    <row r="40" spans="1:30" ht="15.75" customHeight="1" x14ac:dyDescent="0.25">
      <c r="A40" s="289"/>
      <c r="B40" s="31"/>
      <c r="C40" s="310" t="s">
        <v>150</v>
      </c>
      <c r="D40" s="635">
        <v>2024</v>
      </c>
      <c r="E40" s="636"/>
      <c r="F40" s="637"/>
      <c r="G40" s="35"/>
      <c r="H40" s="293"/>
      <c r="I40" s="293"/>
      <c r="J40" s="293"/>
      <c r="K40" s="293"/>
      <c r="L40" s="293"/>
      <c r="M40" s="293"/>
      <c r="N40" s="293"/>
      <c r="O40" s="293"/>
      <c r="P40" s="293"/>
      <c r="Q40" s="627"/>
      <c r="R40" s="612"/>
      <c r="S40" s="612"/>
      <c r="T40" s="612"/>
      <c r="U40" s="612"/>
      <c r="V40" s="293"/>
      <c r="W40" s="293"/>
      <c r="X40" s="626"/>
      <c r="Y40" s="612"/>
      <c r="Z40" s="612"/>
      <c r="AA40" s="612"/>
      <c r="AB40" s="301"/>
      <c r="AC40" s="289"/>
      <c r="AD40" s="289"/>
    </row>
    <row r="41" spans="1:30" ht="5.25" customHeight="1" x14ac:dyDescent="0.25">
      <c r="A41" s="289"/>
      <c r="B41" s="31"/>
      <c r="C41" s="302"/>
      <c r="D41" s="38"/>
      <c r="E41" s="38"/>
      <c r="F41" s="38"/>
      <c r="G41" s="289"/>
      <c r="H41" s="293"/>
      <c r="I41" s="293"/>
      <c r="J41" s="293"/>
      <c r="K41" s="293"/>
      <c r="L41" s="293"/>
      <c r="M41" s="293"/>
      <c r="N41" s="293"/>
      <c r="O41" s="293"/>
      <c r="P41" s="293"/>
      <c r="Q41" s="299"/>
      <c r="R41" s="299"/>
      <c r="S41" s="299"/>
      <c r="T41" s="299"/>
      <c r="U41" s="299"/>
      <c r="V41" s="293"/>
      <c r="W41" s="293"/>
      <c r="X41" s="295"/>
      <c r="Y41" s="295"/>
      <c r="Z41" s="295"/>
      <c r="AA41" s="295"/>
      <c r="AB41" s="301"/>
      <c r="AC41" s="289"/>
      <c r="AD41" s="289"/>
    </row>
    <row r="42" spans="1:30" ht="15.75" customHeight="1" x14ac:dyDescent="0.25">
      <c r="A42" s="289"/>
      <c r="B42" s="31"/>
      <c r="C42" s="302" t="s">
        <v>140</v>
      </c>
      <c r="D42" s="632">
        <v>1</v>
      </c>
      <c r="E42" s="595"/>
      <c r="F42" s="585"/>
      <c r="G42" s="289"/>
      <c r="H42" s="293"/>
      <c r="I42" s="293"/>
      <c r="J42" s="293"/>
      <c r="K42" s="293"/>
      <c r="L42" s="293"/>
      <c r="M42" s="293"/>
      <c r="N42" s="293"/>
      <c r="O42" s="293"/>
      <c r="P42" s="293"/>
      <c r="Q42" s="627"/>
      <c r="R42" s="612"/>
      <c r="S42" s="612"/>
      <c r="T42" s="612"/>
      <c r="U42" s="612"/>
      <c r="V42" s="293"/>
      <c r="W42" s="293"/>
      <c r="X42" s="626"/>
      <c r="Y42" s="612"/>
      <c r="Z42" s="612"/>
      <c r="AA42" s="612"/>
      <c r="AB42" s="294"/>
      <c r="AC42" s="289"/>
      <c r="AD42" s="289"/>
    </row>
    <row r="43" spans="1:30" ht="15.75" customHeight="1" x14ac:dyDescent="0.25">
      <c r="A43" s="289"/>
      <c r="B43" s="31"/>
      <c r="C43" s="289"/>
      <c r="D43" s="289"/>
      <c r="E43" s="289"/>
      <c r="F43" s="289"/>
      <c r="G43" s="289"/>
      <c r="H43" s="289"/>
      <c r="I43" s="293"/>
      <c r="J43" s="293"/>
      <c r="K43" s="302"/>
      <c r="L43" s="302"/>
      <c r="M43" s="302"/>
      <c r="N43" s="302"/>
      <c r="O43" s="302"/>
      <c r="P43" s="302"/>
      <c r="Q43" s="302"/>
      <c r="R43" s="302"/>
      <c r="S43" s="302"/>
      <c r="T43" s="302"/>
      <c r="U43" s="302"/>
      <c r="V43" s="302"/>
      <c r="W43" s="302"/>
      <c r="X43" s="302"/>
      <c r="Y43" s="302"/>
      <c r="Z43" s="302"/>
      <c r="AA43" s="302"/>
      <c r="AB43" s="294"/>
      <c r="AC43" s="289"/>
      <c r="AD43" s="289"/>
    </row>
    <row r="44" spans="1:30" ht="15.75" customHeight="1" x14ac:dyDescent="0.25">
      <c r="A44" s="289"/>
      <c r="B44" s="31"/>
      <c r="C44" s="302"/>
      <c r="D44" s="594" t="s">
        <v>151</v>
      </c>
      <c r="E44" s="595"/>
      <c r="F44" s="595"/>
      <c r="G44" s="595"/>
      <c r="H44" s="595"/>
      <c r="I44" s="595"/>
      <c r="J44" s="595"/>
      <c r="K44" s="595"/>
      <c r="L44" s="595"/>
      <c r="M44" s="595"/>
      <c r="N44" s="595"/>
      <c r="O44" s="595"/>
      <c r="P44" s="595"/>
      <c r="Q44" s="595"/>
      <c r="R44" s="595"/>
      <c r="S44" s="595"/>
      <c r="T44" s="595"/>
      <c r="U44" s="595"/>
      <c r="V44" s="595"/>
      <c r="W44" s="595"/>
      <c r="X44" s="595"/>
      <c r="Y44" s="585"/>
      <c r="Z44" s="303"/>
      <c r="AA44" s="303"/>
      <c r="AB44" s="311"/>
      <c r="AC44" s="289"/>
      <c r="AD44" s="289"/>
    </row>
    <row r="45" spans="1:30" ht="15.75" customHeight="1" x14ac:dyDescent="0.25">
      <c r="A45" s="289"/>
      <c r="B45" s="31"/>
      <c r="C45" s="289"/>
      <c r="D45" s="600" t="s">
        <v>152</v>
      </c>
      <c r="E45" s="595"/>
      <c r="F45" s="595"/>
      <c r="G45" s="595"/>
      <c r="H45" s="585"/>
      <c r="I45" s="596" t="s">
        <v>153</v>
      </c>
      <c r="J45" s="595"/>
      <c r="K45" s="595"/>
      <c r="L45" s="595"/>
      <c r="M45" s="595"/>
      <c r="N45" s="595"/>
      <c r="O45" s="595"/>
      <c r="P45" s="585"/>
      <c r="Q45" s="597" t="s">
        <v>154</v>
      </c>
      <c r="R45" s="595"/>
      <c r="S45" s="595"/>
      <c r="T45" s="595"/>
      <c r="U45" s="595"/>
      <c r="V45" s="595"/>
      <c r="W45" s="595"/>
      <c r="X45" s="595"/>
      <c r="Y45" s="585"/>
      <c r="Z45" s="303"/>
      <c r="AA45" s="303"/>
      <c r="AB45" s="311"/>
      <c r="AC45" s="289"/>
      <c r="AD45" s="289"/>
    </row>
    <row r="46" spans="1:30" ht="15.75" customHeight="1" x14ac:dyDescent="0.25">
      <c r="A46" s="312"/>
      <c r="B46" s="39"/>
      <c r="C46" s="40"/>
      <c r="D46" s="601" t="s">
        <v>155</v>
      </c>
      <c r="E46" s="595"/>
      <c r="F46" s="595"/>
      <c r="G46" s="595"/>
      <c r="H46" s="585"/>
      <c r="I46" s="598" t="s">
        <v>156</v>
      </c>
      <c r="J46" s="595"/>
      <c r="K46" s="595"/>
      <c r="L46" s="595"/>
      <c r="M46" s="595"/>
      <c r="N46" s="595"/>
      <c r="O46" s="595"/>
      <c r="P46" s="585"/>
      <c r="Q46" s="599" t="s">
        <v>157</v>
      </c>
      <c r="R46" s="595"/>
      <c r="S46" s="595"/>
      <c r="T46" s="595"/>
      <c r="U46" s="595"/>
      <c r="V46" s="595"/>
      <c r="W46" s="595"/>
      <c r="X46" s="595"/>
      <c r="Y46" s="585"/>
      <c r="Z46" s="312"/>
      <c r="AA46" s="312"/>
      <c r="AB46" s="313"/>
      <c r="AC46" s="312"/>
      <c r="AD46" s="312"/>
    </row>
    <row r="47" spans="1:30" ht="15.75" customHeight="1" x14ac:dyDescent="0.25">
      <c r="A47" s="289"/>
      <c r="B47" s="31"/>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c r="AB47" s="298"/>
      <c r="AC47" s="289"/>
      <c r="AD47" s="289"/>
    </row>
    <row r="48" spans="1:30" ht="15.75" customHeight="1" x14ac:dyDescent="0.25">
      <c r="A48" s="316"/>
      <c r="B48" s="41"/>
      <c r="C48" s="602" t="s">
        <v>158</v>
      </c>
      <c r="D48" s="595"/>
      <c r="E48" s="595"/>
      <c r="F48" s="585"/>
      <c r="G48" s="603" t="s">
        <v>159</v>
      </c>
      <c r="H48" s="604" t="s">
        <v>160</v>
      </c>
      <c r="I48" s="605"/>
      <c r="J48" s="605"/>
      <c r="K48" s="605"/>
      <c r="L48" s="605"/>
      <c r="M48" s="605"/>
      <c r="N48" s="605"/>
      <c r="O48" s="605"/>
      <c r="P48" s="605"/>
      <c r="Q48" s="605"/>
      <c r="R48" s="605"/>
      <c r="S48" s="605"/>
      <c r="T48" s="605"/>
      <c r="U48" s="605"/>
      <c r="V48" s="605"/>
      <c r="W48" s="605"/>
      <c r="X48" s="605"/>
      <c r="Y48" s="605"/>
      <c r="Z48" s="605"/>
      <c r="AA48" s="606"/>
      <c r="AB48" s="311"/>
      <c r="AC48" s="316"/>
      <c r="AD48" s="316"/>
    </row>
    <row r="49" spans="1:30" ht="15.75" customHeight="1" x14ac:dyDescent="0.25">
      <c r="A49" s="316"/>
      <c r="B49" s="41"/>
      <c r="C49" s="42" t="s">
        <v>161</v>
      </c>
      <c r="D49" s="43">
        <v>1.2</v>
      </c>
      <c r="E49" s="602" t="s">
        <v>162</v>
      </c>
      <c r="F49" s="585"/>
      <c r="G49" s="572"/>
      <c r="H49" s="607"/>
      <c r="I49" s="608"/>
      <c r="J49" s="608"/>
      <c r="K49" s="608"/>
      <c r="L49" s="608"/>
      <c r="M49" s="608"/>
      <c r="N49" s="608"/>
      <c r="O49" s="608"/>
      <c r="P49" s="608"/>
      <c r="Q49" s="608"/>
      <c r="R49" s="608"/>
      <c r="S49" s="608"/>
      <c r="T49" s="608"/>
      <c r="U49" s="608"/>
      <c r="V49" s="608"/>
      <c r="W49" s="608"/>
      <c r="X49" s="608"/>
      <c r="Y49" s="608"/>
      <c r="Z49" s="608"/>
      <c r="AA49" s="609"/>
      <c r="AB49" s="311"/>
      <c r="AC49" s="316"/>
      <c r="AD49" s="316"/>
    </row>
    <row r="50" spans="1:30" ht="15.75" customHeight="1" x14ac:dyDescent="0.25">
      <c r="A50" s="316"/>
      <c r="B50" s="41"/>
      <c r="C50" s="44">
        <v>2024</v>
      </c>
      <c r="D50" s="45">
        <v>45474</v>
      </c>
      <c r="E50" s="610">
        <v>45656</v>
      </c>
      <c r="F50" s="585"/>
      <c r="G50" s="46">
        <v>1</v>
      </c>
      <c r="H50" s="614" t="s">
        <v>963</v>
      </c>
      <c r="I50" s="595"/>
      <c r="J50" s="595"/>
      <c r="K50" s="595"/>
      <c r="L50" s="595"/>
      <c r="M50" s="595"/>
      <c r="N50" s="595"/>
      <c r="O50" s="595"/>
      <c r="P50" s="595"/>
      <c r="Q50" s="595"/>
      <c r="R50" s="595"/>
      <c r="S50" s="595"/>
      <c r="T50" s="595"/>
      <c r="U50" s="595"/>
      <c r="V50" s="595"/>
      <c r="W50" s="595"/>
      <c r="X50" s="595"/>
      <c r="Y50" s="595"/>
      <c r="Z50" s="595"/>
      <c r="AA50" s="585"/>
      <c r="AB50" s="311"/>
      <c r="AC50" s="316"/>
      <c r="AD50" s="316"/>
    </row>
    <row r="51" spans="1:30" ht="15.75" customHeight="1" x14ac:dyDescent="0.25">
      <c r="A51" s="316"/>
      <c r="B51" s="41"/>
      <c r="C51" s="44">
        <v>2025</v>
      </c>
      <c r="D51" s="45">
        <v>45658</v>
      </c>
      <c r="E51" s="610">
        <v>46021</v>
      </c>
      <c r="F51" s="585"/>
      <c r="G51" s="46">
        <v>1</v>
      </c>
      <c r="H51" s="614" t="s">
        <v>963</v>
      </c>
      <c r="I51" s="595"/>
      <c r="J51" s="595"/>
      <c r="K51" s="595"/>
      <c r="L51" s="595"/>
      <c r="M51" s="595"/>
      <c r="N51" s="595"/>
      <c r="O51" s="595"/>
      <c r="P51" s="595"/>
      <c r="Q51" s="595"/>
      <c r="R51" s="595"/>
      <c r="S51" s="595"/>
      <c r="T51" s="595"/>
      <c r="U51" s="595"/>
      <c r="V51" s="595"/>
      <c r="W51" s="595"/>
      <c r="X51" s="595"/>
      <c r="Y51" s="595"/>
      <c r="Z51" s="595"/>
      <c r="AA51" s="585"/>
      <c r="AB51" s="311"/>
      <c r="AC51" s="316"/>
      <c r="AD51" s="316"/>
    </row>
    <row r="52" spans="1:30" ht="15.75" customHeight="1" x14ac:dyDescent="0.25">
      <c r="A52" s="316"/>
      <c r="B52" s="41"/>
      <c r="C52" s="44">
        <v>2026</v>
      </c>
      <c r="D52" s="45">
        <v>46023</v>
      </c>
      <c r="E52" s="610">
        <v>46386</v>
      </c>
      <c r="F52" s="585"/>
      <c r="G52" s="46">
        <v>1</v>
      </c>
      <c r="H52" s="614" t="s">
        <v>963</v>
      </c>
      <c r="I52" s="595"/>
      <c r="J52" s="595"/>
      <c r="K52" s="595"/>
      <c r="L52" s="595"/>
      <c r="M52" s="595"/>
      <c r="N52" s="595"/>
      <c r="O52" s="595"/>
      <c r="P52" s="595"/>
      <c r="Q52" s="595"/>
      <c r="R52" s="595"/>
      <c r="S52" s="595"/>
      <c r="T52" s="595"/>
      <c r="U52" s="595"/>
      <c r="V52" s="595"/>
      <c r="W52" s="595"/>
      <c r="X52" s="595"/>
      <c r="Y52" s="595"/>
      <c r="Z52" s="595"/>
      <c r="AA52" s="585"/>
      <c r="AB52" s="311"/>
      <c r="AC52" s="316"/>
      <c r="AD52" s="316"/>
    </row>
    <row r="53" spans="1:30" ht="15.75" customHeight="1" x14ac:dyDescent="0.25">
      <c r="A53" s="316"/>
      <c r="B53" s="41"/>
      <c r="C53" s="44">
        <v>2027</v>
      </c>
      <c r="D53" s="45">
        <v>46388</v>
      </c>
      <c r="E53" s="610">
        <v>46751</v>
      </c>
      <c r="F53" s="585"/>
      <c r="G53" s="46">
        <v>1</v>
      </c>
      <c r="H53" s="614" t="s">
        <v>963</v>
      </c>
      <c r="I53" s="595"/>
      <c r="J53" s="595"/>
      <c r="K53" s="595"/>
      <c r="L53" s="595"/>
      <c r="M53" s="595"/>
      <c r="N53" s="595"/>
      <c r="O53" s="595"/>
      <c r="P53" s="595"/>
      <c r="Q53" s="595"/>
      <c r="R53" s="595"/>
      <c r="S53" s="595"/>
      <c r="T53" s="595"/>
      <c r="U53" s="595"/>
      <c r="V53" s="595"/>
      <c r="W53" s="595"/>
      <c r="X53" s="595"/>
      <c r="Y53" s="595"/>
      <c r="Z53" s="595"/>
      <c r="AA53" s="585"/>
      <c r="AB53" s="311"/>
      <c r="AC53" s="316"/>
      <c r="AD53" s="316"/>
    </row>
    <row r="54" spans="1:30" ht="15.75" customHeight="1" x14ac:dyDescent="0.25">
      <c r="A54" s="316"/>
      <c r="B54" s="41"/>
      <c r="C54" s="44"/>
      <c r="D54" s="44"/>
      <c r="E54" s="602"/>
      <c r="F54" s="585"/>
      <c r="G54" s="43"/>
      <c r="H54" s="602"/>
      <c r="I54" s="595"/>
      <c r="J54" s="595"/>
      <c r="K54" s="595"/>
      <c r="L54" s="595"/>
      <c r="M54" s="595"/>
      <c r="N54" s="595"/>
      <c r="O54" s="595"/>
      <c r="P54" s="595"/>
      <c r="Q54" s="595"/>
      <c r="R54" s="595"/>
      <c r="S54" s="595"/>
      <c r="T54" s="595"/>
      <c r="U54" s="595"/>
      <c r="V54" s="595"/>
      <c r="W54" s="595"/>
      <c r="X54" s="595"/>
      <c r="Y54" s="595"/>
      <c r="Z54" s="595"/>
      <c r="AA54" s="585"/>
      <c r="AB54" s="311"/>
      <c r="AC54" s="316"/>
      <c r="AD54" s="316"/>
    </row>
    <row r="55" spans="1:30" ht="15.75" customHeight="1" x14ac:dyDescent="0.25">
      <c r="A55" s="289"/>
      <c r="B55" s="31"/>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c r="AA55" s="289"/>
      <c r="AB55" s="297"/>
      <c r="AC55" s="289"/>
      <c r="AD55" s="289"/>
    </row>
    <row r="56" spans="1:30" ht="15.75" customHeight="1" x14ac:dyDescent="0.25">
      <c r="A56" s="289"/>
      <c r="B56" s="31"/>
      <c r="C56" s="616" t="s">
        <v>163</v>
      </c>
      <c r="D56" s="612"/>
      <c r="E56" s="302"/>
      <c r="F56" s="293" t="s">
        <v>164</v>
      </c>
      <c r="G56" s="47"/>
      <c r="H56" s="304"/>
      <c r="I56" s="293" t="s">
        <v>165</v>
      </c>
      <c r="J56" s="289"/>
      <c r="K56" s="615"/>
      <c r="L56" s="585"/>
      <c r="M56" s="302"/>
      <c r="N56" s="289"/>
      <c r="O56" s="289"/>
      <c r="P56" s="289"/>
      <c r="Q56" s="289"/>
      <c r="R56" s="289"/>
      <c r="S56" s="289"/>
      <c r="T56" s="289"/>
      <c r="U56" s="289"/>
      <c r="V56" s="289"/>
      <c r="W56" s="289"/>
      <c r="X56" s="289"/>
      <c r="Y56" s="289"/>
      <c r="Z56" s="289"/>
      <c r="AA56" s="289"/>
      <c r="AB56" s="297"/>
      <c r="AC56" s="289"/>
      <c r="AD56" s="289"/>
    </row>
    <row r="57" spans="1:30" ht="15.75" customHeight="1" x14ac:dyDescent="0.25">
      <c r="A57" s="289"/>
      <c r="B57" s="317"/>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18"/>
      <c r="AC57" s="289"/>
      <c r="AD57" s="289"/>
    </row>
    <row r="58" spans="1:30" ht="15.75" customHeight="1" x14ac:dyDescent="0.25">
      <c r="A58" s="289"/>
      <c r="B58" s="613" t="s">
        <v>166</v>
      </c>
      <c r="C58" s="595"/>
      <c r="D58" s="595"/>
      <c r="E58" s="595"/>
      <c r="F58" s="595"/>
      <c r="G58" s="595"/>
      <c r="H58" s="595"/>
      <c r="I58" s="595"/>
      <c r="J58" s="595"/>
      <c r="K58" s="595"/>
      <c r="L58" s="595"/>
      <c r="M58" s="595"/>
      <c r="N58" s="595"/>
      <c r="O58" s="595"/>
      <c r="P58" s="595"/>
      <c r="Q58" s="595"/>
      <c r="R58" s="595"/>
      <c r="S58" s="595"/>
      <c r="T58" s="595"/>
      <c r="U58" s="595"/>
      <c r="V58" s="595"/>
      <c r="W58" s="595"/>
      <c r="X58" s="595"/>
      <c r="Y58" s="595"/>
      <c r="Z58" s="595"/>
      <c r="AA58" s="595"/>
      <c r="AB58" s="585"/>
      <c r="AC58" s="289"/>
      <c r="AD58" s="289"/>
    </row>
    <row r="59" spans="1:30" ht="15.75" customHeight="1" x14ac:dyDescent="0.25">
      <c r="A59" s="289"/>
      <c r="B59" s="48"/>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49"/>
      <c r="AC59" s="289"/>
      <c r="AD59" s="289"/>
    </row>
    <row r="60" spans="1:30" ht="29.25" customHeight="1" x14ac:dyDescent="0.25">
      <c r="A60" s="289"/>
      <c r="B60" s="602" t="s">
        <v>161</v>
      </c>
      <c r="C60" s="585"/>
      <c r="D60" s="43"/>
      <c r="E60" s="602" t="s">
        <v>167</v>
      </c>
      <c r="F60" s="585"/>
      <c r="G60" s="43"/>
      <c r="H60" s="594" t="s">
        <v>168</v>
      </c>
      <c r="I60" s="585"/>
      <c r="J60" s="602"/>
      <c r="K60" s="585"/>
      <c r="L60" s="611"/>
      <c r="M60" s="612"/>
      <c r="N60" s="43" t="s">
        <v>169</v>
      </c>
      <c r="O60" s="602"/>
      <c r="P60" s="595"/>
      <c r="Q60" s="585"/>
      <c r="R60" s="602" t="s">
        <v>170</v>
      </c>
      <c r="S60" s="595"/>
      <c r="T60" s="585"/>
      <c r="U60" s="602"/>
      <c r="V60" s="595"/>
      <c r="W60" s="585"/>
      <c r="X60" s="602" t="s">
        <v>171</v>
      </c>
      <c r="Y60" s="585"/>
      <c r="Z60" s="602"/>
      <c r="AA60" s="595"/>
      <c r="AB60" s="585"/>
      <c r="AC60" s="289"/>
      <c r="AD60" s="289"/>
    </row>
    <row r="61" spans="1:30" ht="15.75" customHeight="1" x14ac:dyDescent="0.25">
      <c r="A61" s="289"/>
      <c r="B61" s="48"/>
      <c r="C61" s="319"/>
      <c r="D61" s="319"/>
      <c r="E61" s="319"/>
      <c r="F61" s="312"/>
      <c r="G61" s="320"/>
      <c r="H61" s="321"/>
      <c r="I61" s="321"/>
      <c r="J61" s="312"/>
      <c r="K61" s="312"/>
      <c r="L61" s="312"/>
      <c r="M61" s="312"/>
      <c r="N61" s="321"/>
      <c r="O61" s="312"/>
      <c r="P61" s="312"/>
      <c r="Q61" s="312"/>
      <c r="R61" s="312"/>
      <c r="S61" s="321"/>
      <c r="T61" s="299"/>
      <c r="U61" s="299"/>
      <c r="V61" s="289"/>
      <c r="W61" s="321"/>
      <c r="X61" s="309"/>
      <c r="Y61" s="309"/>
      <c r="Z61" s="50"/>
      <c r="AA61" s="28"/>
      <c r="AB61" s="51"/>
      <c r="AC61" s="289"/>
      <c r="AD61" s="289"/>
    </row>
    <row r="62" spans="1:30" ht="15.75" customHeight="1" x14ac:dyDescent="0.25">
      <c r="A62" s="289"/>
      <c r="B62" s="613" t="s">
        <v>172</v>
      </c>
      <c r="C62" s="585"/>
      <c r="D62" s="617"/>
      <c r="E62" s="608"/>
      <c r="F62" s="608"/>
      <c r="G62" s="608"/>
      <c r="H62" s="608"/>
      <c r="I62" s="608"/>
      <c r="J62" s="608"/>
      <c r="K62" s="608"/>
      <c r="L62" s="608"/>
      <c r="M62" s="608"/>
      <c r="N62" s="608"/>
      <c r="O62" s="608"/>
      <c r="P62" s="608"/>
      <c r="Q62" s="608"/>
      <c r="R62" s="608"/>
      <c r="S62" s="608"/>
      <c r="T62" s="608"/>
      <c r="U62" s="608"/>
      <c r="V62" s="608"/>
      <c r="W62" s="608"/>
      <c r="X62" s="608"/>
      <c r="Y62" s="608"/>
      <c r="Z62" s="608"/>
      <c r="AA62" s="608"/>
      <c r="AB62" s="609"/>
      <c r="AC62" s="289"/>
      <c r="AD62" s="289"/>
    </row>
    <row r="63" spans="1:30" ht="15.75" customHeight="1" x14ac:dyDescent="0.25">
      <c r="A63" s="289"/>
      <c r="B63" s="48"/>
      <c r="C63" s="319"/>
      <c r="D63" s="319"/>
      <c r="E63" s="319"/>
      <c r="F63" s="312"/>
      <c r="G63" s="320"/>
      <c r="H63" s="321"/>
      <c r="I63" s="321"/>
      <c r="J63" s="312"/>
      <c r="K63" s="312"/>
      <c r="L63" s="312"/>
      <c r="M63" s="312"/>
      <c r="N63" s="321"/>
      <c r="O63" s="312"/>
      <c r="P63" s="312"/>
      <c r="Q63" s="312"/>
      <c r="R63" s="312"/>
      <c r="S63" s="321"/>
      <c r="T63" s="299"/>
      <c r="U63" s="299"/>
      <c r="V63" s="289"/>
      <c r="W63" s="321"/>
      <c r="X63" s="309"/>
      <c r="Y63" s="309"/>
      <c r="Z63" s="50"/>
      <c r="AA63" s="28"/>
      <c r="AB63" s="51"/>
      <c r="AC63" s="289"/>
      <c r="AD63" s="289"/>
    </row>
    <row r="64" spans="1:30" ht="15.75" customHeight="1" x14ac:dyDescent="0.25">
      <c r="A64" s="289"/>
      <c r="B64" s="613" t="s">
        <v>173</v>
      </c>
      <c r="C64" s="585"/>
      <c r="D64" s="618"/>
      <c r="E64" s="608"/>
      <c r="F64" s="608"/>
      <c r="G64" s="608"/>
      <c r="H64" s="608"/>
      <c r="I64" s="608"/>
      <c r="J64" s="608"/>
      <c r="K64" s="608"/>
      <c r="L64" s="608"/>
      <c r="M64" s="608"/>
      <c r="N64" s="608"/>
      <c r="O64" s="608"/>
      <c r="P64" s="608"/>
      <c r="Q64" s="608"/>
      <c r="R64" s="608"/>
      <c r="S64" s="608"/>
      <c r="T64" s="608"/>
      <c r="U64" s="608"/>
      <c r="V64" s="608"/>
      <c r="W64" s="608"/>
      <c r="X64" s="608"/>
      <c r="Y64" s="608"/>
      <c r="Z64" s="608"/>
      <c r="AA64" s="608"/>
      <c r="AB64" s="609"/>
      <c r="AC64" s="289"/>
      <c r="AD64" s="289"/>
    </row>
    <row r="65" spans="1:30" ht="15.75" customHeight="1" x14ac:dyDescent="0.25">
      <c r="A65" s="289"/>
      <c r="B65" s="48"/>
      <c r="C65" s="319"/>
      <c r="D65" s="319"/>
      <c r="E65" s="319"/>
      <c r="F65" s="312"/>
      <c r="G65" s="320"/>
      <c r="H65" s="321"/>
      <c r="I65" s="321"/>
      <c r="J65" s="312"/>
      <c r="K65" s="312"/>
      <c r="L65" s="312"/>
      <c r="M65" s="312"/>
      <c r="N65" s="321"/>
      <c r="O65" s="312"/>
      <c r="P65" s="312"/>
      <c r="Q65" s="312"/>
      <c r="R65" s="312"/>
      <c r="S65" s="321"/>
      <c r="T65" s="299"/>
      <c r="U65" s="299"/>
      <c r="V65" s="289"/>
      <c r="W65" s="321"/>
      <c r="X65" s="309"/>
      <c r="Y65" s="309"/>
      <c r="Z65" s="309"/>
      <c r="AA65" s="299"/>
      <c r="AB65" s="305"/>
      <c r="AC65" s="289"/>
      <c r="AD65" s="289"/>
    </row>
    <row r="66" spans="1:30" ht="15.75" customHeight="1" x14ac:dyDescent="0.25">
      <c r="A66" s="289"/>
      <c r="B66" s="613" t="s">
        <v>174</v>
      </c>
      <c r="C66" s="585"/>
      <c r="D66" s="618"/>
      <c r="E66" s="608"/>
      <c r="F66" s="608"/>
      <c r="G66" s="608"/>
      <c r="H66" s="608"/>
      <c r="I66" s="608"/>
      <c r="J66" s="608"/>
      <c r="K66" s="608"/>
      <c r="L66" s="608"/>
      <c r="M66" s="608"/>
      <c r="N66" s="608"/>
      <c r="O66" s="608"/>
      <c r="P66" s="608"/>
      <c r="Q66" s="608"/>
      <c r="R66" s="608"/>
      <c r="S66" s="608"/>
      <c r="T66" s="608"/>
      <c r="U66" s="608"/>
      <c r="V66" s="608"/>
      <c r="W66" s="608"/>
      <c r="X66" s="608"/>
      <c r="Y66" s="608"/>
      <c r="Z66" s="608"/>
      <c r="AA66" s="608"/>
      <c r="AB66" s="609"/>
      <c r="AC66" s="289"/>
      <c r="AD66" s="289"/>
    </row>
    <row r="67" spans="1:30" ht="15.75" customHeight="1" x14ac:dyDescent="0.25">
      <c r="A67" s="289"/>
      <c r="B67" s="48"/>
      <c r="C67" s="319"/>
      <c r="D67" s="319"/>
      <c r="E67" s="319"/>
      <c r="F67" s="312"/>
      <c r="G67" s="320"/>
      <c r="H67" s="321"/>
      <c r="I67" s="321"/>
      <c r="J67" s="312"/>
      <c r="K67" s="312"/>
      <c r="L67" s="312"/>
      <c r="M67" s="312"/>
      <c r="N67" s="321"/>
      <c r="O67" s="312"/>
      <c r="P67" s="312"/>
      <c r="Q67" s="312"/>
      <c r="R67" s="312"/>
      <c r="S67" s="321"/>
      <c r="T67" s="299"/>
      <c r="U67" s="299"/>
      <c r="V67" s="289"/>
      <c r="W67" s="321"/>
      <c r="X67" s="309"/>
      <c r="Y67" s="309"/>
      <c r="Z67" s="50"/>
      <c r="AA67" s="28"/>
      <c r="AB67" s="51"/>
      <c r="AC67" s="289"/>
      <c r="AD67" s="289"/>
    </row>
    <row r="68" spans="1:30" ht="15.75" customHeight="1" x14ac:dyDescent="0.25">
      <c r="A68" s="289"/>
      <c r="B68" s="613" t="s">
        <v>175</v>
      </c>
      <c r="C68" s="585"/>
      <c r="D68" s="618"/>
      <c r="E68" s="608"/>
      <c r="F68" s="608"/>
      <c r="G68" s="608"/>
      <c r="H68" s="608"/>
      <c r="I68" s="608"/>
      <c r="J68" s="608"/>
      <c r="K68" s="608"/>
      <c r="L68" s="608"/>
      <c r="M68" s="608"/>
      <c r="N68" s="608"/>
      <c r="O68" s="608"/>
      <c r="P68" s="608"/>
      <c r="Q68" s="608"/>
      <c r="R68" s="608"/>
      <c r="S68" s="608"/>
      <c r="T68" s="608"/>
      <c r="U68" s="608"/>
      <c r="V68" s="608"/>
      <c r="W68" s="608"/>
      <c r="X68" s="608"/>
      <c r="Y68" s="608"/>
      <c r="Z68" s="608"/>
      <c r="AA68" s="608"/>
      <c r="AB68" s="609"/>
      <c r="AC68" s="289"/>
      <c r="AD68" s="289"/>
    </row>
    <row r="69" spans="1:30" ht="15.75" customHeight="1" x14ac:dyDescent="0.25">
      <c r="A69" s="289"/>
      <c r="B69" s="48"/>
      <c r="C69" s="319"/>
      <c r="D69" s="319"/>
      <c r="E69" s="319"/>
      <c r="F69" s="312"/>
      <c r="G69" s="320"/>
      <c r="H69" s="321"/>
      <c r="I69" s="321"/>
      <c r="J69" s="312"/>
      <c r="K69" s="312"/>
      <c r="L69" s="312"/>
      <c r="M69" s="312"/>
      <c r="N69" s="321"/>
      <c r="O69" s="312"/>
      <c r="P69" s="312"/>
      <c r="Q69" s="312"/>
      <c r="R69" s="312"/>
      <c r="S69" s="321"/>
      <c r="T69" s="299"/>
      <c r="U69" s="299"/>
      <c r="V69" s="289"/>
      <c r="W69" s="321"/>
      <c r="X69" s="309"/>
      <c r="Y69" s="309"/>
      <c r="Z69" s="50"/>
      <c r="AA69" s="28"/>
      <c r="AB69" s="51"/>
      <c r="AC69" s="289"/>
      <c r="AD69" s="289"/>
    </row>
    <row r="70" spans="1:30" ht="15.75" customHeight="1" x14ac:dyDescent="0.25">
      <c r="A70" s="289"/>
      <c r="B70" s="613" t="s">
        <v>176</v>
      </c>
      <c r="C70" s="585"/>
      <c r="D70" s="618"/>
      <c r="E70" s="608"/>
      <c r="F70" s="608"/>
      <c r="G70" s="608"/>
      <c r="H70" s="608"/>
      <c r="I70" s="608"/>
      <c r="J70" s="608"/>
      <c r="K70" s="608"/>
      <c r="L70" s="608"/>
      <c r="M70" s="608"/>
      <c r="N70" s="608"/>
      <c r="O70" s="608"/>
      <c r="P70" s="608"/>
      <c r="Q70" s="608"/>
      <c r="R70" s="608"/>
      <c r="S70" s="608"/>
      <c r="T70" s="608"/>
      <c r="U70" s="608"/>
      <c r="V70" s="608"/>
      <c r="W70" s="608"/>
      <c r="X70" s="608"/>
      <c r="Y70" s="608"/>
      <c r="Z70" s="608"/>
      <c r="AA70" s="608"/>
      <c r="AB70" s="609"/>
      <c r="AC70" s="289"/>
      <c r="AD70" s="289"/>
    </row>
    <row r="71" spans="1:30" ht="15.75" customHeight="1" x14ac:dyDescent="0.25">
      <c r="A71" s="289"/>
      <c r="B71" s="48"/>
      <c r="C71" s="319"/>
      <c r="D71" s="319"/>
      <c r="E71" s="319"/>
      <c r="F71" s="312"/>
      <c r="G71" s="320"/>
      <c r="H71" s="321"/>
      <c r="I71" s="321"/>
      <c r="J71" s="312"/>
      <c r="K71" s="312"/>
      <c r="L71" s="312"/>
      <c r="M71" s="312"/>
      <c r="N71" s="321"/>
      <c r="O71" s="312"/>
      <c r="P71" s="312"/>
      <c r="Q71" s="312"/>
      <c r="R71" s="312"/>
      <c r="S71" s="321"/>
      <c r="T71" s="299"/>
      <c r="U71" s="299"/>
      <c r="V71" s="289"/>
      <c r="W71" s="321"/>
      <c r="X71" s="309"/>
      <c r="Y71" s="309"/>
      <c r="Z71" s="50"/>
      <c r="AA71" s="28"/>
      <c r="AB71" s="51"/>
      <c r="AC71" s="289"/>
      <c r="AD71" s="289"/>
    </row>
    <row r="72" spans="1:30" ht="15.75" customHeight="1" x14ac:dyDescent="0.25">
      <c r="A72" s="289"/>
      <c r="B72" s="613" t="s">
        <v>177</v>
      </c>
      <c r="C72" s="595"/>
      <c r="D72" s="595"/>
      <c r="E72" s="595"/>
      <c r="F72" s="595"/>
      <c r="G72" s="595"/>
      <c r="H72" s="595"/>
      <c r="I72" s="595"/>
      <c r="J72" s="595"/>
      <c r="K72" s="595"/>
      <c r="L72" s="595"/>
      <c r="M72" s="595"/>
      <c r="N72" s="595"/>
      <c r="O72" s="595"/>
      <c r="P72" s="595"/>
      <c r="Q72" s="595"/>
      <c r="R72" s="595"/>
      <c r="S72" s="595"/>
      <c r="T72" s="595"/>
      <c r="U72" s="595"/>
      <c r="V72" s="595"/>
      <c r="W72" s="595"/>
      <c r="X72" s="595"/>
      <c r="Y72" s="595"/>
      <c r="Z72" s="595"/>
      <c r="AA72" s="595"/>
      <c r="AB72" s="585"/>
      <c r="AC72" s="289"/>
      <c r="AD72" s="289"/>
    </row>
    <row r="73" spans="1:30" ht="15.75" customHeight="1" x14ac:dyDescent="0.25">
      <c r="A73" s="289"/>
      <c r="B73" s="594" t="s">
        <v>122</v>
      </c>
      <c r="C73" s="585"/>
      <c r="D73" s="52" t="s">
        <v>178</v>
      </c>
      <c r="E73" s="594" t="s">
        <v>179</v>
      </c>
      <c r="F73" s="585"/>
      <c r="G73" s="594" t="s">
        <v>177</v>
      </c>
      <c r="H73" s="595"/>
      <c r="I73" s="595"/>
      <c r="J73" s="595"/>
      <c r="K73" s="595"/>
      <c r="L73" s="595"/>
      <c r="M73" s="595"/>
      <c r="N73" s="595"/>
      <c r="O73" s="585"/>
      <c r="P73" s="594" t="s">
        <v>180</v>
      </c>
      <c r="Q73" s="595"/>
      <c r="R73" s="595"/>
      <c r="S73" s="595"/>
      <c r="T73" s="595"/>
      <c r="U73" s="595"/>
      <c r="V73" s="595"/>
      <c r="W73" s="595"/>
      <c r="X73" s="595"/>
      <c r="Y73" s="595"/>
      <c r="Z73" s="595"/>
      <c r="AA73" s="595"/>
      <c r="AB73" s="585"/>
      <c r="AC73" s="289"/>
      <c r="AD73" s="289"/>
    </row>
    <row r="74" spans="1:30" ht="15.75" customHeight="1" x14ac:dyDescent="0.25">
      <c r="A74" s="289"/>
      <c r="B74" s="594"/>
      <c r="C74" s="585"/>
      <c r="D74" s="37"/>
      <c r="E74" s="594"/>
      <c r="F74" s="585"/>
      <c r="G74" s="619"/>
      <c r="H74" s="595"/>
      <c r="I74" s="595"/>
      <c r="J74" s="595"/>
      <c r="K74" s="595"/>
      <c r="L74" s="595"/>
      <c r="M74" s="595"/>
      <c r="N74" s="595"/>
      <c r="O74" s="585"/>
      <c r="P74" s="619"/>
      <c r="Q74" s="595"/>
      <c r="R74" s="595"/>
      <c r="S74" s="595"/>
      <c r="T74" s="595"/>
      <c r="U74" s="595"/>
      <c r="V74" s="595"/>
      <c r="W74" s="595"/>
      <c r="X74" s="595"/>
      <c r="Y74" s="595"/>
      <c r="Z74" s="595"/>
      <c r="AA74" s="595"/>
      <c r="AB74" s="585"/>
      <c r="AC74" s="289"/>
      <c r="AD74" s="289"/>
    </row>
    <row r="75" spans="1:30" ht="15.75" customHeight="1" x14ac:dyDescent="0.25">
      <c r="A75" s="289"/>
      <c r="B75" s="594"/>
      <c r="C75" s="585"/>
      <c r="D75" s="37"/>
      <c r="E75" s="594"/>
      <c r="F75" s="585"/>
      <c r="G75" s="619"/>
      <c r="H75" s="595"/>
      <c r="I75" s="595"/>
      <c r="J75" s="595"/>
      <c r="K75" s="595"/>
      <c r="L75" s="595"/>
      <c r="M75" s="595"/>
      <c r="N75" s="595"/>
      <c r="O75" s="585"/>
      <c r="P75" s="619"/>
      <c r="Q75" s="595"/>
      <c r="R75" s="595"/>
      <c r="S75" s="595"/>
      <c r="T75" s="595"/>
      <c r="U75" s="595"/>
      <c r="V75" s="595"/>
      <c r="W75" s="595"/>
      <c r="X75" s="595"/>
      <c r="Y75" s="595"/>
      <c r="Z75" s="595"/>
      <c r="AA75" s="595"/>
      <c r="AB75" s="585"/>
      <c r="AC75" s="289"/>
      <c r="AD75" s="289"/>
    </row>
    <row r="76" spans="1:30" ht="26.25" customHeight="1" x14ac:dyDescent="0.25">
      <c r="A76" s="289"/>
      <c r="B76" s="620" t="s">
        <v>181</v>
      </c>
      <c r="C76" s="595"/>
      <c r="D76" s="595"/>
      <c r="E76" s="595"/>
      <c r="F76" s="595"/>
      <c r="G76" s="595"/>
      <c r="H76" s="595"/>
      <c r="I76" s="595"/>
      <c r="J76" s="595"/>
      <c r="K76" s="595"/>
      <c r="L76" s="595"/>
      <c r="M76" s="595"/>
      <c r="N76" s="595"/>
      <c r="O76" s="595"/>
      <c r="P76" s="595"/>
      <c r="Q76" s="595"/>
      <c r="R76" s="595"/>
      <c r="S76" s="595"/>
      <c r="T76" s="595"/>
      <c r="U76" s="595"/>
      <c r="V76" s="595"/>
      <c r="W76" s="595"/>
      <c r="X76" s="595"/>
      <c r="Y76" s="595"/>
      <c r="Z76" s="595"/>
      <c r="AA76" s="595"/>
      <c r="AB76" s="585"/>
      <c r="AC76" s="289"/>
      <c r="AD76" s="322"/>
    </row>
    <row r="77" spans="1:30" ht="12.75" customHeight="1" x14ac:dyDescent="0.25">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row>
    <row r="78" spans="1:30" ht="12.75" customHeight="1" x14ac:dyDescent="0.25">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row>
    <row r="79" spans="1:30" ht="12.75" customHeight="1" x14ac:dyDescent="0.25">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row>
    <row r="80" spans="1:30" ht="12.75" customHeight="1" x14ac:dyDescent="0.25">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row>
    <row r="81" spans="1:30" ht="12.75" customHeight="1" x14ac:dyDescent="0.25">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row>
    <row r="82" spans="1:30" ht="12.75" customHeight="1" x14ac:dyDescent="0.25">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row>
    <row r="83" spans="1:30" ht="12.75" customHeight="1" x14ac:dyDescent="0.25">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C99"/>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970</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30" t="s">
        <v>125</v>
      </c>
      <c r="D12" s="631"/>
      <c r="E12" s="628" t="s">
        <v>971</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127</v>
      </c>
      <c r="D14" s="612"/>
      <c r="E14" s="300"/>
      <c r="F14" s="627"/>
      <c r="G14" s="612"/>
      <c r="H14" s="612"/>
      <c r="I14" s="612"/>
      <c r="J14" s="612"/>
      <c r="K14" s="612"/>
      <c r="L14" s="612"/>
      <c r="M14" s="612"/>
      <c r="N14" s="612"/>
      <c r="O14" s="612"/>
      <c r="P14" s="612"/>
      <c r="Q14" s="612"/>
      <c r="R14" s="612"/>
      <c r="S14" s="612"/>
      <c r="T14" s="612"/>
      <c r="U14" s="612"/>
      <c r="V14" s="612"/>
      <c r="W14" s="612"/>
      <c r="X14" s="612"/>
      <c r="Y14" s="612"/>
      <c r="Z14" s="612"/>
      <c r="AA14" s="612"/>
      <c r="AB14" s="623"/>
      <c r="AC14" s="289"/>
      <c r="AD14" s="289"/>
    </row>
    <row r="15" spans="1:30" ht="29.25" customHeight="1" x14ac:dyDescent="0.25">
      <c r="A15" s="289"/>
      <c r="B15" s="31"/>
      <c r="C15" s="594" t="s">
        <v>972</v>
      </c>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85"/>
      <c r="AB15" s="301"/>
      <c r="AC15" s="289"/>
      <c r="AD15" s="289"/>
    </row>
    <row r="16" spans="1:30" ht="15" customHeight="1" x14ac:dyDescent="0.25">
      <c r="A16" s="289"/>
      <c r="B16" s="31"/>
      <c r="C16" s="302"/>
      <c r="D16" s="302"/>
      <c r="E16" s="302"/>
      <c r="F16" s="302"/>
      <c r="G16" s="302"/>
      <c r="H16" s="302"/>
      <c r="I16" s="302"/>
      <c r="J16" s="302"/>
      <c r="K16" s="302"/>
      <c r="L16" s="302"/>
      <c r="M16" s="302"/>
      <c r="N16" s="302"/>
      <c r="O16" s="302"/>
      <c r="P16" s="302"/>
      <c r="Q16" s="302"/>
      <c r="R16" s="302"/>
      <c r="S16" s="302"/>
      <c r="T16" s="302"/>
      <c r="U16" s="302"/>
      <c r="V16" s="302"/>
      <c r="W16" s="302"/>
      <c r="X16" s="302"/>
      <c r="Y16" s="302"/>
      <c r="Z16" s="302"/>
      <c r="AA16" s="302"/>
      <c r="AB16" s="301"/>
      <c r="AC16" s="289"/>
      <c r="AD16" s="289"/>
    </row>
    <row r="17" spans="1:30" ht="15" customHeight="1" x14ac:dyDescent="0.25">
      <c r="A17" s="289"/>
      <c r="B17" s="31"/>
      <c r="C17" s="303" t="s">
        <v>128</v>
      </c>
      <c r="D17" s="303"/>
      <c r="E17" s="289"/>
      <c r="F17" s="289"/>
      <c r="G17" s="289"/>
      <c r="H17" s="289"/>
      <c r="I17" s="289"/>
      <c r="J17" s="302"/>
      <c r="K17" s="302"/>
      <c r="L17" s="302"/>
      <c r="M17" s="302"/>
      <c r="N17" s="302"/>
      <c r="O17" s="302"/>
      <c r="P17" s="302"/>
      <c r="Q17" s="302"/>
      <c r="R17" s="302" t="s">
        <v>129</v>
      </c>
      <c r="S17" s="302"/>
      <c r="T17" s="302"/>
      <c r="U17" s="302"/>
      <c r="V17" s="302"/>
      <c r="W17" s="302"/>
      <c r="X17" s="302"/>
      <c r="Y17" s="302"/>
      <c r="Z17" s="302"/>
      <c r="AA17" s="302"/>
      <c r="AB17" s="301"/>
      <c r="AC17" s="289"/>
      <c r="AD17" s="289"/>
    </row>
    <row r="18" spans="1:30" ht="15" customHeight="1" x14ac:dyDescent="0.25">
      <c r="A18" s="289"/>
      <c r="B18" s="31"/>
      <c r="C18" s="621"/>
      <c r="D18" s="605"/>
      <c r="E18" s="605"/>
      <c r="F18" s="605"/>
      <c r="G18" s="605"/>
      <c r="H18" s="605"/>
      <c r="I18" s="605"/>
      <c r="J18" s="605"/>
      <c r="K18" s="605"/>
      <c r="L18" s="605"/>
      <c r="M18" s="605"/>
      <c r="N18" s="605"/>
      <c r="O18" s="605"/>
      <c r="P18" s="606"/>
      <c r="Q18" s="289"/>
      <c r="R18" s="615"/>
      <c r="S18" s="595"/>
      <c r="T18" s="595"/>
      <c r="U18" s="595"/>
      <c r="V18" s="595"/>
      <c r="W18" s="595"/>
      <c r="X18" s="595"/>
      <c r="Y18" s="595"/>
      <c r="Z18" s="595"/>
      <c r="AA18" s="585"/>
      <c r="AB18" s="297"/>
      <c r="AC18" s="289"/>
      <c r="AD18" s="289"/>
    </row>
    <row r="19" spans="1:30" ht="15" customHeight="1" x14ac:dyDescent="0.25">
      <c r="A19" s="289"/>
      <c r="B19" s="31"/>
      <c r="C19" s="622"/>
      <c r="D19" s="569"/>
      <c r="E19" s="569"/>
      <c r="F19" s="569"/>
      <c r="G19" s="569"/>
      <c r="H19" s="569"/>
      <c r="I19" s="569"/>
      <c r="J19" s="569"/>
      <c r="K19" s="569"/>
      <c r="L19" s="569"/>
      <c r="M19" s="569"/>
      <c r="N19" s="569"/>
      <c r="O19" s="569"/>
      <c r="P19" s="623"/>
      <c r="Q19" s="289"/>
      <c r="R19" s="289"/>
      <c r="S19" s="289"/>
      <c r="T19" s="289"/>
      <c r="U19" s="289"/>
      <c r="V19" s="289"/>
      <c r="W19" s="289"/>
      <c r="X19" s="289"/>
      <c r="Y19" s="289"/>
      <c r="Z19" s="289"/>
      <c r="AA19" s="289"/>
      <c r="AB19" s="297"/>
      <c r="AC19" s="289"/>
      <c r="AD19" s="289"/>
    </row>
    <row r="20" spans="1:30" ht="15" customHeight="1" x14ac:dyDescent="0.25">
      <c r="A20" s="289"/>
      <c r="B20" s="31"/>
      <c r="C20" s="622"/>
      <c r="D20" s="569"/>
      <c r="E20" s="569"/>
      <c r="F20" s="569"/>
      <c r="G20" s="569"/>
      <c r="H20" s="569"/>
      <c r="I20" s="569"/>
      <c r="J20" s="569"/>
      <c r="K20" s="569"/>
      <c r="L20" s="569"/>
      <c r="M20" s="569"/>
      <c r="N20" s="569"/>
      <c r="O20" s="569"/>
      <c r="P20" s="623"/>
      <c r="Q20" s="299"/>
      <c r="R20" s="302" t="s">
        <v>130</v>
      </c>
      <c r="S20" s="302"/>
      <c r="T20" s="302"/>
      <c r="U20" s="302"/>
      <c r="V20" s="302"/>
      <c r="W20" s="299"/>
      <c r="X20" s="299"/>
      <c r="Y20" s="299"/>
      <c r="Z20" s="289"/>
      <c r="AA20" s="299"/>
      <c r="AB20" s="297"/>
      <c r="AC20" s="289"/>
      <c r="AD20" s="289"/>
    </row>
    <row r="21" spans="1:30" ht="15" customHeight="1" x14ac:dyDescent="0.25">
      <c r="A21" s="289"/>
      <c r="B21" s="31"/>
      <c r="C21" s="622"/>
      <c r="D21" s="569"/>
      <c r="E21" s="569"/>
      <c r="F21" s="569"/>
      <c r="G21" s="569"/>
      <c r="H21" s="569"/>
      <c r="I21" s="569"/>
      <c r="J21" s="569"/>
      <c r="K21" s="569"/>
      <c r="L21" s="569"/>
      <c r="M21" s="569"/>
      <c r="N21" s="569"/>
      <c r="O21" s="569"/>
      <c r="P21" s="623"/>
      <c r="Q21" s="289"/>
      <c r="R21" s="37"/>
      <c r="S21" s="289" t="s">
        <v>15</v>
      </c>
      <c r="T21" s="289"/>
      <c r="U21" s="37"/>
      <c r="V21" s="289" t="s">
        <v>27</v>
      </c>
      <c r="W21" s="289"/>
      <c r="X21" s="37"/>
      <c r="Y21" s="304" t="s">
        <v>46</v>
      </c>
      <c r="Z21" s="289"/>
      <c r="AA21" s="289"/>
      <c r="AB21" s="297"/>
      <c r="AC21" s="289"/>
      <c r="AD21" s="289"/>
    </row>
    <row r="22" spans="1:30" ht="15" customHeight="1" x14ac:dyDescent="0.25">
      <c r="A22" s="289"/>
      <c r="B22" s="31"/>
      <c r="C22" s="622"/>
      <c r="D22" s="569"/>
      <c r="E22" s="569"/>
      <c r="F22" s="569"/>
      <c r="G22" s="569"/>
      <c r="H22" s="569"/>
      <c r="I22" s="569"/>
      <c r="J22" s="569"/>
      <c r="K22" s="569"/>
      <c r="L22" s="569"/>
      <c r="M22" s="569"/>
      <c r="N22" s="569"/>
      <c r="O22" s="569"/>
      <c r="P22" s="623"/>
      <c r="Q22" s="289"/>
      <c r="R22" s="289"/>
      <c r="S22" s="289"/>
      <c r="T22" s="289"/>
      <c r="U22" s="289"/>
      <c r="V22" s="289"/>
      <c r="W22" s="289"/>
      <c r="X22" s="289"/>
      <c r="Y22" s="289"/>
      <c r="Z22" s="289"/>
      <c r="AA22" s="289"/>
      <c r="AB22" s="297"/>
      <c r="AC22" s="289"/>
      <c r="AD22" s="289"/>
    </row>
    <row r="23" spans="1:30" ht="15" customHeight="1" x14ac:dyDescent="0.25">
      <c r="A23" s="289"/>
      <c r="B23" s="31"/>
      <c r="C23" s="607"/>
      <c r="D23" s="608"/>
      <c r="E23" s="608"/>
      <c r="F23" s="608"/>
      <c r="G23" s="608"/>
      <c r="H23" s="608"/>
      <c r="I23" s="608"/>
      <c r="J23" s="608"/>
      <c r="K23" s="608"/>
      <c r="L23" s="608"/>
      <c r="M23" s="608"/>
      <c r="N23" s="608"/>
      <c r="O23" s="608"/>
      <c r="P23" s="609"/>
      <c r="Q23" s="289"/>
      <c r="R23" s="302" t="s">
        <v>131</v>
      </c>
      <c r="S23" s="289"/>
      <c r="T23" s="289"/>
      <c r="U23" s="289"/>
      <c r="V23" s="289"/>
      <c r="W23" s="632" t="s">
        <v>21</v>
      </c>
      <c r="X23" s="595"/>
      <c r="Y23" s="595"/>
      <c r="Z23" s="595"/>
      <c r="AA23" s="585"/>
      <c r="AB23" s="297"/>
      <c r="AC23" s="289"/>
      <c r="AD23" s="289"/>
    </row>
    <row r="24" spans="1:30" ht="15" customHeight="1" x14ac:dyDescent="0.25">
      <c r="A24" s="289"/>
      <c r="B24" s="31"/>
      <c r="C24" s="299"/>
      <c r="D24" s="299"/>
      <c r="E24" s="299"/>
      <c r="F24" s="299"/>
      <c r="G24" s="299"/>
      <c r="H24" s="289"/>
      <c r="I24" s="289"/>
      <c r="J24" s="289"/>
      <c r="K24" s="289"/>
      <c r="L24" s="289"/>
      <c r="M24" s="289"/>
      <c r="N24" s="289"/>
      <c r="O24" s="289"/>
      <c r="P24" s="289"/>
      <c r="Q24" s="289"/>
      <c r="R24" s="302"/>
      <c r="S24" s="289"/>
      <c r="T24" s="289"/>
      <c r="U24" s="289"/>
      <c r="V24" s="289"/>
      <c r="W24" s="289"/>
      <c r="X24" s="289"/>
      <c r="Y24" s="289"/>
      <c r="Z24" s="289"/>
      <c r="AA24" s="289"/>
      <c r="AB24" s="297"/>
      <c r="AC24" s="289"/>
      <c r="AD24" s="289"/>
    </row>
    <row r="25" spans="1:30" ht="15" customHeight="1" x14ac:dyDescent="0.25">
      <c r="A25" s="289"/>
      <c r="B25" s="31"/>
      <c r="C25" s="302" t="s">
        <v>132</v>
      </c>
      <c r="D25" s="299"/>
      <c r="E25" s="299"/>
      <c r="F25" s="299"/>
      <c r="G25" s="299"/>
      <c r="H25" s="299"/>
      <c r="I25" s="289"/>
      <c r="J25" s="289"/>
      <c r="K25" s="289"/>
      <c r="L25" s="289"/>
      <c r="M25" s="289"/>
      <c r="N25" s="289"/>
      <c r="O25" s="289"/>
      <c r="P25" s="289"/>
      <c r="Q25" s="289"/>
      <c r="R25" s="289"/>
      <c r="S25" s="289"/>
      <c r="T25" s="289"/>
      <c r="U25" s="289"/>
      <c r="V25" s="289"/>
      <c r="W25" s="289"/>
      <c r="X25" s="289"/>
      <c r="Y25" s="289"/>
      <c r="Z25" s="289"/>
      <c r="AA25" s="289"/>
      <c r="AB25" s="297"/>
      <c r="AC25" s="289"/>
      <c r="AD25" s="289"/>
    </row>
    <row r="26" spans="1:30" ht="39.75" customHeight="1" x14ac:dyDescent="0.25">
      <c r="A26" s="289"/>
      <c r="B26" s="31"/>
      <c r="C26" s="1037" t="s">
        <v>973</v>
      </c>
      <c r="D26" s="595"/>
      <c r="E26" s="595"/>
      <c r="F26" s="595"/>
      <c r="G26" s="595"/>
      <c r="H26" s="595"/>
      <c r="I26" s="595"/>
      <c r="J26" s="595"/>
      <c r="K26" s="595"/>
      <c r="L26" s="595"/>
      <c r="M26" s="595"/>
      <c r="N26" s="595"/>
      <c r="O26" s="595"/>
      <c r="P26" s="595"/>
      <c r="Q26" s="595"/>
      <c r="R26" s="595"/>
      <c r="S26" s="595"/>
      <c r="T26" s="595"/>
      <c r="U26" s="595"/>
      <c r="V26" s="595"/>
      <c r="W26" s="595"/>
      <c r="X26" s="595"/>
      <c r="Y26" s="595"/>
      <c r="Z26" s="595"/>
      <c r="AA26" s="585"/>
      <c r="AB26" s="297"/>
      <c r="AC26" s="289"/>
      <c r="AD26" s="289"/>
    </row>
    <row r="27" spans="1:30" ht="15" customHeight="1" x14ac:dyDescent="0.25">
      <c r="A27" s="289"/>
      <c r="B27" s="31"/>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305"/>
      <c r="AC27" s="289"/>
      <c r="AD27" s="289"/>
    </row>
    <row r="28" spans="1:30" ht="15" customHeight="1" x14ac:dyDescent="0.25">
      <c r="A28" s="289"/>
      <c r="B28" s="31"/>
      <c r="C28" s="293" t="s">
        <v>134</v>
      </c>
      <c r="D28" s="299"/>
      <c r="E28" s="299"/>
      <c r="F28" s="299"/>
      <c r="G28" s="299"/>
      <c r="H28" s="299"/>
      <c r="I28" s="299"/>
      <c r="J28" s="299"/>
      <c r="K28" s="299"/>
      <c r="L28" s="299"/>
      <c r="M28" s="293" t="s">
        <v>134</v>
      </c>
      <c r="N28" s="299"/>
      <c r="O28" s="299"/>
      <c r="P28" s="299"/>
      <c r="Q28" s="299"/>
      <c r="R28" s="299"/>
      <c r="S28" s="299"/>
      <c r="T28" s="299"/>
      <c r="U28" s="299"/>
      <c r="V28" s="299"/>
      <c r="W28" s="299"/>
      <c r="X28" s="299"/>
      <c r="Y28" s="299"/>
      <c r="Z28" s="299"/>
      <c r="AA28" s="299"/>
      <c r="AB28" s="305"/>
      <c r="AC28" s="289"/>
      <c r="AD28" s="289"/>
    </row>
    <row r="29" spans="1:30" ht="29.25" customHeight="1" x14ac:dyDescent="0.25">
      <c r="A29" s="289"/>
      <c r="B29" s="31"/>
      <c r="C29" s="632" t="s">
        <v>974</v>
      </c>
      <c r="D29" s="595"/>
      <c r="E29" s="595"/>
      <c r="F29" s="595"/>
      <c r="G29" s="595"/>
      <c r="H29" s="595"/>
      <c r="I29" s="595"/>
      <c r="J29" s="595"/>
      <c r="K29" s="585"/>
      <c r="L29" s="299"/>
      <c r="M29" s="632"/>
      <c r="N29" s="595"/>
      <c r="O29" s="595"/>
      <c r="P29" s="595"/>
      <c r="Q29" s="595"/>
      <c r="R29" s="595"/>
      <c r="S29" s="595"/>
      <c r="T29" s="595"/>
      <c r="U29" s="595"/>
      <c r="V29" s="595"/>
      <c r="W29" s="595"/>
      <c r="X29" s="595"/>
      <c r="Y29" s="595"/>
      <c r="Z29" s="595"/>
      <c r="AA29" s="585"/>
      <c r="AB29" s="305"/>
      <c r="AC29" s="289"/>
      <c r="AD29" s="289"/>
    </row>
    <row r="30" spans="1:30" ht="15" customHeight="1" x14ac:dyDescent="0.25">
      <c r="A30" s="289"/>
      <c r="B30" s="31"/>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97"/>
      <c r="AC30" s="289"/>
      <c r="AD30" s="289"/>
    </row>
    <row r="31" spans="1:30" ht="15" customHeight="1" x14ac:dyDescent="0.25">
      <c r="A31" s="289"/>
      <c r="B31" s="31"/>
      <c r="C31" s="306" t="s">
        <v>137</v>
      </c>
      <c r="D31" s="306"/>
      <c r="E31" s="306"/>
      <c r="F31" s="306"/>
      <c r="G31" s="307"/>
      <c r="H31" s="308"/>
      <c r="I31" s="308"/>
      <c r="J31" s="308"/>
      <c r="K31" s="308"/>
      <c r="L31" s="308"/>
      <c r="M31" s="308"/>
      <c r="N31" s="308"/>
      <c r="O31" s="308"/>
      <c r="P31" s="308"/>
      <c r="Q31" s="308"/>
      <c r="R31" s="308"/>
      <c r="S31" s="308"/>
      <c r="T31" s="308"/>
      <c r="U31" s="308"/>
      <c r="V31" s="308"/>
      <c r="W31" s="308"/>
      <c r="X31" s="308"/>
      <c r="Y31" s="308"/>
      <c r="Z31" s="308"/>
      <c r="AA31" s="308"/>
      <c r="AB31" s="297"/>
      <c r="AC31" s="289"/>
      <c r="AD31" s="289"/>
    </row>
    <row r="32" spans="1:30" ht="90" customHeight="1" x14ac:dyDescent="0.25">
      <c r="A32" s="289"/>
      <c r="B32" s="31"/>
      <c r="C32" s="633" t="s">
        <v>975</v>
      </c>
      <c r="D32" s="595"/>
      <c r="E32" s="595"/>
      <c r="F32" s="595"/>
      <c r="G32" s="595"/>
      <c r="H32" s="595"/>
      <c r="I32" s="595"/>
      <c r="J32" s="595"/>
      <c r="K32" s="595"/>
      <c r="L32" s="595"/>
      <c r="M32" s="595"/>
      <c r="N32" s="595"/>
      <c r="O32" s="595"/>
      <c r="P32" s="595"/>
      <c r="Q32" s="595"/>
      <c r="R32" s="595"/>
      <c r="S32" s="595"/>
      <c r="T32" s="595"/>
      <c r="U32" s="595"/>
      <c r="V32" s="595"/>
      <c r="W32" s="595"/>
      <c r="X32" s="595"/>
      <c r="Y32" s="595"/>
      <c r="Z32" s="595"/>
      <c r="AA32" s="585"/>
      <c r="AB32" s="297"/>
      <c r="AC32" s="289"/>
      <c r="AD32" s="289"/>
    </row>
    <row r="33" spans="1:30" ht="15" customHeight="1" x14ac:dyDescent="0.25">
      <c r="A33" s="289"/>
      <c r="B33" s="31"/>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97"/>
      <c r="AC33" s="289"/>
      <c r="AD33" s="289"/>
    </row>
    <row r="34" spans="1:30" ht="15.75" customHeight="1" x14ac:dyDescent="0.25">
      <c r="A34" s="289"/>
      <c r="B34" s="31"/>
      <c r="C34" s="616" t="s">
        <v>139</v>
      </c>
      <c r="D34" s="612"/>
      <c r="E34" s="302"/>
      <c r="F34" s="594" t="s">
        <v>22</v>
      </c>
      <c r="G34" s="585"/>
      <c r="H34" s="302"/>
      <c r="I34" s="289"/>
      <c r="J34" s="309" t="s">
        <v>140</v>
      </c>
      <c r="K34" s="594">
        <v>1.2</v>
      </c>
      <c r="L34" s="595"/>
      <c r="M34" s="595"/>
      <c r="N34" s="585"/>
      <c r="O34" s="302"/>
      <c r="P34" s="302"/>
      <c r="Q34" s="293" t="s">
        <v>141</v>
      </c>
      <c r="R34" s="289"/>
      <c r="S34" s="302"/>
      <c r="T34" s="302"/>
      <c r="U34" s="302"/>
      <c r="V34" s="302"/>
      <c r="W34" s="594" t="s">
        <v>20</v>
      </c>
      <c r="X34" s="595"/>
      <c r="Y34" s="595"/>
      <c r="Z34" s="595"/>
      <c r="AA34" s="585"/>
      <c r="AB34" s="301"/>
      <c r="AC34" s="289"/>
      <c r="AD34" s="289"/>
    </row>
    <row r="35" spans="1:30" ht="15.75" customHeight="1" x14ac:dyDescent="0.25">
      <c r="A35" s="289"/>
      <c r="B35" s="31"/>
      <c r="C35" s="289"/>
      <c r="D35" s="289"/>
      <c r="E35" s="289"/>
      <c r="F35" s="304"/>
      <c r="G35" s="304"/>
      <c r="H35" s="304"/>
      <c r="I35" s="304"/>
      <c r="J35" s="304"/>
      <c r="K35" s="304"/>
      <c r="L35" s="304"/>
      <c r="M35" s="289"/>
      <c r="N35" s="289"/>
      <c r="O35" s="289"/>
      <c r="P35" s="289"/>
      <c r="Q35" s="289"/>
      <c r="R35" s="289"/>
      <c r="S35" s="289"/>
      <c r="T35" s="289"/>
      <c r="U35" s="289"/>
      <c r="V35" s="289"/>
      <c r="W35" s="289"/>
      <c r="X35" s="289"/>
      <c r="Y35" s="289"/>
      <c r="Z35" s="289"/>
      <c r="AA35" s="289"/>
      <c r="AB35" s="297"/>
      <c r="AC35" s="289"/>
      <c r="AD35" s="289"/>
    </row>
    <row r="36" spans="1:30" ht="32.25" customHeight="1" x14ac:dyDescent="0.25">
      <c r="A36" s="289"/>
      <c r="B36" s="31"/>
      <c r="C36" s="289"/>
      <c r="D36" s="309" t="s">
        <v>142</v>
      </c>
      <c r="E36" s="302"/>
      <c r="F36" s="633" t="s">
        <v>976</v>
      </c>
      <c r="G36" s="595"/>
      <c r="H36" s="595"/>
      <c r="I36" s="595"/>
      <c r="J36" s="595"/>
      <c r="K36" s="595"/>
      <c r="L36" s="595"/>
      <c r="M36" s="585"/>
      <c r="N36" s="289"/>
      <c r="O36" s="309" t="s">
        <v>144</v>
      </c>
      <c r="P36" s="632">
        <v>0</v>
      </c>
      <c r="Q36" s="595"/>
      <c r="R36" s="595"/>
      <c r="S36" s="595"/>
      <c r="T36" s="595"/>
      <c r="U36" s="595"/>
      <c r="V36" s="595"/>
      <c r="W36" s="595"/>
      <c r="X36" s="595"/>
      <c r="Y36" s="595"/>
      <c r="Z36" s="595"/>
      <c r="AA36" s="585"/>
      <c r="AB36" s="297"/>
      <c r="AC36" s="289"/>
      <c r="AD36" s="289"/>
    </row>
    <row r="37" spans="1:30" ht="15.75" customHeight="1" x14ac:dyDescent="0.25">
      <c r="A37" s="289"/>
      <c r="B37" s="31"/>
      <c r="C37" s="302"/>
      <c r="D37" s="302"/>
      <c r="E37" s="302"/>
      <c r="F37" s="304"/>
      <c r="G37" s="304"/>
      <c r="H37" s="304"/>
      <c r="I37" s="304"/>
      <c r="J37" s="304"/>
      <c r="K37" s="304"/>
      <c r="L37" s="304"/>
      <c r="M37" s="302"/>
      <c r="N37" s="302"/>
      <c r="O37" s="302"/>
      <c r="P37" s="302"/>
      <c r="Q37" s="302"/>
      <c r="R37" s="302"/>
      <c r="S37" s="302"/>
      <c r="T37" s="302"/>
      <c r="U37" s="302"/>
      <c r="V37" s="302"/>
      <c r="W37" s="302"/>
      <c r="X37" s="302"/>
      <c r="Y37" s="302"/>
      <c r="Z37" s="302"/>
      <c r="AA37" s="302"/>
      <c r="AB37" s="301"/>
      <c r="AC37" s="289"/>
      <c r="AD37" s="289"/>
    </row>
    <row r="38" spans="1:30" ht="15.75" customHeight="1" x14ac:dyDescent="0.25">
      <c r="A38" s="289"/>
      <c r="B38" s="31"/>
      <c r="C38" s="289"/>
      <c r="D38" s="309" t="s">
        <v>145</v>
      </c>
      <c r="E38" s="289"/>
      <c r="F38" s="615" t="s">
        <v>146</v>
      </c>
      <c r="G38" s="585"/>
      <c r="H38" s="289"/>
      <c r="I38" s="289"/>
      <c r="J38" s="302" t="s">
        <v>147</v>
      </c>
      <c r="K38" s="289"/>
      <c r="L38" s="615" t="s">
        <v>148</v>
      </c>
      <c r="M38" s="595"/>
      <c r="N38" s="585"/>
      <c r="O38" s="302"/>
      <c r="P38" s="302"/>
      <c r="Q38" s="289"/>
      <c r="R38" s="302" t="s">
        <v>149</v>
      </c>
      <c r="S38" s="302"/>
      <c r="T38" s="302"/>
      <c r="U38" s="302"/>
      <c r="V38" s="302"/>
      <c r="W38" s="634"/>
      <c r="X38" s="595"/>
      <c r="Y38" s="595"/>
      <c r="Z38" s="595"/>
      <c r="AA38" s="585"/>
      <c r="AB38" s="301"/>
      <c r="AC38" s="289"/>
      <c r="AD38" s="289"/>
    </row>
    <row r="39" spans="1:30" ht="15.75" customHeight="1" x14ac:dyDescent="0.25">
      <c r="A39" s="289"/>
      <c r="B39" s="31"/>
      <c r="C39" s="289"/>
      <c r="D39" s="289"/>
      <c r="E39" s="289"/>
      <c r="F39" s="29"/>
      <c r="G39" s="289"/>
      <c r="H39" s="289"/>
      <c r="I39" s="293"/>
      <c r="J39" s="293"/>
      <c r="K39" s="293"/>
      <c r="L39" s="293"/>
      <c r="M39" s="293"/>
      <c r="N39" s="293"/>
      <c r="O39" s="293"/>
      <c r="P39" s="293"/>
      <c r="Q39" s="293"/>
      <c r="R39" s="293"/>
      <c r="S39" s="293"/>
      <c r="T39" s="293"/>
      <c r="U39" s="293"/>
      <c r="V39" s="293"/>
      <c r="W39" s="293"/>
      <c r="X39" s="293"/>
      <c r="Y39" s="293"/>
      <c r="Z39" s="293"/>
      <c r="AA39" s="293"/>
      <c r="AB39" s="294"/>
      <c r="AC39" s="289"/>
      <c r="AD39" s="289"/>
    </row>
    <row r="40" spans="1:30" ht="15.75" customHeight="1" x14ac:dyDescent="0.25">
      <c r="A40" s="289"/>
      <c r="B40" s="31"/>
      <c r="C40" s="310" t="s">
        <v>150</v>
      </c>
      <c r="D40" s="635">
        <v>2024</v>
      </c>
      <c r="E40" s="636"/>
      <c r="F40" s="637"/>
      <c r="G40" s="35"/>
      <c r="H40" s="293"/>
      <c r="I40" s="293"/>
      <c r="J40" s="293"/>
      <c r="K40" s="293"/>
      <c r="L40" s="293"/>
      <c r="M40" s="293"/>
      <c r="N40" s="293"/>
      <c r="O40" s="293"/>
      <c r="P40" s="293"/>
      <c r="Q40" s="627"/>
      <c r="R40" s="612"/>
      <c r="S40" s="612"/>
      <c r="T40" s="612"/>
      <c r="U40" s="612"/>
      <c r="V40" s="293"/>
      <c r="W40" s="293"/>
      <c r="X40" s="626"/>
      <c r="Y40" s="612"/>
      <c r="Z40" s="612"/>
      <c r="AA40" s="612"/>
      <c r="AB40" s="301"/>
      <c r="AC40" s="289"/>
      <c r="AD40" s="289"/>
    </row>
    <row r="41" spans="1:30" ht="5.25" customHeight="1" x14ac:dyDescent="0.25">
      <c r="A41" s="289"/>
      <c r="B41" s="31"/>
      <c r="C41" s="302"/>
      <c r="D41" s="38"/>
      <c r="E41" s="38"/>
      <c r="F41" s="38"/>
      <c r="G41" s="289"/>
      <c r="H41" s="293"/>
      <c r="I41" s="293"/>
      <c r="J41" s="293"/>
      <c r="K41" s="293"/>
      <c r="L41" s="293"/>
      <c r="M41" s="293"/>
      <c r="N41" s="293"/>
      <c r="O41" s="293"/>
      <c r="P41" s="293"/>
      <c r="Q41" s="299"/>
      <c r="R41" s="299"/>
      <c r="S41" s="299"/>
      <c r="T41" s="299"/>
      <c r="U41" s="299"/>
      <c r="V41" s="293"/>
      <c r="W41" s="293"/>
      <c r="X41" s="295"/>
      <c r="Y41" s="295"/>
      <c r="Z41" s="295"/>
      <c r="AA41" s="295"/>
      <c r="AB41" s="301"/>
      <c r="AC41" s="289"/>
      <c r="AD41" s="289"/>
    </row>
    <row r="42" spans="1:30" ht="15.75" customHeight="1" x14ac:dyDescent="0.25">
      <c r="A42" s="289"/>
      <c r="B42" s="31"/>
      <c r="C42" s="302" t="s">
        <v>140</v>
      </c>
      <c r="D42" s="632">
        <v>1</v>
      </c>
      <c r="E42" s="595"/>
      <c r="F42" s="585"/>
      <c r="G42" s="289"/>
      <c r="H42" s="293"/>
      <c r="I42" s="293"/>
      <c r="J42" s="293"/>
      <c r="K42" s="293"/>
      <c r="L42" s="293"/>
      <c r="M42" s="293"/>
      <c r="N42" s="293"/>
      <c r="O42" s="293"/>
      <c r="P42" s="293"/>
      <c r="Q42" s="627"/>
      <c r="R42" s="612"/>
      <c r="S42" s="612"/>
      <c r="T42" s="612"/>
      <c r="U42" s="612"/>
      <c r="V42" s="293"/>
      <c r="W42" s="293"/>
      <c r="X42" s="626"/>
      <c r="Y42" s="612"/>
      <c r="Z42" s="612"/>
      <c r="AA42" s="612"/>
      <c r="AB42" s="294"/>
      <c r="AC42" s="289"/>
      <c r="AD42" s="289"/>
    </row>
    <row r="43" spans="1:30" ht="15.75" customHeight="1" x14ac:dyDescent="0.25">
      <c r="A43" s="289"/>
      <c r="B43" s="31"/>
      <c r="C43" s="289"/>
      <c r="D43" s="289"/>
      <c r="E43" s="289"/>
      <c r="F43" s="289"/>
      <c r="G43" s="289"/>
      <c r="H43" s="289"/>
      <c r="I43" s="293"/>
      <c r="J43" s="293"/>
      <c r="K43" s="302"/>
      <c r="L43" s="302"/>
      <c r="M43" s="302"/>
      <c r="N43" s="302"/>
      <c r="O43" s="302"/>
      <c r="P43" s="302"/>
      <c r="Q43" s="302"/>
      <c r="R43" s="302"/>
      <c r="S43" s="302"/>
      <c r="T43" s="302"/>
      <c r="U43" s="302"/>
      <c r="V43" s="302"/>
      <c r="W43" s="302"/>
      <c r="X43" s="302"/>
      <c r="Y43" s="302"/>
      <c r="Z43" s="302"/>
      <c r="AA43" s="302"/>
      <c r="AB43" s="294"/>
      <c r="AC43" s="289"/>
      <c r="AD43" s="289"/>
    </row>
    <row r="44" spans="1:30" ht="15.75" customHeight="1" x14ac:dyDescent="0.25">
      <c r="A44" s="289"/>
      <c r="B44" s="31"/>
      <c r="C44" s="302"/>
      <c r="D44" s="594" t="s">
        <v>151</v>
      </c>
      <c r="E44" s="595"/>
      <c r="F44" s="595"/>
      <c r="G44" s="595"/>
      <c r="H44" s="595"/>
      <c r="I44" s="595"/>
      <c r="J44" s="595"/>
      <c r="K44" s="595"/>
      <c r="L44" s="595"/>
      <c r="M44" s="595"/>
      <c r="N44" s="595"/>
      <c r="O44" s="595"/>
      <c r="P44" s="595"/>
      <c r="Q44" s="595"/>
      <c r="R44" s="595"/>
      <c r="S44" s="595"/>
      <c r="T44" s="595"/>
      <c r="U44" s="595"/>
      <c r="V44" s="595"/>
      <c r="W44" s="595"/>
      <c r="X44" s="595"/>
      <c r="Y44" s="585"/>
      <c r="Z44" s="303"/>
      <c r="AA44" s="303"/>
      <c r="AB44" s="311"/>
      <c r="AC44" s="289"/>
      <c r="AD44" s="289"/>
    </row>
    <row r="45" spans="1:30" ht="15.75" customHeight="1" x14ac:dyDescent="0.25">
      <c r="A45" s="289"/>
      <c r="B45" s="31"/>
      <c r="C45" s="289"/>
      <c r="D45" s="600" t="s">
        <v>152</v>
      </c>
      <c r="E45" s="595"/>
      <c r="F45" s="595"/>
      <c r="G45" s="595"/>
      <c r="H45" s="585"/>
      <c r="I45" s="596" t="s">
        <v>153</v>
      </c>
      <c r="J45" s="595"/>
      <c r="K45" s="595"/>
      <c r="L45" s="595"/>
      <c r="M45" s="595"/>
      <c r="N45" s="595"/>
      <c r="O45" s="595"/>
      <c r="P45" s="585"/>
      <c r="Q45" s="597" t="s">
        <v>154</v>
      </c>
      <c r="R45" s="595"/>
      <c r="S45" s="595"/>
      <c r="T45" s="595"/>
      <c r="U45" s="595"/>
      <c r="V45" s="595"/>
      <c r="W45" s="595"/>
      <c r="X45" s="595"/>
      <c r="Y45" s="585"/>
      <c r="Z45" s="303"/>
      <c r="AA45" s="303"/>
      <c r="AB45" s="311"/>
      <c r="AC45" s="289"/>
      <c r="AD45" s="289"/>
    </row>
    <row r="46" spans="1:30" ht="15.75" customHeight="1" x14ac:dyDescent="0.25">
      <c r="A46" s="312"/>
      <c r="B46" s="39"/>
      <c r="C46" s="40"/>
      <c r="D46" s="601" t="s">
        <v>155</v>
      </c>
      <c r="E46" s="595"/>
      <c r="F46" s="595"/>
      <c r="G46" s="595"/>
      <c r="H46" s="585"/>
      <c r="I46" s="598" t="s">
        <v>156</v>
      </c>
      <c r="J46" s="595"/>
      <c r="K46" s="595"/>
      <c r="L46" s="595"/>
      <c r="M46" s="595"/>
      <c r="N46" s="595"/>
      <c r="O46" s="595"/>
      <c r="P46" s="585"/>
      <c r="Q46" s="599" t="s">
        <v>157</v>
      </c>
      <c r="R46" s="595"/>
      <c r="S46" s="595"/>
      <c r="T46" s="595"/>
      <c r="U46" s="595"/>
      <c r="V46" s="595"/>
      <c r="W46" s="595"/>
      <c r="X46" s="595"/>
      <c r="Y46" s="585"/>
      <c r="Z46" s="312"/>
      <c r="AA46" s="312"/>
      <c r="AB46" s="313"/>
      <c r="AC46" s="312"/>
      <c r="AD46" s="312"/>
    </row>
    <row r="47" spans="1:30" ht="15.75" customHeight="1" x14ac:dyDescent="0.25">
      <c r="A47" s="289"/>
      <c r="B47" s="31"/>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c r="AB47" s="298"/>
      <c r="AC47" s="289"/>
      <c r="AD47" s="289"/>
    </row>
    <row r="48" spans="1:30" ht="15.75" customHeight="1" x14ac:dyDescent="0.25">
      <c r="A48" s="316"/>
      <c r="B48" s="41"/>
      <c r="C48" s="602" t="s">
        <v>158</v>
      </c>
      <c r="D48" s="595"/>
      <c r="E48" s="595"/>
      <c r="F48" s="585"/>
      <c r="G48" s="603" t="s">
        <v>159</v>
      </c>
      <c r="H48" s="604" t="s">
        <v>160</v>
      </c>
      <c r="I48" s="605"/>
      <c r="J48" s="605"/>
      <c r="K48" s="605"/>
      <c r="L48" s="605"/>
      <c r="M48" s="605"/>
      <c r="N48" s="605"/>
      <c r="O48" s="605"/>
      <c r="P48" s="605"/>
      <c r="Q48" s="605"/>
      <c r="R48" s="605"/>
      <c r="S48" s="605"/>
      <c r="T48" s="605"/>
      <c r="U48" s="605"/>
      <c r="V48" s="605"/>
      <c r="W48" s="605"/>
      <c r="X48" s="605"/>
      <c r="Y48" s="605"/>
      <c r="Z48" s="605"/>
      <c r="AA48" s="606"/>
      <c r="AB48" s="311"/>
      <c r="AC48" s="316"/>
      <c r="AD48" s="316"/>
    </row>
    <row r="49" spans="1:30" ht="15.75" customHeight="1" x14ac:dyDescent="0.25">
      <c r="A49" s="316"/>
      <c r="B49" s="41"/>
      <c r="C49" s="42" t="s">
        <v>161</v>
      </c>
      <c r="D49" s="43">
        <v>1.2</v>
      </c>
      <c r="E49" s="602" t="s">
        <v>162</v>
      </c>
      <c r="F49" s="585"/>
      <c r="G49" s="572"/>
      <c r="H49" s="607"/>
      <c r="I49" s="608"/>
      <c r="J49" s="608"/>
      <c r="K49" s="608"/>
      <c r="L49" s="608"/>
      <c r="M49" s="608"/>
      <c r="N49" s="608"/>
      <c r="O49" s="608"/>
      <c r="P49" s="608"/>
      <c r="Q49" s="608"/>
      <c r="R49" s="608"/>
      <c r="S49" s="608"/>
      <c r="T49" s="608"/>
      <c r="U49" s="608"/>
      <c r="V49" s="608"/>
      <c r="W49" s="608"/>
      <c r="X49" s="608"/>
      <c r="Y49" s="608"/>
      <c r="Z49" s="608"/>
      <c r="AA49" s="609"/>
      <c r="AB49" s="311"/>
      <c r="AC49" s="316"/>
      <c r="AD49" s="316"/>
    </row>
    <row r="50" spans="1:30" ht="15.75" customHeight="1" x14ac:dyDescent="0.25">
      <c r="A50" s="316"/>
      <c r="B50" s="41"/>
      <c r="C50" s="44">
        <v>2024</v>
      </c>
      <c r="D50" s="45">
        <v>45474</v>
      </c>
      <c r="E50" s="610">
        <v>45656</v>
      </c>
      <c r="F50" s="585"/>
      <c r="G50" s="46">
        <v>1.2</v>
      </c>
      <c r="H50" s="614" t="s">
        <v>977</v>
      </c>
      <c r="I50" s="595"/>
      <c r="J50" s="595"/>
      <c r="K50" s="595"/>
      <c r="L50" s="595"/>
      <c r="M50" s="595"/>
      <c r="N50" s="595"/>
      <c r="O50" s="595"/>
      <c r="P50" s="595"/>
      <c r="Q50" s="595"/>
      <c r="R50" s="595"/>
      <c r="S50" s="595"/>
      <c r="T50" s="595"/>
      <c r="U50" s="595"/>
      <c r="V50" s="595"/>
      <c r="W50" s="595"/>
      <c r="X50" s="595"/>
      <c r="Y50" s="595"/>
      <c r="Z50" s="595"/>
      <c r="AA50" s="585"/>
      <c r="AB50" s="311"/>
      <c r="AC50" s="316"/>
      <c r="AD50" s="316"/>
    </row>
    <row r="51" spans="1:30" ht="15.75" customHeight="1" x14ac:dyDescent="0.25">
      <c r="A51" s="316"/>
      <c r="B51" s="41"/>
      <c r="C51" s="44">
        <v>2025</v>
      </c>
      <c r="D51" s="45">
        <v>45658</v>
      </c>
      <c r="E51" s="610">
        <v>46021</v>
      </c>
      <c r="F51" s="585"/>
      <c r="G51" s="46">
        <v>1.7</v>
      </c>
      <c r="H51" s="614" t="s">
        <v>977</v>
      </c>
      <c r="I51" s="595"/>
      <c r="J51" s="595"/>
      <c r="K51" s="595"/>
      <c r="L51" s="595"/>
      <c r="M51" s="595"/>
      <c r="N51" s="595"/>
      <c r="O51" s="595"/>
      <c r="P51" s="595"/>
      <c r="Q51" s="595"/>
      <c r="R51" s="595"/>
      <c r="S51" s="595"/>
      <c r="T51" s="595"/>
      <c r="U51" s="595"/>
      <c r="V51" s="595"/>
      <c r="W51" s="595"/>
      <c r="X51" s="595"/>
      <c r="Y51" s="595"/>
      <c r="Z51" s="595"/>
      <c r="AA51" s="585"/>
      <c r="AB51" s="311"/>
      <c r="AC51" s="316"/>
      <c r="AD51" s="316"/>
    </row>
    <row r="52" spans="1:30" ht="15.75" customHeight="1" x14ac:dyDescent="0.25">
      <c r="A52" s="316"/>
      <c r="B52" s="41"/>
      <c r="C52" s="44">
        <v>2026</v>
      </c>
      <c r="D52" s="45">
        <v>46023</v>
      </c>
      <c r="E52" s="610">
        <v>46386</v>
      </c>
      <c r="F52" s="585"/>
      <c r="G52" s="46">
        <v>1.1000000000000001</v>
      </c>
      <c r="H52" s="614" t="s">
        <v>977</v>
      </c>
      <c r="I52" s="595"/>
      <c r="J52" s="595"/>
      <c r="K52" s="595"/>
      <c r="L52" s="595"/>
      <c r="M52" s="595"/>
      <c r="N52" s="595"/>
      <c r="O52" s="595"/>
      <c r="P52" s="595"/>
      <c r="Q52" s="595"/>
      <c r="R52" s="595"/>
      <c r="S52" s="595"/>
      <c r="T52" s="595"/>
      <c r="U52" s="595"/>
      <c r="V52" s="595"/>
      <c r="W52" s="595"/>
      <c r="X52" s="595"/>
      <c r="Y52" s="595"/>
      <c r="Z52" s="595"/>
      <c r="AA52" s="585"/>
      <c r="AB52" s="311"/>
      <c r="AC52" s="316"/>
      <c r="AD52" s="316"/>
    </row>
    <row r="53" spans="1:30" ht="15.75" customHeight="1" x14ac:dyDescent="0.25">
      <c r="A53" s="316"/>
      <c r="B53" s="41"/>
      <c r="C53" s="44">
        <v>2027</v>
      </c>
      <c r="D53" s="45">
        <v>46388</v>
      </c>
      <c r="E53" s="610">
        <v>46751</v>
      </c>
      <c r="F53" s="585"/>
      <c r="G53" s="46">
        <v>1</v>
      </c>
      <c r="H53" s="614" t="s">
        <v>977</v>
      </c>
      <c r="I53" s="595"/>
      <c r="J53" s="595"/>
      <c r="K53" s="595"/>
      <c r="L53" s="595"/>
      <c r="M53" s="595"/>
      <c r="N53" s="595"/>
      <c r="O53" s="595"/>
      <c r="P53" s="595"/>
      <c r="Q53" s="595"/>
      <c r="R53" s="595"/>
      <c r="S53" s="595"/>
      <c r="T53" s="595"/>
      <c r="U53" s="595"/>
      <c r="V53" s="595"/>
      <c r="W53" s="595"/>
      <c r="X53" s="595"/>
      <c r="Y53" s="595"/>
      <c r="Z53" s="595"/>
      <c r="AA53" s="585"/>
      <c r="AB53" s="311"/>
      <c r="AC53" s="316"/>
      <c r="AD53" s="316"/>
    </row>
    <row r="54" spans="1:30" ht="15.75" customHeight="1" x14ac:dyDescent="0.25">
      <c r="A54" s="316"/>
      <c r="B54" s="41"/>
      <c r="C54" s="44"/>
      <c r="D54" s="44"/>
      <c r="E54" s="602"/>
      <c r="F54" s="585"/>
      <c r="G54" s="43"/>
      <c r="H54" s="602"/>
      <c r="I54" s="595"/>
      <c r="J54" s="595"/>
      <c r="K54" s="595"/>
      <c r="L54" s="595"/>
      <c r="M54" s="595"/>
      <c r="N54" s="595"/>
      <c r="O54" s="595"/>
      <c r="P54" s="595"/>
      <c r="Q54" s="595"/>
      <c r="R54" s="595"/>
      <c r="S54" s="595"/>
      <c r="T54" s="595"/>
      <c r="U54" s="595"/>
      <c r="V54" s="595"/>
      <c r="W54" s="595"/>
      <c r="X54" s="595"/>
      <c r="Y54" s="595"/>
      <c r="Z54" s="595"/>
      <c r="AA54" s="585"/>
      <c r="AB54" s="311"/>
      <c r="AC54" s="316"/>
      <c r="AD54" s="316"/>
    </row>
    <row r="55" spans="1:30" ht="15.75" customHeight="1" x14ac:dyDescent="0.25">
      <c r="A55" s="289"/>
      <c r="B55" s="31"/>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c r="AA55" s="289"/>
      <c r="AB55" s="297"/>
      <c r="AC55" s="289"/>
      <c r="AD55" s="289"/>
    </row>
    <row r="56" spans="1:30" ht="15.75" customHeight="1" x14ac:dyDescent="0.25">
      <c r="A56" s="289"/>
      <c r="B56" s="31"/>
      <c r="C56" s="616" t="s">
        <v>163</v>
      </c>
      <c r="D56" s="612"/>
      <c r="E56" s="302"/>
      <c r="F56" s="293" t="s">
        <v>164</v>
      </c>
      <c r="G56" s="47"/>
      <c r="H56" s="304"/>
      <c r="I56" s="293" t="s">
        <v>165</v>
      </c>
      <c r="J56" s="289"/>
      <c r="K56" s="615"/>
      <c r="L56" s="585"/>
      <c r="M56" s="302"/>
      <c r="N56" s="289"/>
      <c r="O56" s="289"/>
      <c r="P56" s="289"/>
      <c r="Q56" s="289"/>
      <c r="R56" s="289"/>
      <c r="S56" s="289"/>
      <c r="T56" s="289"/>
      <c r="U56" s="289"/>
      <c r="V56" s="289"/>
      <c r="W56" s="289"/>
      <c r="X56" s="289"/>
      <c r="Y56" s="289"/>
      <c r="Z56" s="289"/>
      <c r="AA56" s="289"/>
      <c r="AB56" s="297"/>
      <c r="AC56" s="289"/>
      <c r="AD56" s="289"/>
    </row>
    <row r="57" spans="1:30" ht="15.75" customHeight="1" x14ac:dyDescent="0.25">
      <c r="A57" s="289"/>
      <c r="B57" s="317"/>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18"/>
      <c r="AC57" s="289"/>
      <c r="AD57" s="289"/>
    </row>
    <row r="58" spans="1:30" ht="15.75" customHeight="1" x14ac:dyDescent="0.25">
      <c r="A58" s="289"/>
      <c r="B58" s="613" t="s">
        <v>166</v>
      </c>
      <c r="C58" s="595"/>
      <c r="D58" s="595"/>
      <c r="E58" s="595"/>
      <c r="F58" s="595"/>
      <c r="G58" s="595"/>
      <c r="H58" s="595"/>
      <c r="I58" s="595"/>
      <c r="J58" s="595"/>
      <c r="K58" s="595"/>
      <c r="L58" s="595"/>
      <c r="M58" s="595"/>
      <c r="N58" s="595"/>
      <c r="O58" s="595"/>
      <c r="P58" s="595"/>
      <c r="Q58" s="595"/>
      <c r="R58" s="595"/>
      <c r="S58" s="595"/>
      <c r="T58" s="595"/>
      <c r="U58" s="595"/>
      <c r="V58" s="595"/>
      <c r="W58" s="595"/>
      <c r="X58" s="595"/>
      <c r="Y58" s="595"/>
      <c r="Z58" s="595"/>
      <c r="AA58" s="595"/>
      <c r="AB58" s="585"/>
      <c r="AC58" s="289"/>
      <c r="AD58" s="289"/>
    </row>
    <row r="59" spans="1:30" ht="15.75" customHeight="1" x14ac:dyDescent="0.25">
      <c r="A59" s="289"/>
      <c r="B59" s="48"/>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49"/>
      <c r="AC59" s="289"/>
      <c r="AD59" s="289"/>
    </row>
    <row r="60" spans="1:30" ht="29.25" customHeight="1" x14ac:dyDescent="0.25">
      <c r="A60" s="289"/>
      <c r="B60" s="602" t="s">
        <v>161</v>
      </c>
      <c r="C60" s="585"/>
      <c r="D60" s="43"/>
      <c r="E60" s="602" t="s">
        <v>167</v>
      </c>
      <c r="F60" s="585"/>
      <c r="G60" s="43"/>
      <c r="H60" s="594" t="s">
        <v>168</v>
      </c>
      <c r="I60" s="585"/>
      <c r="J60" s="602"/>
      <c r="K60" s="585"/>
      <c r="L60" s="611"/>
      <c r="M60" s="612"/>
      <c r="N60" s="43" t="s">
        <v>169</v>
      </c>
      <c r="O60" s="602"/>
      <c r="P60" s="595"/>
      <c r="Q60" s="585"/>
      <c r="R60" s="602" t="s">
        <v>170</v>
      </c>
      <c r="S60" s="595"/>
      <c r="T60" s="585"/>
      <c r="U60" s="602"/>
      <c r="V60" s="595"/>
      <c r="W60" s="585"/>
      <c r="X60" s="602" t="s">
        <v>171</v>
      </c>
      <c r="Y60" s="585"/>
      <c r="Z60" s="602"/>
      <c r="AA60" s="595"/>
      <c r="AB60" s="585"/>
      <c r="AC60" s="289"/>
      <c r="AD60" s="289"/>
    </row>
    <row r="61" spans="1:30" ht="15.75" customHeight="1" x14ac:dyDescent="0.25">
      <c r="A61" s="289"/>
      <c r="B61" s="48"/>
      <c r="C61" s="319"/>
      <c r="D61" s="319"/>
      <c r="E61" s="319"/>
      <c r="F61" s="312"/>
      <c r="G61" s="320"/>
      <c r="H61" s="321"/>
      <c r="I61" s="321"/>
      <c r="J61" s="312"/>
      <c r="K61" s="312"/>
      <c r="L61" s="312"/>
      <c r="M61" s="312"/>
      <c r="N61" s="321"/>
      <c r="O61" s="312"/>
      <c r="P61" s="312"/>
      <c r="Q61" s="312"/>
      <c r="R61" s="312"/>
      <c r="S61" s="321"/>
      <c r="T61" s="299"/>
      <c r="U61" s="299"/>
      <c r="V61" s="289"/>
      <c r="W61" s="321"/>
      <c r="X61" s="309"/>
      <c r="Y61" s="309"/>
      <c r="Z61" s="50"/>
      <c r="AA61" s="28"/>
      <c r="AB61" s="51"/>
      <c r="AC61" s="289"/>
      <c r="AD61" s="289"/>
    </row>
    <row r="62" spans="1:30" ht="15.75" customHeight="1" x14ac:dyDescent="0.25">
      <c r="A62" s="289"/>
      <c r="B62" s="613" t="s">
        <v>172</v>
      </c>
      <c r="C62" s="585"/>
      <c r="D62" s="617"/>
      <c r="E62" s="608"/>
      <c r="F62" s="608"/>
      <c r="G62" s="608"/>
      <c r="H62" s="608"/>
      <c r="I62" s="608"/>
      <c r="J62" s="608"/>
      <c r="K62" s="608"/>
      <c r="L62" s="608"/>
      <c r="M62" s="608"/>
      <c r="N62" s="608"/>
      <c r="O62" s="608"/>
      <c r="P62" s="608"/>
      <c r="Q62" s="608"/>
      <c r="R62" s="608"/>
      <c r="S62" s="608"/>
      <c r="T62" s="608"/>
      <c r="U62" s="608"/>
      <c r="V62" s="608"/>
      <c r="W62" s="608"/>
      <c r="X62" s="608"/>
      <c r="Y62" s="608"/>
      <c r="Z62" s="608"/>
      <c r="AA62" s="608"/>
      <c r="AB62" s="609"/>
      <c r="AC62" s="289"/>
      <c r="AD62" s="289"/>
    </row>
    <row r="63" spans="1:30" ht="15.75" customHeight="1" x14ac:dyDescent="0.25">
      <c r="A63" s="289"/>
      <c r="B63" s="48"/>
      <c r="C63" s="319"/>
      <c r="D63" s="319"/>
      <c r="E63" s="319"/>
      <c r="F63" s="312"/>
      <c r="G63" s="320"/>
      <c r="H63" s="321"/>
      <c r="I63" s="321"/>
      <c r="J63" s="312"/>
      <c r="K63" s="312"/>
      <c r="L63" s="312"/>
      <c r="M63" s="312"/>
      <c r="N63" s="321"/>
      <c r="O63" s="312"/>
      <c r="P63" s="312"/>
      <c r="Q63" s="312"/>
      <c r="R63" s="312"/>
      <c r="S63" s="321"/>
      <c r="T63" s="299"/>
      <c r="U63" s="299"/>
      <c r="V63" s="289"/>
      <c r="W63" s="321"/>
      <c r="X63" s="309"/>
      <c r="Y63" s="309"/>
      <c r="Z63" s="50"/>
      <c r="AA63" s="28"/>
      <c r="AB63" s="51"/>
      <c r="AC63" s="289"/>
      <c r="AD63" s="289"/>
    </row>
    <row r="64" spans="1:30" ht="15.75" customHeight="1" x14ac:dyDescent="0.25">
      <c r="A64" s="289"/>
      <c r="B64" s="613" t="s">
        <v>173</v>
      </c>
      <c r="C64" s="585"/>
      <c r="D64" s="618"/>
      <c r="E64" s="608"/>
      <c r="F64" s="608"/>
      <c r="G64" s="608"/>
      <c r="H64" s="608"/>
      <c r="I64" s="608"/>
      <c r="J64" s="608"/>
      <c r="K64" s="608"/>
      <c r="L64" s="608"/>
      <c r="M64" s="608"/>
      <c r="N64" s="608"/>
      <c r="O64" s="608"/>
      <c r="P64" s="608"/>
      <c r="Q64" s="608"/>
      <c r="R64" s="608"/>
      <c r="S64" s="608"/>
      <c r="T64" s="608"/>
      <c r="U64" s="608"/>
      <c r="V64" s="608"/>
      <c r="W64" s="608"/>
      <c r="X64" s="608"/>
      <c r="Y64" s="608"/>
      <c r="Z64" s="608"/>
      <c r="AA64" s="608"/>
      <c r="AB64" s="609"/>
      <c r="AC64" s="289"/>
      <c r="AD64" s="289"/>
    </row>
    <row r="65" spans="1:30" ht="15.75" customHeight="1" x14ac:dyDescent="0.25">
      <c r="A65" s="289"/>
      <c r="B65" s="48"/>
      <c r="C65" s="319"/>
      <c r="D65" s="319"/>
      <c r="E65" s="319"/>
      <c r="F65" s="312"/>
      <c r="G65" s="320"/>
      <c r="H65" s="321"/>
      <c r="I65" s="321"/>
      <c r="J65" s="312"/>
      <c r="K65" s="312"/>
      <c r="L65" s="312"/>
      <c r="M65" s="312"/>
      <c r="N65" s="321"/>
      <c r="O65" s="312"/>
      <c r="P65" s="312"/>
      <c r="Q65" s="312"/>
      <c r="R65" s="312"/>
      <c r="S65" s="321"/>
      <c r="T65" s="299"/>
      <c r="U65" s="299"/>
      <c r="V65" s="289"/>
      <c r="W65" s="321"/>
      <c r="X65" s="309"/>
      <c r="Y65" s="309"/>
      <c r="Z65" s="309"/>
      <c r="AA65" s="299"/>
      <c r="AB65" s="305"/>
      <c r="AC65" s="289"/>
      <c r="AD65" s="289"/>
    </row>
    <row r="66" spans="1:30" ht="15.75" customHeight="1" x14ac:dyDescent="0.25">
      <c r="A66" s="289"/>
      <c r="B66" s="613" t="s">
        <v>174</v>
      </c>
      <c r="C66" s="585"/>
      <c r="D66" s="618"/>
      <c r="E66" s="608"/>
      <c r="F66" s="608"/>
      <c r="G66" s="608"/>
      <c r="H66" s="608"/>
      <c r="I66" s="608"/>
      <c r="J66" s="608"/>
      <c r="K66" s="608"/>
      <c r="L66" s="608"/>
      <c r="M66" s="608"/>
      <c r="N66" s="608"/>
      <c r="O66" s="608"/>
      <c r="P66" s="608"/>
      <c r="Q66" s="608"/>
      <c r="R66" s="608"/>
      <c r="S66" s="608"/>
      <c r="T66" s="608"/>
      <c r="U66" s="608"/>
      <c r="V66" s="608"/>
      <c r="W66" s="608"/>
      <c r="X66" s="608"/>
      <c r="Y66" s="608"/>
      <c r="Z66" s="608"/>
      <c r="AA66" s="608"/>
      <c r="AB66" s="609"/>
      <c r="AC66" s="289"/>
      <c r="AD66" s="289"/>
    </row>
    <row r="67" spans="1:30" ht="15.75" customHeight="1" x14ac:dyDescent="0.25">
      <c r="A67" s="289"/>
      <c r="B67" s="48"/>
      <c r="C67" s="319"/>
      <c r="D67" s="319"/>
      <c r="E67" s="319"/>
      <c r="F67" s="312"/>
      <c r="G67" s="320"/>
      <c r="H67" s="321"/>
      <c r="I67" s="321"/>
      <c r="J67" s="312"/>
      <c r="K67" s="312"/>
      <c r="L67" s="312"/>
      <c r="M67" s="312"/>
      <c r="N67" s="321"/>
      <c r="O67" s="312"/>
      <c r="P67" s="312"/>
      <c r="Q67" s="312"/>
      <c r="R67" s="312"/>
      <c r="S67" s="321"/>
      <c r="T67" s="299"/>
      <c r="U67" s="299"/>
      <c r="V67" s="289"/>
      <c r="W67" s="321"/>
      <c r="X67" s="309"/>
      <c r="Y67" s="309"/>
      <c r="Z67" s="50"/>
      <c r="AA67" s="28"/>
      <c r="AB67" s="51"/>
      <c r="AC67" s="289"/>
      <c r="AD67" s="289"/>
    </row>
    <row r="68" spans="1:30" ht="15.75" customHeight="1" x14ac:dyDescent="0.25">
      <c r="A68" s="289"/>
      <c r="B68" s="613" t="s">
        <v>175</v>
      </c>
      <c r="C68" s="585"/>
      <c r="D68" s="618"/>
      <c r="E68" s="608"/>
      <c r="F68" s="608"/>
      <c r="G68" s="608"/>
      <c r="H68" s="608"/>
      <c r="I68" s="608"/>
      <c r="J68" s="608"/>
      <c r="K68" s="608"/>
      <c r="L68" s="608"/>
      <c r="M68" s="608"/>
      <c r="N68" s="608"/>
      <c r="O68" s="608"/>
      <c r="P68" s="608"/>
      <c r="Q68" s="608"/>
      <c r="R68" s="608"/>
      <c r="S68" s="608"/>
      <c r="T68" s="608"/>
      <c r="U68" s="608"/>
      <c r="V68" s="608"/>
      <c r="W68" s="608"/>
      <c r="X68" s="608"/>
      <c r="Y68" s="608"/>
      <c r="Z68" s="608"/>
      <c r="AA68" s="608"/>
      <c r="AB68" s="609"/>
      <c r="AC68" s="289"/>
      <c r="AD68" s="289"/>
    </row>
    <row r="69" spans="1:30" ht="15.75" customHeight="1" x14ac:dyDescent="0.25">
      <c r="A69" s="289"/>
      <c r="B69" s="48"/>
      <c r="C69" s="319"/>
      <c r="D69" s="319"/>
      <c r="E69" s="319"/>
      <c r="F69" s="312"/>
      <c r="G69" s="320"/>
      <c r="H69" s="321"/>
      <c r="I69" s="321"/>
      <c r="J69" s="312"/>
      <c r="K69" s="312"/>
      <c r="L69" s="312"/>
      <c r="M69" s="312"/>
      <c r="N69" s="321"/>
      <c r="O69" s="312"/>
      <c r="P69" s="312"/>
      <c r="Q69" s="312"/>
      <c r="R69" s="312"/>
      <c r="S69" s="321"/>
      <c r="T69" s="299"/>
      <c r="U69" s="299"/>
      <c r="V69" s="289"/>
      <c r="W69" s="321"/>
      <c r="X69" s="309"/>
      <c r="Y69" s="309"/>
      <c r="Z69" s="50"/>
      <c r="AA69" s="28"/>
      <c r="AB69" s="51"/>
      <c r="AC69" s="289"/>
      <c r="AD69" s="289"/>
    </row>
    <row r="70" spans="1:30" ht="15.75" customHeight="1" x14ac:dyDescent="0.25">
      <c r="A70" s="289"/>
      <c r="B70" s="613" t="s">
        <v>176</v>
      </c>
      <c r="C70" s="585"/>
      <c r="D70" s="618"/>
      <c r="E70" s="608"/>
      <c r="F70" s="608"/>
      <c r="G70" s="608"/>
      <c r="H70" s="608"/>
      <c r="I70" s="608"/>
      <c r="J70" s="608"/>
      <c r="K70" s="608"/>
      <c r="L70" s="608"/>
      <c r="M70" s="608"/>
      <c r="N70" s="608"/>
      <c r="O70" s="608"/>
      <c r="P70" s="608"/>
      <c r="Q70" s="608"/>
      <c r="R70" s="608"/>
      <c r="S70" s="608"/>
      <c r="T70" s="608"/>
      <c r="U70" s="608"/>
      <c r="V70" s="608"/>
      <c r="W70" s="608"/>
      <c r="X70" s="608"/>
      <c r="Y70" s="608"/>
      <c r="Z70" s="608"/>
      <c r="AA70" s="608"/>
      <c r="AB70" s="609"/>
      <c r="AC70" s="289"/>
      <c r="AD70" s="289"/>
    </row>
    <row r="71" spans="1:30" ht="15.75" customHeight="1" x14ac:dyDescent="0.25">
      <c r="A71" s="289"/>
      <c r="B71" s="48"/>
      <c r="C71" s="319"/>
      <c r="D71" s="319"/>
      <c r="E71" s="319"/>
      <c r="F71" s="312"/>
      <c r="G71" s="320"/>
      <c r="H71" s="321"/>
      <c r="I71" s="321"/>
      <c r="J71" s="312"/>
      <c r="K71" s="312"/>
      <c r="L71" s="312"/>
      <c r="M71" s="312"/>
      <c r="N71" s="321"/>
      <c r="O71" s="312"/>
      <c r="P71" s="312"/>
      <c r="Q71" s="312"/>
      <c r="R71" s="312"/>
      <c r="S71" s="321"/>
      <c r="T71" s="299"/>
      <c r="U71" s="299"/>
      <c r="V71" s="289"/>
      <c r="W71" s="321"/>
      <c r="X71" s="309"/>
      <c r="Y71" s="309"/>
      <c r="Z71" s="50"/>
      <c r="AA71" s="28"/>
      <c r="AB71" s="51"/>
      <c r="AC71" s="289"/>
      <c r="AD71" s="289"/>
    </row>
    <row r="72" spans="1:30" ht="15.75" customHeight="1" x14ac:dyDescent="0.25">
      <c r="A72" s="289"/>
      <c r="B72" s="613" t="s">
        <v>177</v>
      </c>
      <c r="C72" s="595"/>
      <c r="D72" s="595"/>
      <c r="E72" s="595"/>
      <c r="F72" s="595"/>
      <c r="G72" s="595"/>
      <c r="H72" s="595"/>
      <c r="I72" s="595"/>
      <c r="J72" s="595"/>
      <c r="K72" s="595"/>
      <c r="L72" s="595"/>
      <c r="M72" s="595"/>
      <c r="N72" s="595"/>
      <c r="O72" s="595"/>
      <c r="P72" s="595"/>
      <c r="Q72" s="595"/>
      <c r="R72" s="595"/>
      <c r="S72" s="595"/>
      <c r="T72" s="595"/>
      <c r="U72" s="595"/>
      <c r="V72" s="595"/>
      <c r="W72" s="595"/>
      <c r="X72" s="595"/>
      <c r="Y72" s="595"/>
      <c r="Z72" s="595"/>
      <c r="AA72" s="595"/>
      <c r="AB72" s="585"/>
      <c r="AC72" s="289"/>
      <c r="AD72" s="289"/>
    </row>
    <row r="73" spans="1:30" ht="15.75" customHeight="1" x14ac:dyDescent="0.25">
      <c r="A73" s="289"/>
      <c r="B73" s="594" t="s">
        <v>122</v>
      </c>
      <c r="C73" s="585"/>
      <c r="D73" s="52" t="s">
        <v>178</v>
      </c>
      <c r="E73" s="594" t="s">
        <v>179</v>
      </c>
      <c r="F73" s="585"/>
      <c r="G73" s="594" t="s">
        <v>177</v>
      </c>
      <c r="H73" s="595"/>
      <c r="I73" s="595"/>
      <c r="J73" s="595"/>
      <c r="K73" s="595"/>
      <c r="L73" s="595"/>
      <c r="M73" s="595"/>
      <c r="N73" s="595"/>
      <c r="O73" s="585"/>
      <c r="P73" s="594" t="s">
        <v>180</v>
      </c>
      <c r="Q73" s="595"/>
      <c r="R73" s="595"/>
      <c r="S73" s="595"/>
      <c r="T73" s="595"/>
      <c r="U73" s="595"/>
      <c r="V73" s="595"/>
      <c r="W73" s="595"/>
      <c r="X73" s="595"/>
      <c r="Y73" s="595"/>
      <c r="Z73" s="595"/>
      <c r="AA73" s="595"/>
      <c r="AB73" s="585"/>
      <c r="AC73" s="289"/>
      <c r="AD73" s="289"/>
    </row>
    <row r="74" spans="1:30" ht="15.75" customHeight="1" x14ac:dyDescent="0.25">
      <c r="A74" s="289"/>
      <c r="B74" s="594"/>
      <c r="C74" s="585"/>
      <c r="D74" s="37"/>
      <c r="E74" s="594"/>
      <c r="F74" s="585"/>
      <c r="G74" s="619"/>
      <c r="H74" s="595"/>
      <c r="I74" s="595"/>
      <c r="J74" s="595"/>
      <c r="K74" s="595"/>
      <c r="L74" s="595"/>
      <c r="M74" s="595"/>
      <c r="N74" s="595"/>
      <c r="O74" s="585"/>
      <c r="P74" s="619"/>
      <c r="Q74" s="595"/>
      <c r="R74" s="595"/>
      <c r="S74" s="595"/>
      <c r="T74" s="595"/>
      <c r="U74" s="595"/>
      <c r="V74" s="595"/>
      <c r="W74" s="595"/>
      <c r="X74" s="595"/>
      <c r="Y74" s="595"/>
      <c r="Z74" s="595"/>
      <c r="AA74" s="595"/>
      <c r="AB74" s="585"/>
      <c r="AC74" s="289"/>
      <c r="AD74" s="289"/>
    </row>
    <row r="75" spans="1:30" ht="15.75" customHeight="1" x14ac:dyDescent="0.25">
      <c r="A75" s="289"/>
      <c r="B75" s="594"/>
      <c r="C75" s="585"/>
      <c r="D75" s="37"/>
      <c r="E75" s="594"/>
      <c r="F75" s="585"/>
      <c r="G75" s="619"/>
      <c r="H75" s="595"/>
      <c r="I75" s="595"/>
      <c r="J75" s="595"/>
      <c r="K75" s="595"/>
      <c r="L75" s="595"/>
      <c r="M75" s="595"/>
      <c r="N75" s="595"/>
      <c r="O75" s="585"/>
      <c r="P75" s="619"/>
      <c r="Q75" s="595"/>
      <c r="R75" s="595"/>
      <c r="S75" s="595"/>
      <c r="T75" s="595"/>
      <c r="U75" s="595"/>
      <c r="V75" s="595"/>
      <c r="W75" s="595"/>
      <c r="X75" s="595"/>
      <c r="Y75" s="595"/>
      <c r="Z75" s="595"/>
      <c r="AA75" s="595"/>
      <c r="AB75" s="585"/>
      <c r="AC75" s="289"/>
      <c r="AD75" s="289"/>
    </row>
    <row r="76" spans="1:30" ht="26.25" customHeight="1" x14ac:dyDescent="0.25">
      <c r="A76" s="289"/>
      <c r="B76" s="620" t="s">
        <v>181</v>
      </c>
      <c r="C76" s="595"/>
      <c r="D76" s="595"/>
      <c r="E76" s="595"/>
      <c r="F76" s="595"/>
      <c r="G76" s="595"/>
      <c r="H76" s="595"/>
      <c r="I76" s="595"/>
      <c r="J76" s="595"/>
      <c r="K76" s="595"/>
      <c r="L76" s="595"/>
      <c r="M76" s="595"/>
      <c r="N76" s="595"/>
      <c r="O76" s="595"/>
      <c r="P76" s="595"/>
      <c r="Q76" s="595"/>
      <c r="R76" s="595"/>
      <c r="S76" s="595"/>
      <c r="T76" s="595"/>
      <c r="U76" s="595"/>
      <c r="V76" s="595"/>
      <c r="W76" s="595"/>
      <c r="X76" s="595"/>
      <c r="Y76" s="595"/>
      <c r="Z76" s="595"/>
      <c r="AA76" s="595"/>
      <c r="AB76" s="585"/>
      <c r="AC76" s="289"/>
      <c r="AD76" s="322"/>
    </row>
    <row r="77" spans="1:30" ht="12.75" customHeight="1" x14ac:dyDescent="0.25">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row>
    <row r="78" spans="1:30" ht="12.75" customHeight="1" x14ac:dyDescent="0.25">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row>
    <row r="79" spans="1:30" ht="12.75" customHeight="1" x14ac:dyDescent="0.25">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row>
    <row r="80" spans="1:30" ht="12.75" customHeight="1" x14ac:dyDescent="0.25">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row>
    <row r="81" spans="1:30" ht="12.75" customHeight="1" x14ac:dyDescent="0.25">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row>
    <row r="82" spans="1:30" ht="12.75" customHeight="1" x14ac:dyDescent="0.25">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row>
    <row r="83" spans="1:30" ht="12.75" customHeight="1" x14ac:dyDescent="0.25">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CCCFF"/>
  </sheetPr>
  <dimension ref="A1:AG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1" width="11.42578125" customWidth="1"/>
    <col min="32" max="32" width="28" customWidth="1"/>
    <col min="33" max="33" width="11.42578125" customWidth="1"/>
  </cols>
  <sheetData>
    <row r="1" spans="1:33"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row>
    <row r="2" spans="1:33"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c r="AE2" s="289"/>
      <c r="AF2" s="289"/>
      <c r="AG2" s="289"/>
    </row>
    <row r="3" spans="1:33"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c r="AE3" s="289"/>
      <c r="AF3" s="289"/>
      <c r="AG3" s="289"/>
    </row>
    <row r="4" spans="1:33"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c r="AE4" s="289"/>
      <c r="AF4" s="289"/>
      <c r="AG4" s="289"/>
    </row>
    <row r="5" spans="1:33"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c r="AE5" s="289"/>
      <c r="AF5" s="289"/>
      <c r="AG5" s="289"/>
    </row>
    <row r="6" spans="1:33"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c r="AE6" s="289"/>
      <c r="AF6" s="289"/>
      <c r="AG6" s="289"/>
    </row>
    <row r="7" spans="1:33"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c r="AE7" s="289"/>
      <c r="AF7" s="289"/>
      <c r="AG7" s="289"/>
    </row>
    <row r="8" spans="1:33"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c r="AE8" s="289"/>
      <c r="AF8" s="1038" t="s">
        <v>978</v>
      </c>
      <c r="AG8" s="612"/>
    </row>
    <row r="9" spans="1:33"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c r="AE9" s="289"/>
      <c r="AF9" s="289"/>
      <c r="AG9" s="289"/>
    </row>
    <row r="10" spans="1:33" ht="30" customHeight="1" x14ac:dyDescent="0.25">
      <c r="A10" s="289"/>
      <c r="B10" s="31"/>
      <c r="C10" s="626" t="s">
        <v>123</v>
      </c>
      <c r="D10" s="612"/>
      <c r="E10" s="594" t="s">
        <v>114</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c r="AE10" s="289"/>
      <c r="AF10" s="289"/>
      <c r="AG10" s="289"/>
    </row>
    <row r="11" spans="1:33"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c r="AE11" s="289"/>
      <c r="AF11" s="52" t="s">
        <v>979</v>
      </c>
      <c r="AG11" s="52" t="s">
        <v>980</v>
      </c>
    </row>
    <row r="12" spans="1:33" ht="29.25" customHeight="1" x14ac:dyDescent="0.25">
      <c r="A12" s="289"/>
      <c r="B12" s="31"/>
      <c r="C12" s="630" t="s">
        <v>125</v>
      </c>
      <c r="D12" s="631"/>
      <c r="E12" s="628" t="s">
        <v>981</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c r="AE12" s="289"/>
      <c r="AF12" s="37" t="s">
        <v>982</v>
      </c>
      <c r="AG12" s="37">
        <v>28</v>
      </c>
    </row>
    <row r="13" spans="1:33"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c r="AE13" s="289"/>
      <c r="AF13" s="37" t="s">
        <v>983</v>
      </c>
      <c r="AG13" s="37">
        <v>100</v>
      </c>
    </row>
    <row r="14" spans="1:33" ht="15" customHeight="1" x14ac:dyDescent="0.25">
      <c r="A14" s="289"/>
      <c r="B14" s="31"/>
      <c r="C14" s="626" t="s">
        <v>127</v>
      </c>
      <c r="D14" s="612"/>
      <c r="E14" s="300"/>
      <c r="F14" s="627"/>
      <c r="G14" s="612"/>
      <c r="H14" s="612"/>
      <c r="I14" s="612"/>
      <c r="J14" s="612"/>
      <c r="K14" s="612"/>
      <c r="L14" s="612"/>
      <c r="M14" s="612"/>
      <c r="N14" s="612"/>
      <c r="O14" s="612"/>
      <c r="P14" s="612"/>
      <c r="Q14" s="612"/>
      <c r="R14" s="612"/>
      <c r="S14" s="612"/>
      <c r="T14" s="612"/>
      <c r="U14" s="612"/>
      <c r="V14" s="612"/>
      <c r="W14" s="612"/>
      <c r="X14" s="612"/>
      <c r="Y14" s="612"/>
      <c r="Z14" s="612"/>
      <c r="AA14" s="612"/>
      <c r="AB14" s="623"/>
      <c r="AC14" s="289"/>
      <c r="AD14" s="289"/>
      <c r="AE14" s="289"/>
      <c r="AF14" s="37" t="s">
        <v>984</v>
      </c>
      <c r="AG14" s="37">
        <v>34</v>
      </c>
    </row>
    <row r="15" spans="1:33" ht="29.25" customHeight="1" x14ac:dyDescent="0.25">
      <c r="A15" s="289"/>
      <c r="B15" s="31"/>
      <c r="C15" s="594" t="s">
        <v>985</v>
      </c>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85"/>
      <c r="AB15" s="301"/>
      <c r="AC15" s="289"/>
      <c r="AD15" s="289"/>
      <c r="AE15" s="289"/>
      <c r="AF15" s="37" t="s">
        <v>986</v>
      </c>
      <c r="AG15" s="37">
        <v>100</v>
      </c>
    </row>
    <row r="16" spans="1:33" ht="15" customHeight="1" x14ac:dyDescent="0.25">
      <c r="A16" s="289"/>
      <c r="B16" s="31"/>
      <c r="C16" s="302"/>
      <c r="D16" s="302"/>
      <c r="E16" s="302"/>
      <c r="F16" s="302"/>
      <c r="G16" s="302"/>
      <c r="H16" s="302"/>
      <c r="I16" s="302"/>
      <c r="J16" s="302"/>
      <c r="K16" s="302"/>
      <c r="L16" s="302"/>
      <c r="M16" s="302"/>
      <c r="N16" s="302"/>
      <c r="O16" s="302"/>
      <c r="P16" s="302"/>
      <c r="Q16" s="302"/>
      <c r="R16" s="302"/>
      <c r="S16" s="302"/>
      <c r="T16" s="302"/>
      <c r="U16" s="302"/>
      <c r="V16" s="302"/>
      <c r="W16" s="302"/>
      <c r="X16" s="302"/>
      <c r="Y16" s="302"/>
      <c r="Z16" s="302"/>
      <c r="AA16" s="302"/>
      <c r="AB16" s="301"/>
      <c r="AC16" s="289"/>
      <c r="AD16" s="289"/>
      <c r="AE16" s="289"/>
      <c r="AF16" s="37" t="s">
        <v>987</v>
      </c>
      <c r="AG16" s="37">
        <v>38</v>
      </c>
    </row>
    <row r="17" spans="1:33" ht="15" customHeight="1" x14ac:dyDescent="0.25">
      <c r="A17" s="289"/>
      <c r="B17" s="31"/>
      <c r="C17" s="303" t="s">
        <v>128</v>
      </c>
      <c r="D17" s="303"/>
      <c r="E17" s="289"/>
      <c r="F17" s="289"/>
      <c r="G17" s="289"/>
      <c r="H17" s="289"/>
      <c r="I17" s="289"/>
      <c r="J17" s="302"/>
      <c r="K17" s="302"/>
      <c r="L17" s="302"/>
      <c r="M17" s="302"/>
      <c r="N17" s="302"/>
      <c r="O17" s="302"/>
      <c r="P17" s="302"/>
      <c r="Q17" s="302"/>
      <c r="R17" s="302" t="s">
        <v>129</v>
      </c>
      <c r="S17" s="302"/>
      <c r="T17" s="302"/>
      <c r="U17" s="302"/>
      <c r="V17" s="302"/>
      <c r="W17" s="302"/>
      <c r="X17" s="302"/>
      <c r="Y17" s="302"/>
      <c r="Z17" s="302"/>
      <c r="AA17" s="302"/>
      <c r="AB17" s="301"/>
      <c r="AC17" s="289"/>
      <c r="AD17" s="289"/>
      <c r="AE17" s="289"/>
      <c r="AF17" s="37" t="s">
        <v>988</v>
      </c>
      <c r="AG17" s="37">
        <v>100</v>
      </c>
    </row>
    <row r="18" spans="1:33" ht="15" customHeight="1" x14ac:dyDescent="0.25">
      <c r="A18" s="289"/>
      <c r="B18" s="31"/>
      <c r="C18" s="621"/>
      <c r="D18" s="605"/>
      <c r="E18" s="605"/>
      <c r="F18" s="605"/>
      <c r="G18" s="605"/>
      <c r="H18" s="605"/>
      <c r="I18" s="605"/>
      <c r="J18" s="605"/>
      <c r="K18" s="605"/>
      <c r="L18" s="605"/>
      <c r="M18" s="605"/>
      <c r="N18" s="605"/>
      <c r="O18" s="605"/>
      <c r="P18" s="606"/>
      <c r="Q18" s="289"/>
      <c r="R18" s="615"/>
      <c r="S18" s="595"/>
      <c r="T18" s="595"/>
      <c r="U18" s="595"/>
      <c r="V18" s="595"/>
      <c r="W18" s="595"/>
      <c r="X18" s="595"/>
      <c r="Y18" s="595"/>
      <c r="Z18" s="595"/>
      <c r="AA18" s="585"/>
      <c r="AB18" s="297"/>
      <c r="AC18" s="289"/>
      <c r="AD18" s="289"/>
      <c r="AE18" s="289"/>
      <c r="AF18" s="37" t="s">
        <v>989</v>
      </c>
      <c r="AG18" s="37">
        <v>25</v>
      </c>
    </row>
    <row r="19" spans="1:33" ht="15" customHeight="1" x14ac:dyDescent="0.25">
      <c r="A19" s="289"/>
      <c r="B19" s="31"/>
      <c r="C19" s="622"/>
      <c r="D19" s="569"/>
      <c r="E19" s="569"/>
      <c r="F19" s="569"/>
      <c r="G19" s="569"/>
      <c r="H19" s="569"/>
      <c r="I19" s="569"/>
      <c r="J19" s="569"/>
      <c r="K19" s="569"/>
      <c r="L19" s="569"/>
      <c r="M19" s="569"/>
      <c r="N19" s="569"/>
      <c r="O19" s="569"/>
      <c r="P19" s="623"/>
      <c r="Q19" s="289"/>
      <c r="R19" s="289"/>
      <c r="S19" s="289"/>
      <c r="T19" s="289"/>
      <c r="U19" s="289"/>
      <c r="V19" s="289"/>
      <c r="W19" s="289"/>
      <c r="X19" s="289"/>
      <c r="Y19" s="289"/>
      <c r="Z19" s="289"/>
      <c r="AA19" s="289"/>
      <c r="AB19" s="297"/>
      <c r="AC19" s="289"/>
      <c r="AD19" s="289"/>
      <c r="AE19" s="289"/>
      <c r="AF19" s="289"/>
      <c r="AG19" s="289"/>
    </row>
    <row r="20" spans="1:33" ht="15" customHeight="1" x14ac:dyDescent="0.25">
      <c r="A20" s="289"/>
      <c r="B20" s="31"/>
      <c r="C20" s="622"/>
      <c r="D20" s="569"/>
      <c r="E20" s="569"/>
      <c r="F20" s="569"/>
      <c r="G20" s="569"/>
      <c r="H20" s="569"/>
      <c r="I20" s="569"/>
      <c r="J20" s="569"/>
      <c r="K20" s="569"/>
      <c r="L20" s="569"/>
      <c r="M20" s="569"/>
      <c r="N20" s="569"/>
      <c r="O20" s="569"/>
      <c r="P20" s="623"/>
      <c r="Q20" s="299"/>
      <c r="R20" s="302" t="s">
        <v>130</v>
      </c>
      <c r="S20" s="302"/>
      <c r="T20" s="302"/>
      <c r="U20" s="302"/>
      <c r="V20" s="302"/>
      <c r="W20" s="299"/>
      <c r="X20" s="299"/>
      <c r="Y20" s="299"/>
      <c r="Z20" s="289"/>
      <c r="AA20" s="299"/>
      <c r="AB20" s="297"/>
      <c r="AC20" s="289"/>
      <c r="AD20" s="289"/>
      <c r="AE20" s="289"/>
      <c r="AF20" s="289"/>
      <c r="AG20" s="289"/>
    </row>
    <row r="21" spans="1:33" ht="15" customHeight="1" x14ac:dyDescent="0.25">
      <c r="A21" s="289"/>
      <c r="B21" s="31"/>
      <c r="C21" s="622"/>
      <c r="D21" s="569"/>
      <c r="E21" s="569"/>
      <c r="F21" s="569"/>
      <c r="G21" s="569"/>
      <c r="H21" s="569"/>
      <c r="I21" s="569"/>
      <c r="J21" s="569"/>
      <c r="K21" s="569"/>
      <c r="L21" s="569"/>
      <c r="M21" s="569"/>
      <c r="N21" s="569"/>
      <c r="O21" s="569"/>
      <c r="P21" s="623"/>
      <c r="Q21" s="289"/>
      <c r="R21" s="37"/>
      <c r="S21" s="289" t="s">
        <v>15</v>
      </c>
      <c r="T21" s="289"/>
      <c r="U21" s="37"/>
      <c r="V21" s="289" t="s">
        <v>27</v>
      </c>
      <c r="W21" s="289"/>
      <c r="X21" s="37"/>
      <c r="Y21" s="304" t="s">
        <v>46</v>
      </c>
      <c r="Z21" s="289"/>
      <c r="AA21" s="289"/>
      <c r="AB21" s="297"/>
      <c r="AC21" s="289"/>
      <c r="AD21" s="289"/>
      <c r="AE21" s="289"/>
      <c r="AF21" s="289"/>
      <c r="AG21" s="289"/>
    </row>
    <row r="22" spans="1:33" ht="15" customHeight="1" x14ac:dyDescent="0.25">
      <c r="A22" s="289"/>
      <c r="B22" s="31"/>
      <c r="C22" s="622"/>
      <c r="D22" s="569"/>
      <c r="E22" s="569"/>
      <c r="F22" s="569"/>
      <c r="G22" s="569"/>
      <c r="H22" s="569"/>
      <c r="I22" s="569"/>
      <c r="J22" s="569"/>
      <c r="K22" s="569"/>
      <c r="L22" s="569"/>
      <c r="M22" s="569"/>
      <c r="N22" s="569"/>
      <c r="O22" s="569"/>
      <c r="P22" s="623"/>
      <c r="Q22" s="289"/>
      <c r="R22" s="289"/>
      <c r="S22" s="289"/>
      <c r="T22" s="289"/>
      <c r="U22" s="289"/>
      <c r="V22" s="289"/>
      <c r="W22" s="289"/>
      <c r="X22" s="289"/>
      <c r="Y22" s="289"/>
      <c r="Z22" s="289"/>
      <c r="AA22" s="289"/>
      <c r="AB22" s="297"/>
      <c r="AC22" s="289"/>
      <c r="AD22" s="289"/>
      <c r="AE22" s="289"/>
      <c r="AF22" s="289"/>
      <c r="AG22" s="289"/>
    </row>
    <row r="23" spans="1:33" ht="15" customHeight="1" x14ac:dyDescent="0.25">
      <c r="A23" s="289"/>
      <c r="B23" s="31"/>
      <c r="C23" s="607"/>
      <c r="D23" s="608"/>
      <c r="E23" s="608"/>
      <c r="F23" s="608"/>
      <c r="G23" s="608"/>
      <c r="H23" s="608"/>
      <c r="I23" s="608"/>
      <c r="J23" s="608"/>
      <c r="K23" s="608"/>
      <c r="L23" s="608"/>
      <c r="M23" s="608"/>
      <c r="N23" s="608"/>
      <c r="O23" s="608"/>
      <c r="P23" s="609"/>
      <c r="Q23" s="289"/>
      <c r="R23" s="302" t="s">
        <v>131</v>
      </c>
      <c r="S23" s="289"/>
      <c r="T23" s="289"/>
      <c r="U23" s="289"/>
      <c r="V23" s="289"/>
      <c r="W23" s="632" t="s">
        <v>33</v>
      </c>
      <c r="X23" s="595"/>
      <c r="Y23" s="595"/>
      <c r="Z23" s="595"/>
      <c r="AA23" s="585"/>
      <c r="AB23" s="297"/>
      <c r="AC23" s="289"/>
      <c r="AD23" s="289"/>
      <c r="AE23" s="289"/>
      <c r="AF23" s="289"/>
      <c r="AG23" s="289"/>
    </row>
    <row r="24" spans="1:33" ht="15" customHeight="1" x14ac:dyDescent="0.25">
      <c r="A24" s="289"/>
      <c r="B24" s="31"/>
      <c r="C24" s="299"/>
      <c r="D24" s="299"/>
      <c r="E24" s="299"/>
      <c r="F24" s="299"/>
      <c r="G24" s="299"/>
      <c r="H24" s="289"/>
      <c r="I24" s="289"/>
      <c r="J24" s="289"/>
      <c r="K24" s="289"/>
      <c r="L24" s="289"/>
      <c r="M24" s="289"/>
      <c r="N24" s="289"/>
      <c r="O24" s="289"/>
      <c r="P24" s="289"/>
      <c r="Q24" s="289"/>
      <c r="R24" s="302"/>
      <c r="S24" s="289"/>
      <c r="T24" s="289"/>
      <c r="U24" s="289"/>
      <c r="V24" s="289"/>
      <c r="W24" s="289"/>
      <c r="X24" s="289"/>
      <c r="Y24" s="289"/>
      <c r="Z24" s="289"/>
      <c r="AA24" s="289"/>
      <c r="AB24" s="297"/>
      <c r="AC24" s="289"/>
      <c r="AD24" s="289"/>
      <c r="AE24" s="289"/>
      <c r="AF24" s="289"/>
      <c r="AG24" s="289"/>
    </row>
    <row r="25" spans="1:33" ht="15" customHeight="1" x14ac:dyDescent="0.25">
      <c r="A25" s="289"/>
      <c r="B25" s="31"/>
      <c r="C25" s="302" t="s">
        <v>132</v>
      </c>
      <c r="D25" s="299"/>
      <c r="E25" s="299"/>
      <c r="F25" s="299"/>
      <c r="G25" s="299"/>
      <c r="H25" s="299"/>
      <c r="I25" s="289"/>
      <c r="J25" s="289"/>
      <c r="K25" s="289"/>
      <c r="L25" s="289"/>
      <c r="M25" s="289"/>
      <c r="N25" s="289"/>
      <c r="O25" s="289"/>
      <c r="P25" s="289"/>
      <c r="Q25" s="289"/>
      <c r="R25" s="289"/>
      <c r="S25" s="289"/>
      <c r="T25" s="289"/>
      <c r="U25" s="289"/>
      <c r="V25" s="289"/>
      <c r="W25" s="289"/>
      <c r="X25" s="289"/>
      <c r="Y25" s="289"/>
      <c r="Z25" s="289"/>
      <c r="AA25" s="289"/>
      <c r="AB25" s="297"/>
      <c r="AC25" s="289"/>
      <c r="AD25" s="289"/>
      <c r="AE25" s="289"/>
      <c r="AF25" s="289"/>
      <c r="AG25" s="289"/>
    </row>
    <row r="26" spans="1:33" ht="39.75" customHeight="1" x14ac:dyDescent="0.25">
      <c r="A26" s="289"/>
      <c r="B26" s="31"/>
      <c r="C26" s="1039" t="s">
        <v>973</v>
      </c>
      <c r="D26" s="595"/>
      <c r="E26" s="595"/>
      <c r="F26" s="595"/>
      <c r="G26" s="595"/>
      <c r="H26" s="595"/>
      <c r="I26" s="595"/>
      <c r="J26" s="595"/>
      <c r="K26" s="595"/>
      <c r="L26" s="595"/>
      <c r="M26" s="595"/>
      <c r="N26" s="595"/>
      <c r="O26" s="595"/>
      <c r="P26" s="595"/>
      <c r="Q26" s="595"/>
      <c r="R26" s="595"/>
      <c r="S26" s="595"/>
      <c r="T26" s="595"/>
      <c r="U26" s="595"/>
      <c r="V26" s="595"/>
      <c r="W26" s="595"/>
      <c r="X26" s="595"/>
      <c r="Y26" s="595"/>
      <c r="Z26" s="595"/>
      <c r="AA26" s="585"/>
      <c r="AB26" s="297"/>
      <c r="AC26" s="289"/>
      <c r="AD26" s="289"/>
      <c r="AE26" s="289"/>
      <c r="AF26" s="324">
        <f>+(((((AG12/100)*AG13)+((AG14/100)*AG15)+((AG16/100)*AG17))*AG18)/100)</f>
        <v>25</v>
      </c>
      <c r="AG26" s="289"/>
    </row>
    <row r="27" spans="1:33" ht="15" customHeight="1" x14ac:dyDescent="0.25">
      <c r="A27" s="289"/>
      <c r="B27" s="31"/>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305"/>
      <c r="AC27" s="289"/>
      <c r="AD27" s="289"/>
      <c r="AE27" s="289"/>
      <c r="AF27" s="289"/>
      <c r="AG27" s="289"/>
    </row>
    <row r="28" spans="1:33" ht="15" customHeight="1" x14ac:dyDescent="0.25">
      <c r="A28" s="289"/>
      <c r="B28" s="31"/>
      <c r="C28" s="293" t="s">
        <v>134</v>
      </c>
      <c r="D28" s="299"/>
      <c r="E28" s="299"/>
      <c r="F28" s="299"/>
      <c r="G28" s="299"/>
      <c r="H28" s="299"/>
      <c r="I28" s="299"/>
      <c r="J28" s="299"/>
      <c r="K28" s="299"/>
      <c r="L28" s="299"/>
      <c r="M28" s="293" t="s">
        <v>134</v>
      </c>
      <c r="N28" s="299"/>
      <c r="O28" s="299"/>
      <c r="P28" s="299"/>
      <c r="Q28" s="299"/>
      <c r="R28" s="299"/>
      <c r="S28" s="299"/>
      <c r="T28" s="299"/>
      <c r="U28" s="299"/>
      <c r="V28" s="299"/>
      <c r="W28" s="299"/>
      <c r="X28" s="299"/>
      <c r="Y28" s="299"/>
      <c r="Z28" s="299"/>
      <c r="AA28" s="299"/>
      <c r="AB28" s="305"/>
      <c r="AC28" s="289"/>
      <c r="AD28" s="289"/>
      <c r="AE28" s="289"/>
      <c r="AF28" s="289"/>
      <c r="AG28" s="289"/>
    </row>
    <row r="29" spans="1:33" ht="29.25" customHeight="1" x14ac:dyDescent="0.25">
      <c r="A29" s="289"/>
      <c r="B29" s="31"/>
      <c r="C29" s="632" t="s">
        <v>974</v>
      </c>
      <c r="D29" s="595"/>
      <c r="E29" s="595"/>
      <c r="F29" s="595"/>
      <c r="G29" s="595"/>
      <c r="H29" s="595"/>
      <c r="I29" s="595"/>
      <c r="J29" s="595"/>
      <c r="K29" s="585"/>
      <c r="L29" s="299"/>
      <c r="M29" s="632"/>
      <c r="N29" s="595"/>
      <c r="O29" s="595"/>
      <c r="P29" s="595"/>
      <c r="Q29" s="595"/>
      <c r="R29" s="595"/>
      <c r="S29" s="595"/>
      <c r="T29" s="595"/>
      <c r="U29" s="595"/>
      <c r="V29" s="595"/>
      <c r="W29" s="595"/>
      <c r="X29" s="595"/>
      <c r="Y29" s="595"/>
      <c r="Z29" s="595"/>
      <c r="AA29" s="585"/>
      <c r="AB29" s="305"/>
      <c r="AC29" s="289"/>
      <c r="AD29" s="289"/>
      <c r="AE29" s="289"/>
      <c r="AF29" s="289"/>
      <c r="AG29" s="289"/>
    </row>
    <row r="30" spans="1:33" ht="15" customHeight="1" x14ac:dyDescent="0.25">
      <c r="A30" s="289"/>
      <c r="B30" s="31"/>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97"/>
      <c r="AC30" s="289"/>
      <c r="AD30" s="289"/>
      <c r="AE30" s="289"/>
      <c r="AF30" s="289"/>
      <c r="AG30" s="289"/>
    </row>
    <row r="31" spans="1:33" ht="15" customHeight="1" x14ac:dyDescent="0.25">
      <c r="A31" s="289"/>
      <c r="B31" s="31"/>
      <c r="C31" s="306" t="s">
        <v>137</v>
      </c>
      <c r="D31" s="306"/>
      <c r="E31" s="306"/>
      <c r="F31" s="306"/>
      <c r="G31" s="307"/>
      <c r="H31" s="308"/>
      <c r="I31" s="308"/>
      <c r="J31" s="308"/>
      <c r="K31" s="308"/>
      <c r="L31" s="308"/>
      <c r="M31" s="308"/>
      <c r="N31" s="308"/>
      <c r="O31" s="308"/>
      <c r="P31" s="308"/>
      <c r="Q31" s="308"/>
      <c r="R31" s="308"/>
      <c r="S31" s="308"/>
      <c r="T31" s="308"/>
      <c r="U31" s="308"/>
      <c r="V31" s="308"/>
      <c r="W31" s="308"/>
      <c r="X31" s="308"/>
      <c r="Y31" s="308"/>
      <c r="Z31" s="308"/>
      <c r="AA31" s="308"/>
      <c r="AB31" s="297"/>
      <c r="AC31" s="289"/>
      <c r="AD31" s="289"/>
      <c r="AE31" s="289"/>
      <c r="AF31" s="289"/>
      <c r="AG31" s="289"/>
    </row>
    <row r="32" spans="1:33" ht="90" customHeight="1" x14ac:dyDescent="0.25">
      <c r="A32" s="289"/>
      <c r="B32" s="31"/>
      <c r="C32" s="633" t="s">
        <v>975</v>
      </c>
      <c r="D32" s="595"/>
      <c r="E32" s="595"/>
      <c r="F32" s="595"/>
      <c r="G32" s="595"/>
      <c r="H32" s="595"/>
      <c r="I32" s="595"/>
      <c r="J32" s="595"/>
      <c r="K32" s="595"/>
      <c r="L32" s="595"/>
      <c r="M32" s="595"/>
      <c r="N32" s="595"/>
      <c r="O32" s="595"/>
      <c r="P32" s="595"/>
      <c r="Q32" s="595"/>
      <c r="R32" s="595"/>
      <c r="S32" s="595"/>
      <c r="T32" s="595"/>
      <c r="U32" s="595"/>
      <c r="V32" s="595"/>
      <c r="W32" s="595"/>
      <c r="X32" s="595"/>
      <c r="Y32" s="595"/>
      <c r="Z32" s="595"/>
      <c r="AA32" s="585"/>
      <c r="AB32" s="297"/>
      <c r="AC32" s="289"/>
      <c r="AD32" s="289"/>
      <c r="AE32" s="289"/>
      <c r="AF32" s="289"/>
      <c r="AG32" s="289"/>
    </row>
    <row r="33" spans="1:33" ht="15" customHeight="1" x14ac:dyDescent="0.25">
      <c r="A33" s="289"/>
      <c r="B33" s="31"/>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97"/>
      <c r="AC33" s="289"/>
      <c r="AD33" s="289"/>
      <c r="AE33" s="289"/>
      <c r="AF33" s="289"/>
      <c r="AG33" s="289"/>
    </row>
    <row r="34" spans="1:33" ht="15.75" customHeight="1" x14ac:dyDescent="0.25">
      <c r="A34" s="289"/>
      <c r="B34" s="31"/>
      <c r="C34" s="616" t="s">
        <v>139</v>
      </c>
      <c r="D34" s="612"/>
      <c r="E34" s="302"/>
      <c r="F34" s="594" t="s">
        <v>34</v>
      </c>
      <c r="G34" s="585"/>
      <c r="H34" s="302"/>
      <c r="I34" s="289"/>
      <c r="J34" s="309" t="s">
        <v>140</v>
      </c>
      <c r="K34" s="594">
        <v>25</v>
      </c>
      <c r="L34" s="595"/>
      <c r="M34" s="595"/>
      <c r="N34" s="585"/>
      <c r="O34" s="302"/>
      <c r="P34" s="302"/>
      <c r="Q34" s="293" t="s">
        <v>141</v>
      </c>
      <c r="R34" s="289"/>
      <c r="S34" s="302"/>
      <c r="T34" s="302"/>
      <c r="U34" s="302"/>
      <c r="V34" s="302"/>
      <c r="W34" s="594" t="s">
        <v>20</v>
      </c>
      <c r="X34" s="595"/>
      <c r="Y34" s="595"/>
      <c r="Z34" s="595"/>
      <c r="AA34" s="585"/>
      <c r="AB34" s="301"/>
      <c r="AC34" s="289"/>
      <c r="AD34" s="289"/>
      <c r="AE34" s="289"/>
      <c r="AF34" s="289"/>
      <c r="AG34" s="289"/>
    </row>
    <row r="35" spans="1:33" ht="15.75" customHeight="1" x14ac:dyDescent="0.25">
      <c r="A35" s="289"/>
      <c r="B35" s="31"/>
      <c r="C35" s="289"/>
      <c r="D35" s="289"/>
      <c r="E35" s="289"/>
      <c r="F35" s="304"/>
      <c r="G35" s="304"/>
      <c r="H35" s="304"/>
      <c r="I35" s="304"/>
      <c r="J35" s="304"/>
      <c r="K35" s="304"/>
      <c r="L35" s="304"/>
      <c r="M35" s="289"/>
      <c r="N35" s="289"/>
      <c r="O35" s="289"/>
      <c r="P35" s="289"/>
      <c r="Q35" s="289"/>
      <c r="R35" s="289"/>
      <c r="S35" s="289"/>
      <c r="T35" s="289"/>
      <c r="U35" s="289"/>
      <c r="V35" s="289"/>
      <c r="W35" s="289"/>
      <c r="X35" s="289"/>
      <c r="Y35" s="289"/>
      <c r="Z35" s="289"/>
      <c r="AA35" s="289"/>
      <c r="AB35" s="297"/>
      <c r="AC35" s="289"/>
      <c r="AD35" s="289"/>
      <c r="AE35" s="289"/>
      <c r="AF35" s="289"/>
      <c r="AG35" s="289"/>
    </row>
    <row r="36" spans="1:33" ht="32.25" customHeight="1" x14ac:dyDescent="0.25">
      <c r="A36" s="289"/>
      <c r="B36" s="31"/>
      <c r="C36" s="289"/>
      <c r="D36" s="309" t="s">
        <v>142</v>
      </c>
      <c r="E36" s="302"/>
      <c r="F36" s="633" t="s">
        <v>990</v>
      </c>
      <c r="G36" s="595"/>
      <c r="H36" s="595"/>
      <c r="I36" s="595"/>
      <c r="J36" s="595"/>
      <c r="K36" s="595"/>
      <c r="L36" s="595"/>
      <c r="M36" s="585"/>
      <c r="N36" s="289"/>
      <c r="O36" s="309" t="s">
        <v>144</v>
      </c>
      <c r="P36" s="632">
        <v>0</v>
      </c>
      <c r="Q36" s="595"/>
      <c r="R36" s="595"/>
      <c r="S36" s="595"/>
      <c r="T36" s="595"/>
      <c r="U36" s="595"/>
      <c r="V36" s="595"/>
      <c r="W36" s="595"/>
      <c r="X36" s="595"/>
      <c r="Y36" s="595"/>
      <c r="Z36" s="595"/>
      <c r="AA36" s="585"/>
      <c r="AB36" s="297"/>
      <c r="AC36" s="289"/>
      <c r="AD36" s="289"/>
      <c r="AE36" s="289"/>
      <c r="AF36" s="289"/>
      <c r="AG36" s="289"/>
    </row>
    <row r="37" spans="1:33" ht="15.75" customHeight="1" x14ac:dyDescent="0.25">
      <c r="A37" s="289"/>
      <c r="B37" s="31"/>
      <c r="C37" s="302"/>
      <c r="D37" s="302"/>
      <c r="E37" s="302"/>
      <c r="F37" s="304"/>
      <c r="G37" s="304"/>
      <c r="H37" s="304"/>
      <c r="I37" s="304"/>
      <c r="J37" s="304"/>
      <c r="K37" s="304"/>
      <c r="L37" s="304"/>
      <c r="M37" s="302"/>
      <c r="N37" s="302"/>
      <c r="O37" s="302"/>
      <c r="P37" s="302"/>
      <c r="Q37" s="302"/>
      <c r="R37" s="302"/>
      <c r="S37" s="302"/>
      <c r="T37" s="302"/>
      <c r="U37" s="302"/>
      <c r="V37" s="302"/>
      <c r="W37" s="302"/>
      <c r="X37" s="302"/>
      <c r="Y37" s="302"/>
      <c r="Z37" s="302"/>
      <c r="AA37" s="302"/>
      <c r="AB37" s="301"/>
      <c r="AC37" s="289"/>
      <c r="AD37" s="289"/>
      <c r="AE37" s="289"/>
      <c r="AF37" s="289"/>
      <c r="AG37" s="289"/>
    </row>
    <row r="38" spans="1:33" ht="15.75" customHeight="1" x14ac:dyDescent="0.25">
      <c r="A38" s="289"/>
      <c r="B38" s="31"/>
      <c r="C38" s="289"/>
      <c r="D38" s="309" t="s">
        <v>145</v>
      </c>
      <c r="E38" s="289"/>
      <c r="F38" s="615" t="s">
        <v>146</v>
      </c>
      <c r="G38" s="585"/>
      <c r="H38" s="289"/>
      <c r="I38" s="289"/>
      <c r="J38" s="302" t="s">
        <v>147</v>
      </c>
      <c r="K38" s="289"/>
      <c r="L38" s="615" t="s">
        <v>148</v>
      </c>
      <c r="M38" s="595"/>
      <c r="N38" s="585"/>
      <c r="O38" s="302"/>
      <c r="P38" s="302"/>
      <c r="Q38" s="289"/>
      <c r="R38" s="302" t="s">
        <v>149</v>
      </c>
      <c r="S38" s="302"/>
      <c r="T38" s="302"/>
      <c r="U38" s="302"/>
      <c r="V38" s="302"/>
      <c r="W38" s="634"/>
      <c r="X38" s="595"/>
      <c r="Y38" s="595"/>
      <c r="Z38" s="595"/>
      <c r="AA38" s="585"/>
      <c r="AB38" s="301"/>
      <c r="AC38" s="289"/>
      <c r="AD38" s="289"/>
      <c r="AE38" s="289"/>
      <c r="AF38" s="289"/>
      <c r="AG38" s="289"/>
    </row>
    <row r="39" spans="1:33" ht="15.75" customHeight="1" x14ac:dyDescent="0.25">
      <c r="A39" s="289"/>
      <c r="B39" s="31"/>
      <c r="C39" s="289"/>
      <c r="D39" s="289"/>
      <c r="E39" s="289"/>
      <c r="F39" s="29"/>
      <c r="G39" s="289"/>
      <c r="H39" s="289"/>
      <c r="I39" s="293"/>
      <c r="J39" s="293"/>
      <c r="K39" s="293"/>
      <c r="L39" s="293"/>
      <c r="M39" s="293"/>
      <c r="N39" s="293"/>
      <c r="O39" s="293"/>
      <c r="P39" s="293"/>
      <c r="Q39" s="293"/>
      <c r="R39" s="293"/>
      <c r="S39" s="293"/>
      <c r="T39" s="293"/>
      <c r="U39" s="293"/>
      <c r="V39" s="293"/>
      <c r="W39" s="293"/>
      <c r="X39" s="293"/>
      <c r="Y39" s="293"/>
      <c r="Z39" s="293"/>
      <c r="AA39" s="293"/>
      <c r="AB39" s="294"/>
      <c r="AC39" s="289"/>
      <c r="AD39" s="289"/>
      <c r="AE39" s="289"/>
      <c r="AF39" s="289"/>
      <c r="AG39" s="289"/>
    </row>
    <row r="40" spans="1:33" ht="15.75" customHeight="1" x14ac:dyDescent="0.25">
      <c r="A40" s="289"/>
      <c r="B40" s="31"/>
      <c r="C40" s="310" t="s">
        <v>150</v>
      </c>
      <c r="D40" s="635">
        <v>2024</v>
      </c>
      <c r="E40" s="636"/>
      <c r="F40" s="637"/>
      <c r="G40" s="35"/>
      <c r="H40" s="293"/>
      <c r="I40" s="293"/>
      <c r="J40" s="293"/>
      <c r="K40" s="293"/>
      <c r="L40" s="293"/>
      <c r="M40" s="293"/>
      <c r="N40" s="293"/>
      <c r="O40" s="293"/>
      <c r="P40" s="293"/>
      <c r="Q40" s="627"/>
      <c r="R40" s="612"/>
      <c r="S40" s="612"/>
      <c r="T40" s="612"/>
      <c r="U40" s="612"/>
      <c r="V40" s="293"/>
      <c r="W40" s="293"/>
      <c r="X40" s="626"/>
      <c r="Y40" s="612"/>
      <c r="Z40" s="612"/>
      <c r="AA40" s="612"/>
      <c r="AB40" s="301"/>
      <c r="AC40" s="289"/>
      <c r="AD40" s="289"/>
      <c r="AE40" s="289"/>
      <c r="AF40" s="289"/>
      <c r="AG40" s="289"/>
    </row>
    <row r="41" spans="1:33" ht="5.25" customHeight="1" x14ac:dyDescent="0.25">
      <c r="A41" s="289"/>
      <c r="B41" s="31"/>
      <c r="C41" s="302"/>
      <c r="D41" s="38"/>
      <c r="E41" s="38"/>
      <c r="F41" s="38"/>
      <c r="G41" s="289"/>
      <c r="H41" s="293"/>
      <c r="I41" s="293"/>
      <c r="J41" s="293"/>
      <c r="K41" s="293"/>
      <c r="L41" s="293"/>
      <c r="M41" s="293"/>
      <c r="N41" s="293"/>
      <c r="O41" s="293"/>
      <c r="P41" s="293"/>
      <c r="Q41" s="299"/>
      <c r="R41" s="299"/>
      <c r="S41" s="299"/>
      <c r="T41" s="299"/>
      <c r="U41" s="299"/>
      <c r="V41" s="293"/>
      <c r="W41" s="293"/>
      <c r="X41" s="295"/>
      <c r="Y41" s="295"/>
      <c r="Z41" s="295"/>
      <c r="AA41" s="295"/>
      <c r="AB41" s="301"/>
      <c r="AC41" s="289"/>
      <c r="AD41" s="289"/>
      <c r="AE41" s="289"/>
      <c r="AF41" s="289"/>
      <c r="AG41" s="289"/>
    </row>
    <row r="42" spans="1:33" ht="15.75" customHeight="1" x14ac:dyDescent="0.25">
      <c r="A42" s="289"/>
      <c r="B42" s="31"/>
      <c r="C42" s="302" t="s">
        <v>140</v>
      </c>
      <c r="D42" s="632">
        <v>25</v>
      </c>
      <c r="E42" s="595"/>
      <c r="F42" s="585"/>
      <c r="G42" s="289"/>
      <c r="H42" s="293"/>
      <c r="I42" s="293"/>
      <c r="J42" s="293"/>
      <c r="K42" s="293"/>
      <c r="L42" s="293"/>
      <c r="M42" s="293"/>
      <c r="N42" s="293"/>
      <c r="O42" s="293"/>
      <c r="P42" s="293"/>
      <c r="Q42" s="627"/>
      <c r="R42" s="612"/>
      <c r="S42" s="612"/>
      <c r="T42" s="612"/>
      <c r="U42" s="612"/>
      <c r="V42" s="293"/>
      <c r="W42" s="293"/>
      <c r="X42" s="626"/>
      <c r="Y42" s="612"/>
      <c r="Z42" s="612"/>
      <c r="AA42" s="612"/>
      <c r="AB42" s="294"/>
      <c r="AC42" s="289"/>
      <c r="AD42" s="289"/>
      <c r="AE42" s="289"/>
      <c r="AF42" s="289"/>
      <c r="AG42" s="289"/>
    </row>
    <row r="43" spans="1:33" ht="15.75" customHeight="1" x14ac:dyDescent="0.25">
      <c r="A43" s="289"/>
      <c r="B43" s="31"/>
      <c r="C43" s="289"/>
      <c r="D43" s="289"/>
      <c r="E43" s="289"/>
      <c r="F43" s="289"/>
      <c r="G43" s="289"/>
      <c r="H43" s="289"/>
      <c r="I43" s="293"/>
      <c r="J43" s="293"/>
      <c r="K43" s="302"/>
      <c r="L43" s="302"/>
      <c r="M43" s="302"/>
      <c r="N43" s="302"/>
      <c r="O43" s="302"/>
      <c r="P43" s="302"/>
      <c r="Q43" s="302"/>
      <c r="R43" s="302"/>
      <c r="S43" s="302"/>
      <c r="T43" s="302"/>
      <c r="U43" s="302"/>
      <c r="V43" s="302"/>
      <c r="W43" s="302"/>
      <c r="X43" s="302"/>
      <c r="Y43" s="302"/>
      <c r="Z43" s="302"/>
      <c r="AA43" s="302"/>
      <c r="AB43" s="294"/>
      <c r="AC43" s="289"/>
      <c r="AD43" s="289"/>
      <c r="AE43" s="289"/>
      <c r="AF43" s="289"/>
      <c r="AG43" s="289"/>
    </row>
    <row r="44" spans="1:33" ht="15.75" customHeight="1" x14ac:dyDescent="0.25">
      <c r="A44" s="289"/>
      <c r="B44" s="31"/>
      <c r="C44" s="302"/>
      <c r="D44" s="594" t="s">
        <v>151</v>
      </c>
      <c r="E44" s="595"/>
      <c r="F44" s="595"/>
      <c r="G44" s="595"/>
      <c r="H44" s="595"/>
      <c r="I44" s="595"/>
      <c r="J44" s="595"/>
      <c r="K44" s="595"/>
      <c r="L44" s="595"/>
      <c r="M44" s="595"/>
      <c r="N44" s="595"/>
      <c r="O44" s="595"/>
      <c r="P44" s="595"/>
      <c r="Q44" s="595"/>
      <c r="R44" s="595"/>
      <c r="S44" s="595"/>
      <c r="T44" s="595"/>
      <c r="U44" s="595"/>
      <c r="V44" s="595"/>
      <c r="W44" s="595"/>
      <c r="X44" s="595"/>
      <c r="Y44" s="585"/>
      <c r="Z44" s="303"/>
      <c r="AA44" s="303"/>
      <c r="AB44" s="311"/>
      <c r="AC44" s="289"/>
      <c r="AD44" s="289"/>
      <c r="AE44" s="289"/>
      <c r="AF44" s="289"/>
      <c r="AG44" s="289"/>
    </row>
    <row r="45" spans="1:33" ht="15.75" customHeight="1" x14ac:dyDescent="0.25">
      <c r="A45" s="289"/>
      <c r="B45" s="31"/>
      <c r="C45" s="289"/>
      <c r="D45" s="600" t="s">
        <v>152</v>
      </c>
      <c r="E45" s="595"/>
      <c r="F45" s="595"/>
      <c r="G45" s="595"/>
      <c r="H45" s="585"/>
      <c r="I45" s="596" t="s">
        <v>153</v>
      </c>
      <c r="J45" s="595"/>
      <c r="K45" s="595"/>
      <c r="L45" s="595"/>
      <c r="M45" s="595"/>
      <c r="N45" s="595"/>
      <c r="O45" s="595"/>
      <c r="P45" s="585"/>
      <c r="Q45" s="597" t="s">
        <v>154</v>
      </c>
      <c r="R45" s="595"/>
      <c r="S45" s="595"/>
      <c r="T45" s="595"/>
      <c r="U45" s="595"/>
      <c r="V45" s="595"/>
      <c r="W45" s="595"/>
      <c r="X45" s="595"/>
      <c r="Y45" s="585"/>
      <c r="Z45" s="303"/>
      <c r="AA45" s="303"/>
      <c r="AB45" s="311"/>
      <c r="AC45" s="289"/>
      <c r="AD45" s="289"/>
      <c r="AE45" s="289"/>
      <c r="AF45" s="289"/>
      <c r="AG45" s="289"/>
    </row>
    <row r="46" spans="1:33" ht="15.75" customHeight="1" x14ac:dyDescent="0.25">
      <c r="A46" s="312"/>
      <c r="B46" s="39"/>
      <c r="C46" s="40"/>
      <c r="D46" s="601" t="s">
        <v>155</v>
      </c>
      <c r="E46" s="595"/>
      <c r="F46" s="595"/>
      <c r="G46" s="595"/>
      <c r="H46" s="585"/>
      <c r="I46" s="598" t="s">
        <v>156</v>
      </c>
      <c r="J46" s="595"/>
      <c r="K46" s="595"/>
      <c r="L46" s="595"/>
      <c r="M46" s="595"/>
      <c r="N46" s="595"/>
      <c r="O46" s="595"/>
      <c r="P46" s="585"/>
      <c r="Q46" s="599" t="s">
        <v>157</v>
      </c>
      <c r="R46" s="595"/>
      <c r="S46" s="595"/>
      <c r="T46" s="595"/>
      <c r="U46" s="595"/>
      <c r="V46" s="595"/>
      <c r="W46" s="595"/>
      <c r="X46" s="595"/>
      <c r="Y46" s="585"/>
      <c r="Z46" s="312"/>
      <c r="AA46" s="312"/>
      <c r="AB46" s="313"/>
      <c r="AC46" s="312"/>
      <c r="AD46" s="312"/>
      <c r="AE46" s="312"/>
      <c r="AF46" s="312"/>
      <c r="AG46" s="312"/>
    </row>
    <row r="47" spans="1:33" ht="15.75" customHeight="1" x14ac:dyDescent="0.25">
      <c r="A47" s="289"/>
      <c r="B47" s="31"/>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c r="AB47" s="298"/>
      <c r="AC47" s="289"/>
      <c r="AD47" s="289"/>
      <c r="AE47" s="289"/>
      <c r="AF47" s="289"/>
      <c r="AG47" s="289"/>
    </row>
    <row r="48" spans="1:33" ht="15.75" customHeight="1" x14ac:dyDescent="0.25">
      <c r="A48" s="316"/>
      <c r="B48" s="41"/>
      <c r="C48" s="602" t="s">
        <v>158</v>
      </c>
      <c r="D48" s="595"/>
      <c r="E48" s="595"/>
      <c r="F48" s="585"/>
      <c r="G48" s="603" t="s">
        <v>159</v>
      </c>
      <c r="H48" s="604" t="s">
        <v>160</v>
      </c>
      <c r="I48" s="605"/>
      <c r="J48" s="605"/>
      <c r="K48" s="605"/>
      <c r="L48" s="605"/>
      <c r="M48" s="605"/>
      <c r="N48" s="605"/>
      <c r="O48" s="605"/>
      <c r="P48" s="605"/>
      <c r="Q48" s="605"/>
      <c r="R48" s="605"/>
      <c r="S48" s="605"/>
      <c r="T48" s="605"/>
      <c r="U48" s="605"/>
      <c r="V48" s="605"/>
      <c r="W48" s="605"/>
      <c r="X48" s="605"/>
      <c r="Y48" s="605"/>
      <c r="Z48" s="605"/>
      <c r="AA48" s="606"/>
      <c r="AB48" s="311"/>
      <c r="AC48" s="316"/>
      <c r="AD48" s="316"/>
      <c r="AE48" s="316"/>
      <c r="AF48" s="316"/>
      <c r="AG48" s="316"/>
    </row>
    <row r="49" spans="1:33" ht="15.75" customHeight="1" x14ac:dyDescent="0.25">
      <c r="A49" s="316"/>
      <c r="B49" s="41"/>
      <c r="C49" s="42" t="s">
        <v>161</v>
      </c>
      <c r="D49" s="43">
        <v>1.2</v>
      </c>
      <c r="E49" s="602" t="s">
        <v>162</v>
      </c>
      <c r="F49" s="585"/>
      <c r="G49" s="572"/>
      <c r="H49" s="607"/>
      <c r="I49" s="608"/>
      <c r="J49" s="608"/>
      <c r="K49" s="608"/>
      <c r="L49" s="608"/>
      <c r="M49" s="608"/>
      <c r="N49" s="608"/>
      <c r="O49" s="608"/>
      <c r="P49" s="608"/>
      <c r="Q49" s="608"/>
      <c r="R49" s="608"/>
      <c r="S49" s="608"/>
      <c r="T49" s="608"/>
      <c r="U49" s="608"/>
      <c r="V49" s="608"/>
      <c r="W49" s="608"/>
      <c r="X49" s="608"/>
      <c r="Y49" s="608"/>
      <c r="Z49" s="608"/>
      <c r="AA49" s="609"/>
      <c r="AB49" s="311"/>
      <c r="AC49" s="316"/>
      <c r="AD49" s="316"/>
      <c r="AE49" s="316"/>
      <c r="AF49" s="316"/>
      <c r="AG49" s="316"/>
    </row>
    <row r="50" spans="1:33" ht="15.75" customHeight="1" x14ac:dyDescent="0.25">
      <c r="A50" s="316"/>
      <c r="B50" s="41"/>
      <c r="C50" s="44">
        <v>2024</v>
      </c>
      <c r="D50" s="45">
        <v>45474</v>
      </c>
      <c r="E50" s="610">
        <v>45656</v>
      </c>
      <c r="F50" s="585"/>
      <c r="G50" s="46">
        <v>25</v>
      </c>
      <c r="H50" s="614" t="s">
        <v>991</v>
      </c>
      <c r="I50" s="595"/>
      <c r="J50" s="595"/>
      <c r="K50" s="595"/>
      <c r="L50" s="595"/>
      <c r="M50" s="595"/>
      <c r="N50" s="595"/>
      <c r="O50" s="595"/>
      <c r="P50" s="595"/>
      <c r="Q50" s="595"/>
      <c r="R50" s="595"/>
      <c r="S50" s="595"/>
      <c r="T50" s="595"/>
      <c r="U50" s="595"/>
      <c r="V50" s="595"/>
      <c r="W50" s="595"/>
      <c r="X50" s="595"/>
      <c r="Y50" s="595"/>
      <c r="Z50" s="595"/>
      <c r="AA50" s="585"/>
      <c r="AB50" s="311"/>
      <c r="AC50" s="316"/>
      <c r="AD50" s="316"/>
      <c r="AE50" s="316"/>
      <c r="AF50" s="316"/>
      <c r="AG50" s="316"/>
    </row>
    <row r="51" spans="1:33" ht="15.75" customHeight="1" x14ac:dyDescent="0.25">
      <c r="A51" s="316"/>
      <c r="B51" s="41"/>
      <c r="C51" s="44">
        <v>2025</v>
      </c>
      <c r="D51" s="45">
        <v>45658</v>
      </c>
      <c r="E51" s="610">
        <v>46021</v>
      </c>
      <c r="F51" s="585"/>
      <c r="G51" s="46">
        <v>65</v>
      </c>
      <c r="H51" s="614" t="s">
        <v>991</v>
      </c>
      <c r="I51" s="595"/>
      <c r="J51" s="595"/>
      <c r="K51" s="595"/>
      <c r="L51" s="595"/>
      <c r="M51" s="595"/>
      <c r="N51" s="595"/>
      <c r="O51" s="595"/>
      <c r="P51" s="595"/>
      <c r="Q51" s="595"/>
      <c r="R51" s="595"/>
      <c r="S51" s="595"/>
      <c r="T51" s="595"/>
      <c r="U51" s="595"/>
      <c r="V51" s="595"/>
      <c r="W51" s="595"/>
      <c r="X51" s="595"/>
      <c r="Y51" s="595"/>
      <c r="Z51" s="595"/>
      <c r="AA51" s="585"/>
      <c r="AB51" s="311"/>
      <c r="AC51" s="316"/>
      <c r="AD51" s="316"/>
      <c r="AE51" s="316"/>
      <c r="AF51" s="316"/>
      <c r="AG51" s="316"/>
    </row>
    <row r="52" spans="1:33" ht="15.75" customHeight="1" x14ac:dyDescent="0.25">
      <c r="A52" s="316"/>
      <c r="B52" s="41"/>
      <c r="C52" s="44">
        <v>2026</v>
      </c>
      <c r="D52" s="45">
        <v>46023</v>
      </c>
      <c r="E52" s="610">
        <v>46386</v>
      </c>
      <c r="F52" s="585"/>
      <c r="G52" s="46">
        <v>85</v>
      </c>
      <c r="H52" s="614" t="s">
        <v>991</v>
      </c>
      <c r="I52" s="595"/>
      <c r="J52" s="595"/>
      <c r="K52" s="595"/>
      <c r="L52" s="595"/>
      <c r="M52" s="595"/>
      <c r="N52" s="595"/>
      <c r="O52" s="595"/>
      <c r="P52" s="595"/>
      <c r="Q52" s="595"/>
      <c r="R52" s="595"/>
      <c r="S52" s="595"/>
      <c r="T52" s="595"/>
      <c r="U52" s="595"/>
      <c r="V52" s="595"/>
      <c r="W52" s="595"/>
      <c r="X52" s="595"/>
      <c r="Y52" s="595"/>
      <c r="Z52" s="595"/>
      <c r="AA52" s="585"/>
      <c r="AB52" s="311"/>
      <c r="AC52" s="316"/>
      <c r="AD52" s="316"/>
      <c r="AE52" s="316"/>
      <c r="AF52" s="316"/>
      <c r="AG52" s="316"/>
    </row>
    <row r="53" spans="1:33" ht="15.75" customHeight="1" x14ac:dyDescent="0.25">
      <c r="A53" s="316"/>
      <c r="B53" s="41"/>
      <c r="C53" s="44">
        <v>2027</v>
      </c>
      <c r="D53" s="45">
        <v>46388</v>
      </c>
      <c r="E53" s="610">
        <v>46751</v>
      </c>
      <c r="F53" s="585"/>
      <c r="G53" s="46">
        <v>100</v>
      </c>
      <c r="H53" s="614" t="s">
        <v>991</v>
      </c>
      <c r="I53" s="595"/>
      <c r="J53" s="595"/>
      <c r="K53" s="595"/>
      <c r="L53" s="595"/>
      <c r="M53" s="595"/>
      <c r="N53" s="595"/>
      <c r="O53" s="595"/>
      <c r="P53" s="595"/>
      <c r="Q53" s="595"/>
      <c r="R53" s="595"/>
      <c r="S53" s="595"/>
      <c r="T53" s="595"/>
      <c r="U53" s="595"/>
      <c r="V53" s="595"/>
      <c r="W53" s="595"/>
      <c r="X53" s="595"/>
      <c r="Y53" s="595"/>
      <c r="Z53" s="595"/>
      <c r="AA53" s="585"/>
      <c r="AB53" s="311"/>
      <c r="AC53" s="316"/>
      <c r="AD53" s="316"/>
      <c r="AE53" s="316"/>
      <c r="AF53" s="316"/>
      <c r="AG53" s="316"/>
    </row>
    <row r="54" spans="1:33" ht="15.75" customHeight="1" x14ac:dyDescent="0.25">
      <c r="A54" s="316"/>
      <c r="B54" s="41"/>
      <c r="C54" s="44"/>
      <c r="D54" s="44"/>
      <c r="E54" s="602"/>
      <c r="F54" s="585"/>
      <c r="G54" s="43"/>
      <c r="H54" s="602"/>
      <c r="I54" s="595"/>
      <c r="J54" s="595"/>
      <c r="K54" s="595"/>
      <c r="L54" s="595"/>
      <c r="M54" s="595"/>
      <c r="N54" s="595"/>
      <c r="O54" s="595"/>
      <c r="P54" s="595"/>
      <c r="Q54" s="595"/>
      <c r="R54" s="595"/>
      <c r="S54" s="595"/>
      <c r="T54" s="595"/>
      <c r="U54" s="595"/>
      <c r="V54" s="595"/>
      <c r="W54" s="595"/>
      <c r="X54" s="595"/>
      <c r="Y54" s="595"/>
      <c r="Z54" s="595"/>
      <c r="AA54" s="585"/>
      <c r="AB54" s="311"/>
      <c r="AC54" s="316"/>
      <c r="AD54" s="316"/>
      <c r="AE54" s="316"/>
      <c r="AF54" s="316"/>
      <c r="AG54" s="316"/>
    </row>
    <row r="55" spans="1:33" ht="15.75" customHeight="1" x14ac:dyDescent="0.25">
      <c r="A55" s="289"/>
      <c r="B55" s="31"/>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c r="AA55" s="289"/>
      <c r="AB55" s="297"/>
      <c r="AC55" s="289"/>
      <c r="AD55" s="289"/>
      <c r="AE55" s="289"/>
      <c r="AF55" s="289"/>
      <c r="AG55" s="289"/>
    </row>
    <row r="56" spans="1:33" ht="15.75" customHeight="1" x14ac:dyDescent="0.25">
      <c r="A56" s="289"/>
      <c r="B56" s="31"/>
      <c r="C56" s="616" t="s">
        <v>163</v>
      </c>
      <c r="D56" s="612"/>
      <c r="E56" s="302"/>
      <c r="F56" s="293" t="s">
        <v>164</v>
      </c>
      <c r="G56" s="47"/>
      <c r="H56" s="304"/>
      <c r="I56" s="293" t="s">
        <v>165</v>
      </c>
      <c r="J56" s="289"/>
      <c r="K56" s="615"/>
      <c r="L56" s="585"/>
      <c r="M56" s="302"/>
      <c r="N56" s="289"/>
      <c r="O56" s="289"/>
      <c r="P56" s="289"/>
      <c r="Q56" s="289"/>
      <c r="R56" s="289"/>
      <c r="S56" s="289"/>
      <c r="T56" s="289"/>
      <c r="U56" s="289"/>
      <c r="V56" s="289"/>
      <c r="W56" s="289"/>
      <c r="X56" s="289"/>
      <c r="Y56" s="289"/>
      <c r="Z56" s="289"/>
      <c r="AA56" s="289"/>
      <c r="AB56" s="297"/>
      <c r="AC56" s="289"/>
      <c r="AD56" s="289"/>
      <c r="AE56" s="289"/>
      <c r="AF56" s="289"/>
      <c r="AG56" s="289"/>
    </row>
    <row r="57" spans="1:33" ht="15.75" customHeight="1" x14ac:dyDescent="0.25">
      <c r="A57" s="289"/>
      <c r="B57" s="317"/>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18"/>
      <c r="AC57" s="289"/>
      <c r="AD57" s="289"/>
      <c r="AE57" s="289"/>
      <c r="AF57" s="289"/>
      <c r="AG57" s="289"/>
    </row>
    <row r="58" spans="1:33" ht="15.75" customHeight="1" x14ac:dyDescent="0.25">
      <c r="A58" s="289"/>
      <c r="B58" s="613" t="s">
        <v>166</v>
      </c>
      <c r="C58" s="595"/>
      <c r="D58" s="595"/>
      <c r="E58" s="595"/>
      <c r="F58" s="595"/>
      <c r="G58" s="595"/>
      <c r="H58" s="595"/>
      <c r="I58" s="595"/>
      <c r="J58" s="595"/>
      <c r="K58" s="595"/>
      <c r="L58" s="595"/>
      <c r="M58" s="595"/>
      <c r="N58" s="595"/>
      <c r="O58" s="595"/>
      <c r="P58" s="595"/>
      <c r="Q58" s="595"/>
      <c r="R58" s="595"/>
      <c r="S58" s="595"/>
      <c r="T58" s="595"/>
      <c r="U58" s="595"/>
      <c r="V58" s="595"/>
      <c r="W58" s="595"/>
      <c r="X58" s="595"/>
      <c r="Y58" s="595"/>
      <c r="Z58" s="595"/>
      <c r="AA58" s="595"/>
      <c r="AB58" s="585"/>
      <c r="AC58" s="289"/>
      <c r="AD58" s="289"/>
      <c r="AE58" s="289"/>
      <c r="AF58" s="289"/>
      <c r="AG58" s="289"/>
    </row>
    <row r="59" spans="1:33" ht="15.75" customHeight="1" x14ac:dyDescent="0.25">
      <c r="A59" s="289"/>
      <c r="B59" s="48"/>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49"/>
      <c r="AC59" s="289"/>
      <c r="AD59" s="289"/>
      <c r="AE59" s="289"/>
      <c r="AF59" s="289"/>
      <c r="AG59" s="289"/>
    </row>
    <row r="60" spans="1:33" ht="29.25" customHeight="1" x14ac:dyDescent="0.25">
      <c r="A60" s="289"/>
      <c r="B60" s="602" t="s">
        <v>161</v>
      </c>
      <c r="C60" s="585"/>
      <c r="D60" s="43"/>
      <c r="E60" s="602" t="s">
        <v>167</v>
      </c>
      <c r="F60" s="585"/>
      <c r="G60" s="43"/>
      <c r="H60" s="594" t="s">
        <v>168</v>
      </c>
      <c r="I60" s="585"/>
      <c r="J60" s="602"/>
      <c r="K60" s="585"/>
      <c r="L60" s="611"/>
      <c r="M60" s="612"/>
      <c r="N60" s="43" t="s">
        <v>169</v>
      </c>
      <c r="O60" s="602"/>
      <c r="P60" s="595"/>
      <c r="Q60" s="585"/>
      <c r="R60" s="602" t="s">
        <v>170</v>
      </c>
      <c r="S60" s="595"/>
      <c r="T60" s="585"/>
      <c r="U60" s="602"/>
      <c r="V60" s="595"/>
      <c r="W60" s="585"/>
      <c r="X60" s="602" t="s">
        <v>171</v>
      </c>
      <c r="Y60" s="585"/>
      <c r="Z60" s="602"/>
      <c r="AA60" s="595"/>
      <c r="AB60" s="585"/>
      <c r="AC60" s="289"/>
      <c r="AD60" s="289"/>
      <c r="AE60" s="289"/>
      <c r="AF60" s="289"/>
      <c r="AG60" s="289"/>
    </row>
    <row r="61" spans="1:33" ht="15.75" customHeight="1" x14ac:dyDescent="0.25">
      <c r="A61" s="289"/>
      <c r="B61" s="48"/>
      <c r="C61" s="319"/>
      <c r="D61" s="319"/>
      <c r="E61" s="319"/>
      <c r="F61" s="312"/>
      <c r="G61" s="320"/>
      <c r="H61" s="321"/>
      <c r="I61" s="321"/>
      <c r="J61" s="312"/>
      <c r="K61" s="312"/>
      <c r="L61" s="312"/>
      <c r="M61" s="312"/>
      <c r="N61" s="321"/>
      <c r="O61" s="312"/>
      <c r="P61" s="312"/>
      <c r="Q61" s="312"/>
      <c r="R61" s="312"/>
      <c r="S61" s="321"/>
      <c r="T61" s="299"/>
      <c r="U61" s="299"/>
      <c r="V61" s="289"/>
      <c r="W61" s="321"/>
      <c r="X61" s="309"/>
      <c r="Y61" s="309"/>
      <c r="Z61" s="50"/>
      <c r="AA61" s="28"/>
      <c r="AB61" s="51"/>
      <c r="AC61" s="289"/>
      <c r="AD61" s="289"/>
      <c r="AE61" s="289"/>
      <c r="AF61" s="289"/>
      <c r="AG61" s="289"/>
    </row>
    <row r="62" spans="1:33" ht="15.75" customHeight="1" x14ac:dyDescent="0.25">
      <c r="A62" s="289"/>
      <c r="B62" s="613" t="s">
        <v>172</v>
      </c>
      <c r="C62" s="585"/>
      <c r="D62" s="617"/>
      <c r="E62" s="608"/>
      <c r="F62" s="608"/>
      <c r="G62" s="608"/>
      <c r="H62" s="608"/>
      <c r="I62" s="608"/>
      <c r="J62" s="608"/>
      <c r="K62" s="608"/>
      <c r="L62" s="608"/>
      <c r="M62" s="608"/>
      <c r="N62" s="608"/>
      <c r="O62" s="608"/>
      <c r="P62" s="608"/>
      <c r="Q62" s="608"/>
      <c r="R62" s="608"/>
      <c r="S62" s="608"/>
      <c r="T62" s="608"/>
      <c r="U62" s="608"/>
      <c r="V62" s="608"/>
      <c r="W62" s="608"/>
      <c r="X62" s="608"/>
      <c r="Y62" s="608"/>
      <c r="Z62" s="608"/>
      <c r="AA62" s="608"/>
      <c r="AB62" s="609"/>
      <c r="AC62" s="289"/>
      <c r="AD62" s="289"/>
      <c r="AE62" s="289"/>
      <c r="AF62" s="289"/>
      <c r="AG62" s="289"/>
    </row>
    <row r="63" spans="1:33" ht="15.75" customHeight="1" x14ac:dyDescent="0.25">
      <c r="A63" s="289"/>
      <c r="B63" s="48"/>
      <c r="C63" s="319"/>
      <c r="D63" s="319"/>
      <c r="E63" s="319"/>
      <c r="F63" s="312"/>
      <c r="G63" s="320"/>
      <c r="H63" s="321"/>
      <c r="I63" s="321"/>
      <c r="J63" s="312"/>
      <c r="K63" s="312"/>
      <c r="L63" s="312"/>
      <c r="M63" s="312"/>
      <c r="N63" s="321"/>
      <c r="O63" s="312"/>
      <c r="P63" s="312"/>
      <c r="Q63" s="312"/>
      <c r="R63" s="312"/>
      <c r="S63" s="321"/>
      <c r="T63" s="299"/>
      <c r="U63" s="299"/>
      <c r="V63" s="289"/>
      <c r="W63" s="321"/>
      <c r="X63" s="309"/>
      <c r="Y63" s="309"/>
      <c r="Z63" s="50"/>
      <c r="AA63" s="28"/>
      <c r="AB63" s="51"/>
      <c r="AC63" s="289"/>
      <c r="AD63" s="289"/>
      <c r="AE63" s="289"/>
      <c r="AF63" s="289"/>
      <c r="AG63" s="289"/>
    </row>
    <row r="64" spans="1:33" ht="15.75" customHeight="1" x14ac:dyDescent="0.25">
      <c r="A64" s="289"/>
      <c r="B64" s="613" t="s">
        <v>173</v>
      </c>
      <c r="C64" s="585"/>
      <c r="D64" s="618"/>
      <c r="E64" s="608"/>
      <c r="F64" s="608"/>
      <c r="G64" s="608"/>
      <c r="H64" s="608"/>
      <c r="I64" s="608"/>
      <c r="J64" s="608"/>
      <c r="K64" s="608"/>
      <c r="L64" s="608"/>
      <c r="M64" s="608"/>
      <c r="N64" s="608"/>
      <c r="O64" s="608"/>
      <c r="P64" s="608"/>
      <c r="Q64" s="608"/>
      <c r="R64" s="608"/>
      <c r="S64" s="608"/>
      <c r="T64" s="608"/>
      <c r="U64" s="608"/>
      <c r="V64" s="608"/>
      <c r="W64" s="608"/>
      <c r="X64" s="608"/>
      <c r="Y64" s="608"/>
      <c r="Z64" s="608"/>
      <c r="AA64" s="608"/>
      <c r="AB64" s="609"/>
      <c r="AC64" s="289"/>
      <c r="AD64" s="289"/>
      <c r="AE64" s="289"/>
      <c r="AF64" s="289"/>
      <c r="AG64" s="289"/>
    </row>
    <row r="65" spans="1:33" ht="15.75" customHeight="1" x14ac:dyDescent="0.25">
      <c r="A65" s="289"/>
      <c r="B65" s="48"/>
      <c r="C65" s="319"/>
      <c r="D65" s="319"/>
      <c r="E65" s="319"/>
      <c r="F65" s="312"/>
      <c r="G65" s="320"/>
      <c r="H65" s="321"/>
      <c r="I65" s="321"/>
      <c r="J65" s="312"/>
      <c r="K65" s="312"/>
      <c r="L65" s="312"/>
      <c r="M65" s="312"/>
      <c r="N65" s="321"/>
      <c r="O65" s="312"/>
      <c r="P65" s="312"/>
      <c r="Q65" s="312"/>
      <c r="R65" s="312"/>
      <c r="S65" s="321"/>
      <c r="T65" s="299"/>
      <c r="U65" s="299"/>
      <c r="V65" s="289"/>
      <c r="W65" s="321"/>
      <c r="X65" s="309"/>
      <c r="Y65" s="309"/>
      <c r="Z65" s="309"/>
      <c r="AA65" s="299"/>
      <c r="AB65" s="305"/>
      <c r="AC65" s="289"/>
      <c r="AD65" s="289"/>
      <c r="AE65" s="289"/>
      <c r="AF65" s="289"/>
      <c r="AG65" s="289"/>
    </row>
    <row r="66" spans="1:33" ht="15.75" customHeight="1" x14ac:dyDescent="0.25">
      <c r="A66" s="289"/>
      <c r="B66" s="613" t="s">
        <v>174</v>
      </c>
      <c r="C66" s="585"/>
      <c r="D66" s="618"/>
      <c r="E66" s="608"/>
      <c r="F66" s="608"/>
      <c r="G66" s="608"/>
      <c r="H66" s="608"/>
      <c r="I66" s="608"/>
      <c r="J66" s="608"/>
      <c r="K66" s="608"/>
      <c r="L66" s="608"/>
      <c r="M66" s="608"/>
      <c r="N66" s="608"/>
      <c r="O66" s="608"/>
      <c r="P66" s="608"/>
      <c r="Q66" s="608"/>
      <c r="R66" s="608"/>
      <c r="S66" s="608"/>
      <c r="T66" s="608"/>
      <c r="U66" s="608"/>
      <c r="V66" s="608"/>
      <c r="W66" s="608"/>
      <c r="X66" s="608"/>
      <c r="Y66" s="608"/>
      <c r="Z66" s="608"/>
      <c r="AA66" s="608"/>
      <c r="AB66" s="609"/>
      <c r="AC66" s="289"/>
      <c r="AD66" s="289"/>
      <c r="AE66" s="289"/>
      <c r="AF66" s="289"/>
      <c r="AG66" s="289"/>
    </row>
    <row r="67" spans="1:33" ht="15.75" customHeight="1" x14ac:dyDescent="0.25">
      <c r="A67" s="289"/>
      <c r="B67" s="48"/>
      <c r="C67" s="319"/>
      <c r="D67" s="319"/>
      <c r="E67" s="319"/>
      <c r="F67" s="312"/>
      <c r="G67" s="320"/>
      <c r="H67" s="321"/>
      <c r="I67" s="321"/>
      <c r="J67" s="312"/>
      <c r="K67" s="312"/>
      <c r="L67" s="312"/>
      <c r="M67" s="312"/>
      <c r="N67" s="321"/>
      <c r="O67" s="312"/>
      <c r="P67" s="312"/>
      <c r="Q67" s="312"/>
      <c r="R67" s="312"/>
      <c r="S67" s="321"/>
      <c r="T67" s="299"/>
      <c r="U67" s="299"/>
      <c r="V67" s="289"/>
      <c r="W67" s="321"/>
      <c r="X67" s="309"/>
      <c r="Y67" s="309"/>
      <c r="Z67" s="50"/>
      <c r="AA67" s="28"/>
      <c r="AB67" s="51"/>
      <c r="AC67" s="289"/>
      <c r="AD67" s="289"/>
      <c r="AE67" s="289"/>
      <c r="AF67" s="289"/>
      <c r="AG67" s="289"/>
    </row>
    <row r="68" spans="1:33" ht="15.75" customHeight="1" x14ac:dyDescent="0.25">
      <c r="A68" s="289"/>
      <c r="B68" s="613" t="s">
        <v>175</v>
      </c>
      <c r="C68" s="585"/>
      <c r="D68" s="618"/>
      <c r="E68" s="608"/>
      <c r="F68" s="608"/>
      <c r="G68" s="608"/>
      <c r="H68" s="608"/>
      <c r="I68" s="608"/>
      <c r="J68" s="608"/>
      <c r="K68" s="608"/>
      <c r="L68" s="608"/>
      <c r="M68" s="608"/>
      <c r="N68" s="608"/>
      <c r="O68" s="608"/>
      <c r="P68" s="608"/>
      <c r="Q68" s="608"/>
      <c r="R68" s="608"/>
      <c r="S68" s="608"/>
      <c r="T68" s="608"/>
      <c r="U68" s="608"/>
      <c r="V68" s="608"/>
      <c r="W68" s="608"/>
      <c r="X68" s="608"/>
      <c r="Y68" s="608"/>
      <c r="Z68" s="608"/>
      <c r="AA68" s="608"/>
      <c r="AB68" s="609"/>
      <c r="AC68" s="289"/>
      <c r="AD68" s="289"/>
      <c r="AE68" s="289"/>
      <c r="AF68" s="289"/>
      <c r="AG68" s="289"/>
    </row>
    <row r="69" spans="1:33" ht="15.75" customHeight="1" x14ac:dyDescent="0.25">
      <c r="A69" s="289"/>
      <c r="B69" s="48"/>
      <c r="C69" s="319"/>
      <c r="D69" s="319"/>
      <c r="E69" s="319"/>
      <c r="F69" s="312"/>
      <c r="G69" s="320"/>
      <c r="H69" s="321"/>
      <c r="I69" s="321"/>
      <c r="J69" s="312"/>
      <c r="K69" s="312"/>
      <c r="L69" s="312"/>
      <c r="M69" s="312"/>
      <c r="N69" s="321"/>
      <c r="O69" s="312"/>
      <c r="P69" s="312"/>
      <c r="Q69" s="312"/>
      <c r="R69" s="312"/>
      <c r="S69" s="321"/>
      <c r="T69" s="299"/>
      <c r="U69" s="299"/>
      <c r="V69" s="289"/>
      <c r="W69" s="321"/>
      <c r="X69" s="309"/>
      <c r="Y69" s="309"/>
      <c r="Z69" s="50"/>
      <c r="AA69" s="28"/>
      <c r="AB69" s="51"/>
      <c r="AC69" s="289"/>
      <c r="AD69" s="289"/>
      <c r="AE69" s="289"/>
      <c r="AF69" s="289"/>
      <c r="AG69" s="289"/>
    </row>
    <row r="70" spans="1:33" ht="15.75" customHeight="1" x14ac:dyDescent="0.25">
      <c r="A70" s="289"/>
      <c r="B70" s="613" t="s">
        <v>176</v>
      </c>
      <c r="C70" s="585"/>
      <c r="D70" s="618"/>
      <c r="E70" s="608"/>
      <c r="F70" s="608"/>
      <c r="G70" s="608"/>
      <c r="H70" s="608"/>
      <c r="I70" s="608"/>
      <c r="J70" s="608"/>
      <c r="K70" s="608"/>
      <c r="L70" s="608"/>
      <c r="M70" s="608"/>
      <c r="N70" s="608"/>
      <c r="O70" s="608"/>
      <c r="P70" s="608"/>
      <c r="Q70" s="608"/>
      <c r="R70" s="608"/>
      <c r="S70" s="608"/>
      <c r="T70" s="608"/>
      <c r="U70" s="608"/>
      <c r="V70" s="608"/>
      <c r="W70" s="608"/>
      <c r="X70" s="608"/>
      <c r="Y70" s="608"/>
      <c r="Z70" s="608"/>
      <c r="AA70" s="608"/>
      <c r="AB70" s="609"/>
      <c r="AC70" s="289"/>
      <c r="AD70" s="289"/>
      <c r="AE70" s="289"/>
      <c r="AF70" s="289"/>
      <c r="AG70" s="289"/>
    </row>
    <row r="71" spans="1:33" ht="15.75" customHeight="1" x14ac:dyDescent="0.25">
      <c r="A71" s="289"/>
      <c r="B71" s="48"/>
      <c r="C71" s="319"/>
      <c r="D71" s="319"/>
      <c r="E71" s="319"/>
      <c r="F71" s="312"/>
      <c r="G71" s="320"/>
      <c r="H71" s="321"/>
      <c r="I71" s="321"/>
      <c r="J71" s="312"/>
      <c r="K71" s="312"/>
      <c r="L71" s="312"/>
      <c r="M71" s="312"/>
      <c r="N71" s="321"/>
      <c r="O71" s="312"/>
      <c r="P71" s="312"/>
      <c r="Q71" s="312"/>
      <c r="R71" s="312"/>
      <c r="S71" s="321"/>
      <c r="T71" s="299"/>
      <c r="U71" s="299"/>
      <c r="V71" s="289"/>
      <c r="W71" s="321"/>
      <c r="X71" s="309"/>
      <c r="Y71" s="309"/>
      <c r="Z71" s="50"/>
      <c r="AA71" s="28"/>
      <c r="AB71" s="51"/>
      <c r="AC71" s="289"/>
      <c r="AD71" s="289"/>
      <c r="AE71" s="289"/>
      <c r="AF71" s="289"/>
      <c r="AG71" s="289"/>
    </row>
    <row r="72" spans="1:33" ht="15.75" customHeight="1" x14ac:dyDescent="0.25">
      <c r="A72" s="289"/>
      <c r="B72" s="613" t="s">
        <v>177</v>
      </c>
      <c r="C72" s="595"/>
      <c r="D72" s="595"/>
      <c r="E72" s="595"/>
      <c r="F72" s="595"/>
      <c r="G72" s="595"/>
      <c r="H72" s="595"/>
      <c r="I72" s="595"/>
      <c r="J72" s="595"/>
      <c r="K72" s="595"/>
      <c r="L72" s="595"/>
      <c r="M72" s="595"/>
      <c r="N72" s="595"/>
      <c r="O72" s="595"/>
      <c r="P72" s="595"/>
      <c r="Q72" s="595"/>
      <c r="R72" s="595"/>
      <c r="S72" s="595"/>
      <c r="T72" s="595"/>
      <c r="U72" s="595"/>
      <c r="V72" s="595"/>
      <c r="W72" s="595"/>
      <c r="X72" s="595"/>
      <c r="Y72" s="595"/>
      <c r="Z72" s="595"/>
      <c r="AA72" s="595"/>
      <c r="AB72" s="585"/>
      <c r="AC72" s="289"/>
      <c r="AD72" s="289"/>
      <c r="AE72" s="289"/>
      <c r="AF72" s="289"/>
      <c r="AG72" s="289"/>
    </row>
    <row r="73" spans="1:33" ht="15.75" customHeight="1" x14ac:dyDescent="0.25">
      <c r="A73" s="289"/>
      <c r="B73" s="594" t="s">
        <v>122</v>
      </c>
      <c r="C73" s="585"/>
      <c r="D73" s="52" t="s">
        <v>178</v>
      </c>
      <c r="E73" s="594" t="s">
        <v>179</v>
      </c>
      <c r="F73" s="585"/>
      <c r="G73" s="594" t="s">
        <v>177</v>
      </c>
      <c r="H73" s="595"/>
      <c r="I73" s="595"/>
      <c r="J73" s="595"/>
      <c r="K73" s="595"/>
      <c r="L73" s="595"/>
      <c r="M73" s="595"/>
      <c r="N73" s="595"/>
      <c r="O73" s="585"/>
      <c r="P73" s="594" t="s">
        <v>180</v>
      </c>
      <c r="Q73" s="595"/>
      <c r="R73" s="595"/>
      <c r="S73" s="595"/>
      <c r="T73" s="595"/>
      <c r="U73" s="595"/>
      <c r="V73" s="595"/>
      <c r="W73" s="595"/>
      <c r="X73" s="595"/>
      <c r="Y73" s="595"/>
      <c r="Z73" s="595"/>
      <c r="AA73" s="595"/>
      <c r="AB73" s="585"/>
      <c r="AC73" s="289"/>
      <c r="AD73" s="289"/>
      <c r="AE73" s="289"/>
      <c r="AF73" s="289"/>
      <c r="AG73" s="289"/>
    </row>
    <row r="74" spans="1:33" ht="15.75" customHeight="1" x14ac:dyDescent="0.25">
      <c r="A74" s="289"/>
      <c r="B74" s="594"/>
      <c r="C74" s="585"/>
      <c r="D74" s="37"/>
      <c r="E74" s="594"/>
      <c r="F74" s="585"/>
      <c r="G74" s="619"/>
      <c r="H74" s="595"/>
      <c r="I74" s="595"/>
      <c r="J74" s="595"/>
      <c r="K74" s="595"/>
      <c r="L74" s="595"/>
      <c r="M74" s="595"/>
      <c r="N74" s="595"/>
      <c r="O74" s="585"/>
      <c r="P74" s="619"/>
      <c r="Q74" s="595"/>
      <c r="R74" s="595"/>
      <c r="S74" s="595"/>
      <c r="T74" s="595"/>
      <c r="U74" s="595"/>
      <c r="V74" s="595"/>
      <c r="W74" s="595"/>
      <c r="X74" s="595"/>
      <c r="Y74" s="595"/>
      <c r="Z74" s="595"/>
      <c r="AA74" s="595"/>
      <c r="AB74" s="585"/>
      <c r="AC74" s="289"/>
      <c r="AD74" s="289"/>
      <c r="AE74" s="289"/>
      <c r="AF74" s="289"/>
      <c r="AG74" s="289"/>
    </row>
    <row r="75" spans="1:33" ht="15.75" customHeight="1" x14ac:dyDescent="0.25">
      <c r="A75" s="289"/>
      <c r="B75" s="594"/>
      <c r="C75" s="585"/>
      <c r="D75" s="37"/>
      <c r="E75" s="594"/>
      <c r="F75" s="585"/>
      <c r="G75" s="619"/>
      <c r="H75" s="595"/>
      <c r="I75" s="595"/>
      <c r="J75" s="595"/>
      <c r="K75" s="595"/>
      <c r="L75" s="595"/>
      <c r="M75" s="595"/>
      <c r="N75" s="595"/>
      <c r="O75" s="585"/>
      <c r="P75" s="619"/>
      <c r="Q75" s="595"/>
      <c r="R75" s="595"/>
      <c r="S75" s="595"/>
      <c r="T75" s="595"/>
      <c r="U75" s="595"/>
      <c r="V75" s="595"/>
      <c r="W75" s="595"/>
      <c r="X75" s="595"/>
      <c r="Y75" s="595"/>
      <c r="Z75" s="595"/>
      <c r="AA75" s="595"/>
      <c r="AB75" s="585"/>
      <c r="AC75" s="289"/>
      <c r="AD75" s="289"/>
      <c r="AE75" s="289"/>
      <c r="AF75" s="289"/>
      <c r="AG75" s="289"/>
    </row>
    <row r="76" spans="1:33" ht="26.25" customHeight="1" x14ac:dyDescent="0.25">
      <c r="A76" s="289"/>
      <c r="B76" s="620" t="s">
        <v>181</v>
      </c>
      <c r="C76" s="595"/>
      <c r="D76" s="595"/>
      <c r="E76" s="595"/>
      <c r="F76" s="595"/>
      <c r="G76" s="595"/>
      <c r="H76" s="595"/>
      <c r="I76" s="595"/>
      <c r="J76" s="595"/>
      <c r="K76" s="595"/>
      <c r="L76" s="595"/>
      <c r="M76" s="595"/>
      <c r="N76" s="595"/>
      <c r="O76" s="595"/>
      <c r="P76" s="595"/>
      <c r="Q76" s="595"/>
      <c r="R76" s="595"/>
      <c r="S76" s="595"/>
      <c r="T76" s="595"/>
      <c r="U76" s="595"/>
      <c r="V76" s="595"/>
      <c r="W76" s="595"/>
      <c r="X76" s="595"/>
      <c r="Y76" s="595"/>
      <c r="Z76" s="595"/>
      <c r="AA76" s="595"/>
      <c r="AB76" s="585"/>
      <c r="AC76" s="289"/>
      <c r="AD76" s="322"/>
      <c r="AE76" s="289"/>
      <c r="AF76" s="289"/>
      <c r="AG76" s="289"/>
    </row>
    <row r="77" spans="1:33" ht="12.75" customHeight="1" x14ac:dyDescent="0.25">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c r="AE77" s="289"/>
      <c r="AF77" s="289"/>
      <c r="AG77" s="289"/>
    </row>
    <row r="78" spans="1:33" ht="12.75" customHeight="1" x14ac:dyDescent="0.25">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c r="AE78" s="289"/>
      <c r="AF78" s="289"/>
      <c r="AG78" s="289"/>
    </row>
    <row r="79" spans="1:33" ht="12.75" customHeight="1" x14ac:dyDescent="0.25">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c r="AE79" s="289"/>
      <c r="AF79" s="289"/>
      <c r="AG79" s="289"/>
    </row>
    <row r="80" spans="1:33" ht="12.75" customHeight="1" x14ac:dyDescent="0.25">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c r="AG80" s="289"/>
    </row>
    <row r="81" spans="1:33" ht="12.75" customHeight="1" x14ac:dyDescent="0.25">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c r="AE81" s="289"/>
      <c r="AF81" s="289"/>
      <c r="AG81" s="289"/>
    </row>
    <row r="82" spans="1:33" ht="12.75" customHeight="1" x14ac:dyDescent="0.25">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c r="AF82" s="289"/>
      <c r="AG82" s="289"/>
    </row>
    <row r="83" spans="1:33" ht="12.75" customHeight="1" x14ac:dyDescent="0.25">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c r="AF83" s="289"/>
      <c r="AG83" s="289"/>
    </row>
    <row r="84" spans="1:33"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c r="AF84" s="289"/>
      <c r="AG84" s="289"/>
    </row>
    <row r="85" spans="1:33"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row>
    <row r="86" spans="1:33"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row>
    <row r="87" spans="1:33"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row>
    <row r="88" spans="1:33"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row>
    <row r="89" spans="1:33"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c r="AG89" s="289"/>
    </row>
    <row r="90" spans="1:33"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c r="AG90" s="289"/>
    </row>
    <row r="91" spans="1:33"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row>
    <row r="92" spans="1:33"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c r="AG92" s="289"/>
    </row>
    <row r="93" spans="1:33"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row>
    <row r="94" spans="1:33"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c r="AF94" s="289"/>
      <c r="AG94" s="289"/>
    </row>
    <row r="95" spans="1:33"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row>
    <row r="96" spans="1:33"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row>
    <row r="97" spans="1:33"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c r="AG97" s="289"/>
    </row>
    <row r="98" spans="1:33"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c r="AF98" s="289"/>
      <c r="AG98" s="289"/>
    </row>
    <row r="99" spans="1:33"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c r="AG99" s="289"/>
    </row>
    <row r="100" spans="1:33"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row>
    <row r="101" spans="1:33"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c r="AG101" s="289"/>
    </row>
    <row r="102" spans="1:33"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c r="AE102" s="289"/>
      <c r="AF102" s="289"/>
      <c r="AG102" s="289"/>
    </row>
    <row r="103" spans="1:33"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row>
    <row r="104" spans="1:33"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row>
    <row r="105" spans="1:33"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c r="AF105" s="289"/>
      <c r="AG105" s="289"/>
    </row>
    <row r="106" spans="1:33"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c r="AF106" s="289"/>
      <c r="AG106" s="289"/>
    </row>
    <row r="107" spans="1:33"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c r="AG107" s="289"/>
    </row>
    <row r="108" spans="1:33"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89"/>
      <c r="AG108" s="289"/>
    </row>
    <row r="109" spans="1:33"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row>
    <row r="110" spans="1:33"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c r="AG110" s="289"/>
    </row>
    <row r="111" spans="1:33"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row>
    <row r="112" spans="1:33"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c r="AG112" s="289"/>
    </row>
    <row r="113" spans="1:33"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c r="AG113" s="289"/>
    </row>
    <row r="114" spans="1:33"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row>
    <row r="115" spans="1:33"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c r="AG115" s="289"/>
    </row>
    <row r="116" spans="1:33"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c r="AE116" s="289"/>
      <c r="AF116" s="289"/>
      <c r="AG116" s="289"/>
    </row>
    <row r="117" spans="1:33"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c r="AE117" s="289"/>
      <c r="AF117" s="289"/>
      <c r="AG117" s="289"/>
    </row>
    <row r="118" spans="1:33"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c r="AE118" s="289"/>
      <c r="AF118" s="289"/>
      <c r="AG118" s="289"/>
    </row>
    <row r="119" spans="1:33"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c r="AG119" s="289"/>
    </row>
    <row r="120" spans="1:33"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c r="AE120" s="289"/>
      <c r="AF120" s="289"/>
      <c r="AG120" s="289"/>
    </row>
    <row r="121" spans="1:33"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row>
    <row r="122" spans="1:33"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row>
    <row r="123" spans="1:33"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c r="AE123" s="289"/>
      <c r="AF123" s="289"/>
      <c r="AG123" s="289"/>
    </row>
    <row r="124" spans="1:33"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c r="AE124" s="289"/>
      <c r="AF124" s="289"/>
      <c r="AG124" s="289"/>
    </row>
    <row r="125" spans="1:33"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c r="AE125" s="289"/>
      <c r="AF125" s="289"/>
      <c r="AG125" s="289"/>
    </row>
    <row r="126" spans="1:33"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c r="AE126" s="289"/>
      <c r="AF126" s="289"/>
      <c r="AG126" s="289"/>
    </row>
    <row r="127" spans="1:33"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row>
    <row r="128" spans="1:33"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row>
    <row r="129" spans="1:33"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c r="AE129" s="289"/>
      <c r="AF129" s="289"/>
      <c r="AG129" s="289"/>
    </row>
    <row r="130" spans="1:33"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row>
    <row r="131" spans="1:33"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row>
    <row r="132" spans="1:33"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row>
    <row r="133" spans="1:33"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row>
    <row r="134" spans="1:33"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row>
    <row r="135" spans="1:33"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row>
    <row r="136" spans="1:33"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row>
    <row r="137" spans="1:33"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c r="AE137" s="289"/>
      <c r="AF137" s="289"/>
      <c r="AG137" s="289"/>
    </row>
    <row r="138" spans="1:33"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row>
    <row r="139" spans="1:33"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c r="AE139" s="289"/>
      <c r="AF139" s="289"/>
      <c r="AG139" s="289"/>
    </row>
    <row r="140" spans="1:33"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c r="AE140" s="289"/>
      <c r="AF140" s="289"/>
      <c r="AG140" s="289"/>
    </row>
    <row r="141" spans="1:33"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c r="AE141" s="289"/>
      <c r="AF141" s="289"/>
      <c r="AG141" s="289"/>
    </row>
    <row r="142" spans="1:33"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c r="AE142" s="289"/>
      <c r="AF142" s="289"/>
      <c r="AG142" s="289"/>
    </row>
    <row r="143" spans="1:33"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c r="AE143" s="289"/>
      <c r="AF143" s="289"/>
      <c r="AG143" s="289"/>
    </row>
    <row r="144" spans="1:33"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c r="AE144" s="289"/>
      <c r="AF144" s="289"/>
      <c r="AG144" s="289"/>
    </row>
    <row r="145" spans="1:33"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c r="AE145" s="289"/>
      <c r="AF145" s="289"/>
      <c r="AG145" s="289"/>
    </row>
    <row r="146" spans="1:33"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c r="AE146" s="289"/>
      <c r="AF146" s="289"/>
      <c r="AG146" s="289"/>
    </row>
    <row r="147" spans="1:33"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c r="AE147" s="289"/>
      <c r="AF147" s="289"/>
      <c r="AG147" s="289"/>
    </row>
    <row r="148" spans="1:33"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c r="AE148" s="289"/>
      <c r="AF148" s="289"/>
      <c r="AG148" s="289"/>
    </row>
    <row r="149" spans="1:33"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row>
    <row r="150" spans="1:33"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c r="AE150" s="289"/>
      <c r="AF150" s="289"/>
      <c r="AG150" s="289"/>
    </row>
    <row r="151" spans="1:33"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row>
    <row r="152" spans="1:33"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row>
    <row r="153" spans="1:33"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c r="AE153" s="289"/>
      <c r="AF153" s="289"/>
      <c r="AG153" s="289"/>
    </row>
    <row r="154" spans="1:33"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c r="AE154" s="289"/>
      <c r="AF154" s="289"/>
      <c r="AG154" s="289"/>
    </row>
    <row r="155" spans="1:33"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row>
    <row r="156" spans="1:33"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c r="AE156" s="289"/>
      <c r="AF156" s="289"/>
      <c r="AG156" s="289"/>
    </row>
    <row r="157" spans="1:33"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c r="AE157" s="289"/>
      <c r="AF157" s="289"/>
      <c r="AG157" s="289"/>
    </row>
    <row r="158" spans="1:33"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c r="AE158" s="289"/>
      <c r="AF158" s="289"/>
      <c r="AG158" s="289"/>
    </row>
    <row r="159" spans="1:33"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c r="AE159" s="289"/>
      <c r="AF159" s="289"/>
      <c r="AG159" s="289"/>
    </row>
    <row r="160" spans="1:33"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c r="AE160" s="289"/>
      <c r="AF160" s="289"/>
      <c r="AG160" s="289"/>
    </row>
    <row r="161" spans="1:33"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c r="AE161" s="289"/>
      <c r="AF161" s="289"/>
      <c r="AG161" s="289"/>
    </row>
    <row r="162" spans="1:33"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c r="AE162" s="289"/>
      <c r="AF162" s="289"/>
      <c r="AG162" s="289"/>
    </row>
    <row r="163" spans="1:33"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row>
    <row r="164" spans="1:33"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c r="AE164" s="289"/>
      <c r="AF164" s="289"/>
      <c r="AG164" s="289"/>
    </row>
    <row r="165" spans="1:33"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c r="AE165" s="289"/>
      <c r="AF165" s="289"/>
      <c r="AG165" s="289"/>
    </row>
    <row r="166" spans="1:33"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c r="AE166" s="289"/>
      <c r="AF166" s="289"/>
      <c r="AG166" s="289"/>
    </row>
    <row r="167" spans="1:33"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c r="AE167" s="289"/>
      <c r="AF167" s="289"/>
      <c r="AG167" s="289"/>
    </row>
    <row r="168" spans="1:33"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c r="AE168" s="289"/>
      <c r="AF168" s="289"/>
      <c r="AG168" s="289"/>
    </row>
    <row r="169" spans="1:33"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c r="AE169" s="289"/>
      <c r="AF169" s="289"/>
      <c r="AG169" s="289"/>
    </row>
    <row r="170" spans="1:33"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c r="AE170" s="289"/>
      <c r="AF170" s="289"/>
      <c r="AG170" s="289"/>
    </row>
    <row r="171" spans="1:33"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c r="AE171" s="289"/>
      <c r="AF171" s="289"/>
      <c r="AG171" s="289"/>
    </row>
    <row r="172" spans="1:33"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c r="AE172" s="289"/>
      <c r="AF172" s="289"/>
      <c r="AG172" s="289"/>
    </row>
    <row r="173" spans="1:33"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c r="AE173" s="289"/>
      <c r="AF173" s="289"/>
      <c r="AG173" s="289"/>
    </row>
    <row r="174" spans="1:33"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c r="AE174" s="289"/>
      <c r="AF174" s="289"/>
      <c r="AG174" s="289"/>
    </row>
    <row r="175" spans="1:33"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c r="AE175" s="289"/>
      <c r="AF175" s="289"/>
      <c r="AG175" s="289"/>
    </row>
    <row r="176" spans="1:33"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c r="AE176" s="289"/>
      <c r="AF176" s="289"/>
      <c r="AG176" s="289"/>
    </row>
    <row r="177" spans="1:33"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c r="AE177" s="289"/>
      <c r="AF177" s="289"/>
      <c r="AG177" s="289"/>
    </row>
    <row r="178" spans="1:33"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c r="AE178" s="289"/>
      <c r="AF178" s="289"/>
      <c r="AG178" s="289"/>
    </row>
    <row r="179" spans="1:33"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c r="AE179" s="289"/>
      <c r="AF179" s="289"/>
      <c r="AG179" s="289"/>
    </row>
    <row r="180" spans="1:33"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c r="AE180" s="289"/>
      <c r="AF180" s="289"/>
      <c r="AG180" s="289"/>
    </row>
    <row r="181" spans="1:33"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row>
    <row r="182" spans="1:33"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c r="AE182" s="289"/>
      <c r="AF182" s="289"/>
      <c r="AG182" s="289"/>
    </row>
    <row r="183" spans="1:33"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row>
    <row r="184" spans="1:33"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c r="AE184" s="289"/>
      <c r="AF184" s="289"/>
      <c r="AG184" s="289"/>
    </row>
    <row r="185" spans="1:33"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row>
    <row r="186" spans="1:33"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c r="AE186" s="289"/>
      <c r="AF186" s="289"/>
      <c r="AG186" s="289"/>
    </row>
    <row r="187" spans="1:33"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c r="AE187" s="289"/>
      <c r="AF187" s="289"/>
      <c r="AG187" s="289"/>
    </row>
    <row r="188" spans="1:33"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row>
    <row r="189" spans="1:33"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row>
    <row r="190" spans="1:33"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row>
    <row r="191" spans="1:33"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c r="AE191" s="289"/>
      <c r="AF191" s="289"/>
      <c r="AG191" s="289"/>
    </row>
    <row r="192" spans="1:33"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row>
    <row r="193" spans="1:33"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row>
    <row r="194" spans="1:33"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row>
    <row r="195" spans="1:33"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row>
    <row r="196" spans="1:33"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row>
    <row r="197" spans="1:33"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row>
    <row r="198" spans="1:33"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c r="AE198" s="289"/>
      <c r="AF198" s="289"/>
      <c r="AG198" s="289"/>
    </row>
    <row r="199" spans="1:33"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c r="AE199" s="289"/>
      <c r="AF199" s="289"/>
      <c r="AG199" s="289"/>
    </row>
    <row r="200" spans="1:33"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row>
    <row r="201" spans="1:33"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row>
    <row r="202" spans="1:33"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c r="AE202" s="289"/>
      <c r="AF202" s="289"/>
      <c r="AG202" s="289"/>
    </row>
    <row r="203" spans="1:33"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c r="AE203" s="289"/>
      <c r="AF203" s="289"/>
      <c r="AG203" s="289"/>
    </row>
    <row r="204" spans="1:33"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c r="AE204" s="289"/>
      <c r="AF204" s="289"/>
      <c r="AG204" s="289"/>
    </row>
    <row r="205" spans="1:33"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row>
    <row r="206" spans="1:33"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c r="AE206" s="289"/>
      <c r="AF206" s="289"/>
      <c r="AG206" s="289"/>
    </row>
    <row r="207" spans="1:33"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row>
    <row r="208" spans="1:33"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c r="AE208" s="289"/>
      <c r="AF208" s="289"/>
      <c r="AG208" s="289"/>
    </row>
    <row r="209" spans="1:33"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c r="AE209" s="289"/>
      <c r="AF209" s="289"/>
      <c r="AG209" s="289"/>
    </row>
    <row r="210" spans="1:33"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c r="AE210" s="289"/>
      <c r="AF210" s="289"/>
      <c r="AG210" s="289"/>
    </row>
    <row r="211" spans="1:33"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c r="AE211" s="289"/>
      <c r="AF211" s="289"/>
      <c r="AG211" s="289"/>
    </row>
    <row r="212" spans="1:33"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c r="AE212" s="289"/>
      <c r="AF212" s="289"/>
      <c r="AG212" s="289"/>
    </row>
    <row r="213" spans="1:33"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row>
    <row r="214" spans="1:33"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c r="AE214" s="289"/>
      <c r="AF214" s="289"/>
      <c r="AG214" s="289"/>
    </row>
    <row r="215" spans="1:33"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row>
    <row r="216" spans="1:33"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c r="AE216" s="289"/>
      <c r="AF216" s="289"/>
      <c r="AG216" s="289"/>
    </row>
    <row r="217" spans="1:33"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c r="AE217" s="289"/>
      <c r="AF217" s="289"/>
      <c r="AG217" s="289"/>
    </row>
    <row r="218" spans="1:33"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row>
    <row r="219" spans="1:33"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row>
    <row r="220" spans="1:33"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c r="AE220" s="289"/>
      <c r="AF220" s="289"/>
      <c r="AG220" s="289"/>
    </row>
    <row r="221" spans="1:33"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row>
    <row r="222" spans="1:33"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c r="AE222" s="289"/>
      <c r="AF222" s="289"/>
      <c r="AG222" s="289"/>
    </row>
    <row r="223" spans="1:33"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row>
    <row r="224" spans="1:33"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c r="AE224" s="289"/>
      <c r="AF224" s="289"/>
      <c r="AG224" s="289"/>
    </row>
    <row r="225" spans="1:33"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c r="AE225" s="289"/>
      <c r="AF225" s="289"/>
      <c r="AG225" s="289"/>
    </row>
    <row r="226" spans="1:33"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c r="AE226" s="289"/>
      <c r="AF226" s="289"/>
      <c r="AG226" s="289"/>
    </row>
    <row r="227" spans="1:33"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row>
    <row r="228" spans="1:33"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row>
    <row r="229" spans="1:33"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row>
    <row r="230" spans="1:33"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row>
    <row r="231" spans="1:33"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row>
    <row r="232" spans="1:33"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row>
    <row r="233" spans="1:33"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row>
    <row r="234" spans="1:33"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row>
    <row r="235" spans="1:33"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row>
    <row r="236" spans="1:33"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row>
    <row r="237" spans="1:33"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c r="AE237" s="289"/>
      <c r="AF237" s="289"/>
      <c r="AG237" s="289"/>
    </row>
    <row r="238" spans="1:33"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c r="AE238" s="289"/>
      <c r="AF238" s="289"/>
      <c r="AG238" s="289"/>
    </row>
    <row r="239" spans="1:33"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c r="AE239" s="289"/>
      <c r="AF239" s="289"/>
      <c r="AG239" s="289"/>
    </row>
    <row r="240" spans="1:33"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c r="AE240" s="289"/>
      <c r="AF240" s="289"/>
      <c r="AG240" s="289"/>
    </row>
    <row r="241" spans="1:33"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row>
    <row r="242" spans="1:33"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row>
    <row r="243" spans="1:33"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row>
    <row r="244" spans="1:33"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c r="AE244" s="289"/>
      <c r="AF244" s="289"/>
      <c r="AG244" s="289"/>
    </row>
    <row r="245" spans="1:33"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c r="AE245" s="289"/>
      <c r="AF245" s="289"/>
      <c r="AG245" s="289"/>
    </row>
    <row r="246" spans="1:33"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c r="AE246" s="289"/>
      <c r="AF246" s="289"/>
      <c r="AG246" s="289"/>
    </row>
    <row r="247" spans="1:33"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c r="AE247" s="289"/>
      <c r="AF247" s="289"/>
      <c r="AG247" s="289"/>
    </row>
    <row r="248" spans="1:33"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c r="AE248" s="289"/>
      <c r="AF248" s="289"/>
      <c r="AG248" s="289"/>
    </row>
    <row r="249" spans="1:33"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c r="AE249" s="289"/>
      <c r="AF249" s="289"/>
      <c r="AG249" s="289"/>
    </row>
    <row r="250" spans="1:33"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c r="AE250" s="289"/>
      <c r="AF250" s="289"/>
      <c r="AG250" s="289"/>
    </row>
    <row r="251" spans="1:33"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c r="AE251" s="289"/>
      <c r="AF251" s="289"/>
      <c r="AG251" s="289"/>
    </row>
    <row r="252" spans="1:33"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c r="AE252" s="289"/>
      <c r="AF252" s="289"/>
      <c r="AG252" s="289"/>
    </row>
    <row r="253" spans="1:33"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c r="AE253" s="289"/>
      <c r="AF253" s="289"/>
      <c r="AG253" s="289"/>
    </row>
    <row r="254" spans="1:33"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c r="AE254" s="289"/>
      <c r="AF254" s="289"/>
      <c r="AG254" s="289"/>
    </row>
    <row r="255" spans="1:33"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c r="AE255" s="289"/>
      <c r="AF255" s="289"/>
      <c r="AG255" s="289"/>
    </row>
    <row r="256" spans="1:33"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c r="AE256" s="289"/>
      <c r="AF256" s="289"/>
      <c r="AG256" s="289"/>
    </row>
    <row r="257" spans="1:33"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c r="AE257" s="289"/>
      <c r="AF257" s="289"/>
      <c r="AG257" s="289"/>
    </row>
    <row r="258" spans="1:33"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row>
    <row r="259" spans="1:33"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c r="AE259" s="289"/>
      <c r="AF259" s="289"/>
      <c r="AG259" s="289"/>
    </row>
    <row r="260" spans="1:33"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c r="AE260" s="289"/>
      <c r="AF260" s="289"/>
      <c r="AG260" s="289"/>
    </row>
    <row r="261" spans="1:33"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row>
    <row r="262" spans="1:33"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row>
    <row r="263" spans="1:33"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c r="AE263" s="289"/>
      <c r="AF263" s="289"/>
      <c r="AG263" s="289"/>
    </row>
    <row r="264" spans="1:33"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c r="AE264" s="289"/>
      <c r="AF264" s="289"/>
      <c r="AG264" s="289"/>
    </row>
    <row r="265" spans="1:33"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c r="AE265" s="289"/>
      <c r="AF265" s="289"/>
      <c r="AG265" s="289"/>
    </row>
    <row r="266" spans="1:33"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c r="AE266" s="289"/>
      <c r="AF266" s="289"/>
      <c r="AG266" s="289"/>
    </row>
    <row r="267" spans="1:33"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row>
    <row r="268" spans="1:33"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c r="AE268" s="289"/>
      <c r="AF268" s="289"/>
      <c r="AG268" s="289"/>
    </row>
    <row r="269" spans="1:33"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row>
    <row r="270" spans="1:33"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c r="AE270" s="289"/>
      <c r="AF270" s="289"/>
      <c r="AG270" s="289"/>
    </row>
    <row r="271" spans="1:33"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c r="AE271" s="289"/>
      <c r="AF271" s="289"/>
      <c r="AG271" s="289"/>
    </row>
    <row r="272" spans="1:33"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row>
    <row r="273" spans="1:33"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row>
    <row r="274" spans="1:33"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c r="AE274" s="289"/>
      <c r="AF274" s="289"/>
      <c r="AG274" s="289"/>
    </row>
    <row r="275" spans="1:33"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c r="AE275" s="289"/>
      <c r="AF275" s="289"/>
      <c r="AG275" s="289"/>
    </row>
    <row r="276" spans="1:33"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c r="AE276" s="289"/>
      <c r="AF276" s="289"/>
      <c r="AG276" s="289"/>
    </row>
    <row r="277" spans="1:33"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c r="AE277" s="289"/>
      <c r="AF277" s="289"/>
      <c r="AG277" s="289"/>
    </row>
    <row r="278" spans="1:33"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c r="AE278" s="289"/>
      <c r="AF278" s="289"/>
      <c r="AG278" s="289"/>
    </row>
    <row r="279" spans="1:33"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c r="AE279" s="289"/>
      <c r="AF279" s="289"/>
      <c r="AG279" s="289"/>
    </row>
    <row r="280" spans="1:33"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c r="AE280" s="289"/>
      <c r="AF280" s="289"/>
      <c r="AG280" s="289"/>
    </row>
    <row r="281" spans="1:33"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c r="AE281" s="289"/>
      <c r="AF281" s="289"/>
      <c r="AG281" s="289"/>
    </row>
    <row r="282" spans="1:33"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c r="AE282" s="289"/>
      <c r="AF282" s="289"/>
      <c r="AG282" s="289"/>
    </row>
    <row r="283" spans="1:33"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c r="AE283" s="289"/>
      <c r="AF283" s="289"/>
      <c r="AG283" s="289"/>
    </row>
    <row r="284" spans="1:33"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c r="AE284" s="289"/>
      <c r="AF284" s="289"/>
      <c r="AG284" s="289"/>
    </row>
    <row r="285" spans="1:33"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c r="AE285" s="289"/>
      <c r="AF285" s="289"/>
      <c r="AG285" s="289"/>
    </row>
    <row r="286" spans="1:33"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c r="AE286" s="289"/>
      <c r="AF286" s="289"/>
      <c r="AG286" s="289"/>
    </row>
    <row r="287" spans="1:33"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c r="AE287" s="289"/>
      <c r="AF287" s="289"/>
      <c r="AG287" s="289"/>
    </row>
    <row r="288" spans="1:33"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c r="AE288" s="289"/>
      <c r="AF288" s="289"/>
      <c r="AG288" s="289"/>
    </row>
    <row r="289" spans="1:33"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c r="AE289" s="289"/>
      <c r="AF289" s="289"/>
      <c r="AG289" s="289"/>
    </row>
    <row r="290" spans="1:33"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c r="AE290" s="289"/>
      <c r="AF290" s="289"/>
      <c r="AG290" s="289"/>
    </row>
    <row r="291" spans="1:33"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row>
    <row r="292" spans="1:33"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c r="AE292" s="289"/>
      <c r="AF292" s="289"/>
      <c r="AG292" s="289"/>
    </row>
    <row r="293" spans="1:33"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c r="AE293" s="289"/>
      <c r="AF293" s="289"/>
      <c r="AG293" s="289"/>
    </row>
    <row r="294" spans="1:33"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c r="AE294" s="289"/>
      <c r="AF294" s="289"/>
      <c r="AG294" s="289"/>
    </row>
    <row r="295" spans="1:33"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89"/>
      <c r="AF295" s="289"/>
      <c r="AG295" s="289"/>
    </row>
    <row r="296" spans="1:33"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c r="AE296" s="289"/>
      <c r="AF296" s="289"/>
      <c r="AG296" s="289"/>
    </row>
    <row r="297" spans="1:33"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c r="AE297" s="289"/>
      <c r="AF297" s="289"/>
      <c r="AG297" s="289"/>
    </row>
    <row r="298" spans="1:33"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c r="AE298" s="289"/>
      <c r="AF298" s="289"/>
      <c r="AG298" s="289"/>
    </row>
    <row r="299" spans="1:33"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c r="AE299" s="289"/>
      <c r="AF299" s="289"/>
      <c r="AG299" s="289"/>
    </row>
    <row r="300" spans="1:33"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c r="AE300" s="289"/>
      <c r="AF300" s="289"/>
      <c r="AG300" s="289"/>
    </row>
    <row r="301" spans="1:33"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c r="AE301" s="289"/>
      <c r="AF301" s="289"/>
      <c r="AG301" s="289"/>
    </row>
    <row r="302" spans="1:33"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c r="AE302" s="289"/>
      <c r="AF302" s="289"/>
      <c r="AG302" s="289"/>
    </row>
    <row r="303" spans="1:33"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c r="AE303" s="289"/>
      <c r="AF303" s="289"/>
      <c r="AG303" s="289"/>
    </row>
    <row r="304" spans="1:33"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c r="AE304" s="289"/>
      <c r="AF304" s="289"/>
      <c r="AG304" s="289"/>
    </row>
    <row r="305" spans="1:33"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c r="AE305" s="289"/>
      <c r="AF305" s="289"/>
      <c r="AG305" s="289"/>
    </row>
    <row r="306" spans="1:33"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c r="AE306" s="289"/>
      <c r="AF306" s="289"/>
      <c r="AG306" s="289"/>
    </row>
    <row r="307" spans="1:33"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c r="AE307" s="289"/>
      <c r="AF307" s="289"/>
      <c r="AG307" s="289"/>
    </row>
    <row r="308" spans="1:33"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c r="AE308" s="289"/>
      <c r="AF308" s="289"/>
      <c r="AG308" s="289"/>
    </row>
    <row r="309" spans="1:33"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c r="AE309" s="289"/>
      <c r="AF309" s="289"/>
      <c r="AG309" s="289"/>
    </row>
    <row r="310" spans="1:33"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c r="AE310" s="289"/>
      <c r="AF310" s="289"/>
      <c r="AG310" s="289"/>
    </row>
    <row r="311" spans="1:33"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c r="AE311" s="289"/>
      <c r="AF311" s="289"/>
      <c r="AG311" s="289"/>
    </row>
    <row r="312" spans="1:33"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c r="AE312" s="289"/>
      <c r="AF312" s="289"/>
      <c r="AG312" s="289"/>
    </row>
    <row r="313" spans="1:33"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c r="AE313" s="289"/>
      <c r="AF313" s="289"/>
      <c r="AG313" s="289"/>
    </row>
    <row r="314" spans="1:33"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c r="AE314" s="289"/>
      <c r="AF314" s="289"/>
      <c r="AG314" s="289"/>
    </row>
    <row r="315" spans="1:33"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c r="AE315" s="289"/>
      <c r="AF315" s="289"/>
      <c r="AG315" s="289"/>
    </row>
    <row r="316" spans="1:33"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c r="AE316" s="289"/>
      <c r="AF316" s="289"/>
      <c r="AG316" s="289"/>
    </row>
    <row r="317" spans="1:33"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c r="AE317" s="289"/>
      <c r="AF317" s="289"/>
      <c r="AG317" s="289"/>
    </row>
    <row r="318" spans="1:33"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c r="AE318" s="289"/>
      <c r="AF318" s="289"/>
      <c r="AG318" s="289"/>
    </row>
    <row r="319" spans="1:33"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c r="AE319" s="289"/>
      <c r="AF319" s="289"/>
      <c r="AG319" s="289"/>
    </row>
    <row r="320" spans="1:33"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c r="AE320" s="289"/>
      <c r="AF320" s="289"/>
      <c r="AG320" s="289"/>
    </row>
    <row r="321" spans="1:33"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c r="AE321" s="289"/>
      <c r="AF321" s="289"/>
      <c r="AG321" s="289"/>
    </row>
    <row r="322" spans="1:33"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c r="AE322" s="289"/>
      <c r="AF322" s="289"/>
      <c r="AG322" s="289"/>
    </row>
    <row r="323" spans="1:33"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c r="AE323" s="289"/>
      <c r="AF323" s="289"/>
      <c r="AG323" s="289"/>
    </row>
    <row r="324" spans="1:33"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c r="AE324" s="289"/>
      <c r="AF324" s="289"/>
      <c r="AG324" s="289"/>
    </row>
    <row r="325" spans="1:33"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c r="AE325" s="289"/>
      <c r="AF325" s="289"/>
      <c r="AG325" s="289"/>
    </row>
    <row r="326" spans="1:33"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c r="AE326" s="289"/>
      <c r="AF326" s="289"/>
      <c r="AG326" s="289"/>
    </row>
    <row r="327" spans="1:33"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c r="AE327" s="289"/>
      <c r="AF327" s="289"/>
      <c r="AG327" s="289"/>
    </row>
    <row r="328" spans="1:33"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c r="AE328" s="289"/>
      <c r="AF328" s="289"/>
      <c r="AG328" s="289"/>
    </row>
    <row r="329" spans="1:33"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c r="AE329" s="289"/>
      <c r="AF329" s="289"/>
      <c r="AG329" s="289"/>
    </row>
    <row r="330" spans="1:33"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c r="AE330" s="289"/>
      <c r="AF330" s="289"/>
      <c r="AG330" s="289"/>
    </row>
    <row r="331" spans="1:33"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c r="AE331" s="289"/>
      <c r="AF331" s="289"/>
      <c r="AG331" s="289"/>
    </row>
    <row r="332" spans="1:33"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c r="AE332" s="289"/>
      <c r="AF332" s="289"/>
      <c r="AG332" s="289"/>
    </row>
    <row r="333" spans="1:33"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c r="AE333" s="289"/>
      <c r="AF333" s="289"/>
      <c r="AG333" s="289"/>
    </row>
    <row r="334" spans="1:33"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c r="AE334" s="289"/>
      <c r="AF334" s="289"/>
      <c r="AG334" s="289"/>
    </row>
    <row r="335" spans="1:33"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c r="AE335" s="289"/>
      <c r="AF335" s="289"/>
      <c r="AG335" s="289"/>
    </row>
    <row r="336" spans="1:33"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c r="AE336" s="289"/>
      <c r="AF336" s="289"/>
      <c r="AG336" s="289"/>
    </row>
    <row r="337" spans="1:33"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c r="AE337" s="289"/>
      <c r="AF337" s="289"/>
      <c r="AG337" s="289"/>
    </row>
    <row r="338" spans="1:33"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c r="AE338" s="289"/>
      <c r="AF338" s="289"/>
      <c r="AG338" s="289"/>
    </row>
    <row r="339" spans="1:33"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c r="AE339" s="289"/>
      <c r="AF339" s="289"/>
      <c r="AG339" s="289"/>
    </row>
    <row r="340" spans="1:33"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c r="AE340" s="289"/>
      <c r="AF340" s="289"/>
      <c r="AG340" s="289"/>
    </row>
    <row r="341" spans="1:33"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c r="AE341" s="289"/>
      <c r="AF341" s="289"/>
      <c r="AG341" s="289"/>
    </row>
    <row r="342" spans="1:33"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c r="AE342" s="289"/>
      <c r="AF342" s="289"/>
      <c r="AG342" s="289"/>
    </row>
    <row r="343" spans="1:33"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c r="AE343" s="289"/>
      <c r="AF343" s="289"/>
      <c r="AG343" s="289"/>
    </row>
    <row r="344" spans="1:33"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c r="AE344" s="289"/>
      <c r="AF344" s="289"/>
      <c r="AG344" s="289"/>
    </row>
    <row r="345" spans="1:33"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c r="AE345" s="289"/>
      <c r="AF345" s="289"/>
      <c r="AG345" s="289"/>
    </row>
    <row r="346" spans="1:33"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c r="AE346" s="289"/>
      <c r="AF346" s="289"/>
      <c r="AG346" s="289"/>
    </row>
    <row r="347" spans="1:33"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c r="AE347" s="289"/>
      <c r="AF347" s="289"/>
      <c r="AG347" s="289"/>
    </row>
    <row r="348" spans="1:33"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c r="AE348" s="289"/>
      <c r="AF348" s="289"/>
      <c r="AG348" s="289"/>
    </row>
    <row r="349" spans="1:33"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c r="AE349" s="289"/>
      <c r="AF349" s="289"/>
      <c r="AG349" s="289"/>
    </row>
    <row r="350" spans="1:33"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c r="AE350" s="289"/>
      <c r="AF350" s="289"/>
      <c r="AG350" s="289"/>
    </row>
    <row r="351" spans="1:33"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c r="AE351" s="289"/>
      <c r="AF351" s="289"/>
      <c r="AG351" s="289"/>
    </row>
    <row r="352" spans="1:33"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c r="AE352" s="289"/>
      <c r="AF352" s="289"/>
      <c r="AG352" s="289"/>
    </row>
    <row r="353" spans="1:33"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c r="AE353" s="289"/>
      <c r="AF353" s="289"/>
      <c r="AG353" s="289"/>
    </row>
    <row r="354" spans="1:33"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c r="AE354" s="289"/>
      <c r="AF354" s="289"/>
      <c r="AG354" s="289"/>
    </row>
    <row r="355" spans="1:33"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c r="AE355" s="289"/>
      <c r="AF355" s="289"/>
      <c r="AG355" s="289"/>
    </row>
    <row r="356" spans="1:33"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c r="AE356" s="289"/>
      <c r="AF356" s="289"/>
      <c r="AG356" s="289"/>
    </row>
    <row r="357" spans="1:33"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c r="AE357" s="289"/>
      <c r="AF357" s="289"/>
      <c r="AG357" s="289"/>
    </row>
    <row r="358" spans="1:33"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c r="AE358" s="289"/>
      <c r="AF358" s="289"/>
      <c r="AG358" s="289"/>
    </row>
    <row r="359" spans="1:33"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c r="AE359" s="289"/>
      <c r="AF359" s="289"/>
      <c r="AG359" s="289"/>
    </row>
    <row r="360" spans="1:33"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c r="AE360" s="289"/>
      <c r="AF360" s="289"/>
      <c r="AG360" s="289"/>
    </row>
    <row r="361" spans="1:33"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c r="AE361" s="289"/>
      <c r="AF361" s="289"/>
      <c r="AG361" s="289"/>
    </row>
    <row r="362" spans="1:33"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c r="AE362" s="289"/>
      <c r="AF362" s="289"/>
      <c r="AG362" s="289"/>
    </row>
    <row r="363" spans="1:33"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c r="AE363" s="289"/>
      <c r="AF363" s="289"/>
      <c r="AG363" s="289"/>
    </row>
    <row r="364" spans="1:33"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c r="AE364" s="289"/>
      <c r="AF364" s="289"/>
      <c r="AG364" s="289"/>
    </row>
    <row r="365" spans="1:33"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c r="AE365" s="289"/>
      <c r="AF365" s="289"/>
      <c r="AG365" s="289"/>
    </row>
    <row r="366" spans="1:33"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c r="AE366" s="289"/>
      <c r="AF366" s="289"/>
      <c r="AG366" s="289"/>
    </row>
    <row r="367" spans="1:33"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c r="AE367" s="289"/>
      <c r="AF367" s="289"/>
      <c r="AG367" s="289"/>
    </row>
    <row r="368" spans="1:33"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c r="AE368" s="289"/>
      <c r="AF368" s="289"/>
      <c r="AG368" s="289"/>
    </row>
    <row r="369" spans="1:33"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c r="AE369" s="289"/>
      <c r="AF369" s="289"/>
      <c r="AG369" s="289"/>
    </row>
    <row r="370" spans="1:33"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c r="AE370" s="289"/>
      <c r="AF370" s="289"/>
      <c r="AG370" s="289"/>
    </row>
    <row r="371" spans="1:33"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c r="AE371" s="289"/>
      <c r="AF371" s="289"/>
      <c r="AG371" s="289"/>
    </row>
    <row r="372" spans="1:33"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c r="AE372" s="289"/>
      <c r="AF372" s="289"/>
      <c r="AG372" s="289"/>
    </row>
    <row r="373" spans="1:33"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c r="AE373" s="289"/>
      <c r="AF373" s="289"/>
      <c r="AG373" s="289"/>
    </row>
    <row r="374" spans="1:33"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c r="AE374" s="289"/>
      <c r="AF374" s="289"/>
      <c r="AG374" s="289"/>
    </row>
    <row r="375" spans="1:33"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c r="AE375" s="289"/>
      <c r="AF375" s="289"/>
      <c r="AG375" s="289"/>
    </row>
    <row r="376" spans="1:33"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c r="AE376" s="289"/>
      <c r="AF376" s="289"/>
      <c r="AG376" s="289"/>
    </row>
    <row r="377" spans="1:33"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c r="AE377" s="289"/>
      <c r="AF377" s="289"/>
      <c r="AG377" s="289"/>
    </row>
    <row r="378" spans="1:33"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c r="AE378" s="289"/>
      <c r="AF378" s="289"/>
      <c r="AG378" s="289"/>
    </row>
    <row r="379" spans="1:33"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c r="AE379" s="289"/>
      <c r="AF379" s="289"/>
      <c r="AG379" s="289"/>
    </row>
    <row r="380" spans="1:33"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c r="AE380" s="289"/>
      <c r="AF380" s="289"/>
      <c r="AG380" s="289"/>
    </row>
    <row r="381" spans="1:33"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c r="AE381" s="289"/>
      <c r="AF381" s="289"/>
      <c r="AG381" s="289"/>
    </row>
    <row r="382" spans="1:33"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c r="AE382" s="289"/>
      <c r="AF382" s="289"/>
      <c r="AG382" s="289"/>
    </row>
    <row r="383" spans="1:33"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c r="AE383" s="289"/>
      <c r="AF383" s="289"/>
      <c r="AG383" s="289"/>
    </row>
    <row r="384" spans="1:33"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c r="AE384" s="289"/>
      <c r="AF384" s="289"/>
      <c r="AG384" s="289"/>
    </row>
    <row r="385" spans="1:33"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c r="AE385" s="289"/>
      <c r="AF385" s="289"/>
      <c r="AG385" s="289"/>
    </row>
    <row r="386" spans="1:33"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c r="AE386" s="289"/>
      <c r="AF386" s="289"/>
      <c r="AG386" s="289"/>
    </row>
    <row r="387" spans="1:33"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c r="AE387" s="289"/>
      <c r="AF387" s="289"/>
      <c r="AG387" s="289"/>
    </row>
    <row r="388" spans="1:33"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c r="AE388" s="289"/>
      <c r="AF388" s="289"/>
      <c r="AG388" s="289"/>
    </row>
    <row r="389" spans="1:33"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c r="AE389" s="289"/>
      <c r="AF389" s="289"/>
      <c r="AG389" s="289"/>
    </row>
    <row r="390" spans="1:33"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c r="AE390" s="289"/>
      <c r="AF390" s="289"/>
      <c r="AG390" s="289"/>
    </row>
    <row r="391" spans="1:33"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c r="AE391" s="289"/>
      <c r="AF391" s="289"/>
      <c r="AG391" s="289"/>
    </row>
    <row r="392" spans="1:33"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c r="AE392" s="289"/>
      <c r="AF392" s="289"/>
      <c r="AG392" s="289"/>
    </row>
    <row r="393" spans="1:33"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c r="AE393" s="289"/>
      <c r="AF393" s="289"/>
      <c r="AG393" s="289"/>
    </row>
    <row r="394" spans="1:33"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89"/>
      <c r="AG394" s="289"/>
    </row>
    <row r="395" spans="1:33"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c r="AE395" s="289"/>
      <c r="AF395" s="289"/>
      <c r="AG395" s="289"/>
    </row>
    <row r="396" spans="1:33"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c r="AE396" s="289"/>
      <c r="AF396" s="289"/>
      <c r="AG396" s="289"/>
    </row>
    <row r="397" spans="1:33"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c r="AE397" s="289"/>
      <c r="AF397" s="289"/>
      <c r="AG397" s="289"/>
    </row>
    <row r="398" spans="1:33"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c r="AE398" s="289"/>
      <c r="AF398" s="289"/>
      <c r="AG398" s="289"/>
    </row>
    <row r="399" spans="1:33"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c r="AE399" s="289"/>
      <c r="AF399" s="289"/>
      <c r="AG399" s="289"/>
    </row>
    <row r="400" spans="1:33"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89"/>
      <c r="AG400" s="289"/>
    </row>
    <row r="401" spans="1:33"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c r="AE401" s="289"/>
      <c r="AF401" s="289"/>
      <c r="AG401" s="289"/>
    </row>
    <row r="402" spans="1:33"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c r="AE402" s="289"/>
      <c r="AF402" s="289"/>
      <c r="AG402" s="289"/>
    </row>
    <row r="403" spans="1:33"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c r="AE403" s="289"/>
      <c r="AF403" s="289"/>
      <c r="AG403" s="289"/>
    </row>
    <row r="404" spans="1:33"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c r="AE404" s="289"/>
      <c r="AF404" s="289"/>
      <c r="AG404" s="289"/>
    </row>
    <row r="405" spans="1:33"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c r="AE405" s="289"/>
      <c r="AF405" s="289"/>
      <c r="AG405" s="289"/>
    </row>
    <row r="406" spans="1:33"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c r="AE406" s="289"/>
      <c r="AF406" s="289"/>
      <c r="AG406" s="289"/>
    </row>
    <row r="407" spans="1:33"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c r="AE407" s="289"/>
      <c r="AF407" s="289"/>
      <c r="AG407" s="289"/>
    </row>
    <row r="408" spans="1:33"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c r="AE408" s="289"/>
      <c r="AF408" s="289"/>
      <c r="AG408" s="289"/>
    </row>
    <row r="409" spans="1:33"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89"/>
      <c r="AG409" s="289"/>
    </row>
    <row r="410" spans="1:33"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89"/>
      <c r="AG410" s="289"/>
    </row>
    <row r="411" spans="1:33"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row>
    <row r="412" spans="1:33"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c r="AE412" s="289"/>
      <c r="AF412" s="289"/>
      <c r="AG412" s="289"/>
    </row>
    <row r="413" spans="1:33"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c r="AE413" s="289"/>
      <c r="AF413" s="289"/>
      <c r="AG413" s="289"/>
    </row>
    <row r="414" spans="1:33"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c r="AE414" s="289"/>
      <c r="AF414" s="289"/>
      <c r="AG414" s="289"/>
    </row>
    <row r="415" spans="1:33"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c r="AE415" s="289"/>
      <c r="AF415" s="289"/>
      <c r="AG415" s="289"/>
    </row>
    <row r="416" spans="1:33"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c r="AE416" s="289"/>
      <c r="AF416" s="289"/>
      <c r="AG416" s="289"/>
    </row>
    <row r="417" spans="1:33"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c r="AE417" s="289"/>
      <c r="AF417" s="289"/>
      <c r="AG417" s="289"/>
    </row>
    <row r="418" spans="1:33"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c r="AE418" s="289"/>
      <c r="AF418" s="289"/>
      <c r="AG418" s="289"/>
    </row>
    <row r="419" spans="1:33"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c r="AE419" s="289"/>
      <c r="AF419" s="289"/>
      <c r="AG419" s="289"/>
    </row>
    <row r="420" spans="1:33"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c r="AE420" s="289"/>
      <c r="AF420" s="289"/>
      <c r="AG420" s="289"/>
    </row>
    <row r="421" spans="1:33"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c r="AE421" s="289"/>
      <c r="AF421" s="289"/>
      <c r="AG421" s="289"/>
    </row>
    <row r="422" spans="1:33"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c r="AE422" s="289"/>
      <c r="AF422" s="289"/>
      <c r="AG422" s="289"/>
    </row>
    <row r="423" spans="1:33"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c r="AE423" s="289"/>
      <c r="AF423" s="289"/>
      <c r="AG423" s="289"/>
    </row>
    <row r="424" spans="1:33"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c r="AE424" s="289"/>
      <c r="AF424" s="289"/>
      <c r="AG424" s="289"/>
    </row>
    <row r="425" spans="1:33"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c r="AE425" s="289"/>
      <c r="AF425" s="289"/>
      <c r="AG425" s="289"/>
    </row>
    <row r="426" spans="1:33"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c r="AE426" s="289"/>
      <c r="AF426" s="289"/>
      <c r="AG426" s="289"/>
    </row>
    <row r="427" spans="1:33"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c r="AE427" s="289"/>
      <c r="AF427" s="289"/>
      <c r="AG427" s="289"/>
    </row>
    <row r="428" spans="1:33"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c r="AE428" s="289"/>
      <c r="AF428" s="289"/>
      <c r="AG428" s="289"/>
    </row>
    <row r="429" spans="1:33"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c r="AE429" s="289"/>
      <c r="AF429" s="289"/>
      <c r="AG429" s="289"/>
    </row>
    <row r="430" spans="1:33"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c r="AE430" s="289"/>
      <c r="AF430" s="289"/>
      <c r="AG430" s="289"/>
    </row>
    <row r="431" spans="1:33"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c r="AE431" s="289"/>
      <c r="AF431" s="289"/>
      <c r="AG431" s="289"/>
    </row>
    <row r="432" spans="1:33"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c r="AE432" s="289"/>
      <c r="AF432" s="289"/>
      <c r="AG432" s="289"/>
    </row>
    <row r="433" spans="1:33"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c r="AE433" s="289"/>
      <c r="AF433" s="289"/>
      <c r="AG433" s="289"/>
    </row>
    <row r="434" spans="1:33"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c r="AE434" s="289"/>
      <c r="AF434" s="289"/>
      <c r="AG434" s="289"/>
    </row>
    <row r="435" spans="1:33"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c r="AE435" s="289"/>
      <c r="AF435" s="289"/>
      <c r="AG435" s="289"/>
    </row>
    <row r="436" spans="1:33"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c r="AE436" s="289"/>
      <c r="AF436" s="289"/>
      <c r="AG436" s="289"/>
    </row>
    <row r="437" spans="1:33"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c r="AE437" s="289"/>
      <c r="AF437" s="289"/>
      <c r="AG437" s="289"/>
    </row>
    <row r="438" spans="1:33"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c r="AE438" s="289"/>
      <c r="AF438" s="289"/>
      <c r="AG438" s="289"/>
    </row>
    <row r="439" spans="1:33"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c r="AE439" s="289"/>
      <c r="AF439" s="289"/>
      <c r="AG439" s="289"/>
    </row>
    <row r="440" spans="1:33"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c r="AE440" s="289"/>
      <c r="AF440" s="289"/>
      <c r="AG440" s="289"/>
    </row>
    <row r="441" spans="1:33"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c r="AE441" s="289"/>
      <c r="AF441" s="289"/>
      <c r="AG441" s="289"/>
    </row>
    <row r="442" spans="1:33"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c r="AE442" s="289"/>
      <c r="AF442" s="289"/>
      <c r="AG442" s="289"/>
    </row>
    <row r="443" spans="1:33"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c r="AE443" s="289"/>
      <c r="AF443" s="289"/>
      <c r="AG443" s="289"/>
    </row>
    <row r="444" spans="1:33"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c r="AE444" s="289"/>
      <c r="AF444" s="289"/>
      <c r="AG444" s="289"/>
    </row>
    <row r="445" spans="1:33"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c r="AE445" s="289"/>
      <c r="AF445" s="289"/>
      <c r="AG445" s="289"/>
    </row>
    <row r="446" spans="1:33"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c r="AE446" s="289"/>
      <c r="AF446" s="289"/>
      <c r="AG446" s="289"/>
    </row>
    <row r="447" spans="1:33"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c r="AE447" s="289"/>
      <c r="AF447" s="289"/>
      <c r="AG447" s="289"/>
    </row>
    <row r="448" spans="1:33"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c r="AE448" s="289"/>
      <c r="AF448" s="289"/>
      <c r="AG448" s="289"/>
    </row>
    <row r="449" spans="1:33"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c r="AE449" s="289"/>
      <c r="AF449" s="289"/>
      <c r="AG449" s="289"/>
    </row>
    <row r="450" spans="1:33"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c r="AE450" s="289"/>
      <c r="AF450" s="289"/>
      <c r="AG450" s="289"/>
    </row>
    <row r="451" spans="1:33"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c r="AE451" s="289"/>
      <c r="AF451" s="289"/>
      <c r="AG451" s="289"/>
    </row>
    <row r="452" spans="1:33"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c r="AE452" s="289"/>
      <c r="AF452" s="289"/>
      <c r="AG452" s="289"/>
    </row>
    <row r="453" spans="1:33"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c r="AE453" s="289"/>
      <c r="AF453" s="289"/>
      <c r="AG453" s="289"/>
    </row>
    <row r="454" spans="1:33"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c r="AE454" s="289"/>
      <c r="AF454" s="289"/>
      <c r="AG454" s="289"/>
    </row>
    <row r="455" spans="1:33"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c r="AE455" s="289"/>
      <c r="AF455" s="289"/>
      <c r="AG455" s="289"/>
    </row>
    <row r="456" spans="1:33"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c r="AE456" s="289"/>
      <c r="AF456" s="289"/>
      <c r="AG456" s="289"/>
    </row>
    <row r="457" spans="1:33"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c r="AE457" s="289"/>
      <c r="AF457" s="289"/>
      <c r="AG457" s="289"/>
    </row>
    <row r="458" spans="1:33"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c r="AE458" s="289"/>
      <c r="AF458" s="289"/>
      <c r="AG458" s="289"/>
    </row>
    <row r="459" spans="1:33"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row>
    <row r="460" spans="1:33"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c r="AE460" s="289"/>
      <c r="AF460" s="289"/>
      <c r="AG460" s="289"/>
    </row>
    <row r="461" spans="1:33"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c r="AE461" s="289"/>
      <c r="AF461" s="289"/>
      <c r="AG461" s="289"/>
    </row>
    <row r="462" spans="1:33"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c r="AE462" s="289"/>
      <c r="AF462" s="289"/>
      <c r="AG462" s="289"/>
    </row>
    <row r="463" spans="1:33"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c r="AE463" s="289"/>
      <c r="AF463" s="289"/>
      <c r="AG463" s="289"/>
    </row>
    <row r="464" spans="1:33"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c r="AE464" s="289"/>
      <c r="AF464" s="289"/>
      <c r="AG464" s="289"/>
    </row>
    <row r="465" spans="1:33"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c r="AE465" s="289"/>
      <c r="AF465" s="289"/>
      <c r="AG465" s="289"/>
    </row>
    <row r="466" spans="1:33"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c r="AE466" s="289"/>
      <c r="AF466" s="289"/>
      <c r="AG466" s="289"/>
    </row>
    <row r="467" spans="1:33"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c r="AE467" s="289"/>
      <c r="AF467" s="289"/>
      <c r="AG467" s="289"/>
    </row>
    <row r="468" spans="1:33"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c r="AE468" s="289"/>
      <c r="AF468" s="289"/>
      <c r="AG468" s="289"/>
    </row>
    <row r="469" spans="1:33"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c r="AE469" s="289"/>
      <c r="AF469" s="289"/>
      <c r="AG469" s="289"/>
    </row>
    <row r="470" spans="1:33"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c r="AE470" s="289"/>
      <c r="AF470" s="289"/>
      <c r="AG470" s="289"/>
    </row>
    <row r="471" spans="1:33"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c r="AE471" s="289"/>
      <c r="AF471" s="289"/>
      <c r="AG471" s="289"/>
    </row>
    <row r="472" spans="1:33"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c r="AE472" s="289"/>
      <c r="AF472" s="289"/>
      <c r="AG472" s="289"/>
    </row>
    <row r="473" spans="1:33"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c r="AE473" s="289"/>
      <c r="AF473" s="289"/>
      <c r="AG473" s="289"/>
    </row>
    <row r="474" spans="1:33"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c r="AE474" s="289"/>
      <c r="AF474" s="289"/>
      <c r="AG474" s="289"/>
    </row>
    <row r="475" spans="1:33"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c r="AE475" s="289"/>
      <c r="AF475" s="289"/>
      <c r="AG475" s="289"/>
    </row>
    <row r="476" spans="1:33"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c r="AE476" s="289"/>
      <c r="AF476" s="289"/>
      <c r="AG476" s="289"/>
    </row>
    <row r="477" spans="1:33"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c r="AE477" s="289"/>
      <c r="AF477" s="289"/>
      <c r="AG477" s="289"/>
    </row>
    <row r="478" spans="1:33"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c r="AE478" s="289"/>
      <c r="AF478" s="289"/>
      <c r="AG478" s="289"/>
    </row>
    <row r="479" spans="1:33"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c r="AE479" s="289"/>
      <c r="AF479" s="289"/>
      <c r="AG479" s="289"/>
    </row>
    <row r="480" spans="1:33"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c r="AE480" s="289"/>
      <c r="AF480" s="289"/>
      <c r="AG480" s="289"/>
    </row>
    <row r="481" spans="1:33"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c r="AE481" s="289"/>
      <c r="AF481" s="289"/>
      <c r="AG481" s="289"/>
    </row>
    <row r="482" spans="1:33"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c r="AE482" s="289"/>
      <c r="AF482" s="289"/>
      <c r="AG482" s="289"/>
    </row>
    <row r="483" spans="1:33"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c r="AE483" s="289"/>
      <c r="AF483" s="289"/>
      <c r="AG483" s="289"/>
    </row>
    <row r="484" spans="1:33"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c r="AE484" s="289"/>
      <c r="AF484" s="289"/>
      <c r="AG484" s="289"/>
    </row>
    <row r="485" spans="1:33"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c r="AE485" s="289"/>
      <c r="AF485" s="289"/>
      <c r="AG485" s="289"/>
    </row>
    <row r="486" spans="1:33"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c r="AE486" s="289"/>
      <c r="AF486" s="289"/>
      <c r="AG486" s="289"/>
    </row>
    <row r="487" spans="1:33"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c r="AE487" s="289"/>
      <c r="AF487" s="289"/>
      <c r="AG487" s="289"/>
    </row>
    <row r="488" spans="1:33"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c r="AE488" s="289"/>
      <c r="AF488" s="289"/>
      <c r="AG488" s="289"/>
    </row>
    <row r="489" spans="1:33"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c r="AE489" s="289"/>
      <c r="AF489" s="289"/>
      <c r="AG489" s="289"/>
    </row>
    <row r="490" spans="1:33"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c r="AE490" s="289"/>
      <c r="AF490" s="289"/>
      <c r="AG490" s="289"/>
    </row>
    <row r="491" spans="1:33"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c r="AE491" s="289"/>
      <c r="AF491" s="289"/>
      <c r="AG491" s="289"/>
    </row>
    <row r="492" spans="1:33"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c r="AE492" s="289"/>
      <c r="AF492" s="289"/>
      <c r="AG492" s="289"/>
    </row>
    <row r="493" spans="1:33"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c r="AE493" s="289"/>
      <c r="AF493" s="289"/>
      <c r="AG493" s="289"/>
    </row>
    <row r="494" spans="1:33"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c r="AE494" s="289"/>
      <c r="AF494" s="289"/>
      <c r="AG494" s="289"/>
    </row>
    <row r="495" spans="1:33"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c r="AE495" s="289"/>
      <c r="AF495" s="289"/>
      <c r="AG495" s="289"/>
    </row>
    <row r="496" spans="1:33"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c r="AE496" s="289"/>
      <c r="AF496" s="289"/>
      <c r="AG496" s="289"/>
    </row>
    <row r="497" spans="1:33"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c r="AE497" s="289"/>
      <c r="AF497" s="289"/>
      <c r="AG497" s="289"/>
    </row>
    <row r="498" spans="1:33"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c r="AE498" s="289"/>
      <c r="AF498" s="289"/>
      <c r="AG498" s="289"/>
    </row>
    <row r="499" spans="1:33"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c r="AE499" s="289"/>
      <c r="AF499" s="289"/>
      <c r="AG499" s="289"/>
    </row>
    <row r="500" spans="1:33"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c r="AE500" s="289"/>
      <c r="AF500" s="289"/>
      <c r="AG500" s="289"/>
    </row>
    <row r="501" spans="1:33"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c r="AE501" s="289"/>
      <c r="AF501" s="289"/>
      <c r="AG501" s="289"/>
    </row>
    <row r="502" spans="1:33"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c r="AE502" s="289"/>
      <c r="AF502" s="289"/>
      <c r="AG502" s="289"/>
    </row>
    <row r="503" spans="1:33"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c r="AE503" s="289"/>
      <c r="AF503" s="289"/>
      <c r="AG503" s="289"/>
    </row>
    <row r="504" spans="1:33"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c r="AE504" s="289"/>
      <c r="AF504" s="289"/>
      <c r="AG504" s="289"/>
    </row>
    <row r="505" spans="1:33"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c r="AE505" s="289"/>
      <c r="AF505" s="289"/>
      <c r="AG505" s="289"/>
    </row>
    <row r="506" spans="1:33"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c r="AE506" s="289"/>
      <c r="AF506" s="289"/>
      <c r="AG506" s="289"/>
    </row>
    <row r="507" spans="1:33"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c r="AE507" s="289"/>
      <c r="AF507" s="289"/>
      <c r="AG507" s="289"/>
    </row>
    <row r="508" spans="1:33"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c r="AE508" s="289"/>
      <c r="AF508" s="289"/>
      <c r="AG508" s="289"/>
    </row>
    <row r="509" spans="1:33"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c r="AE509" s="289"/>
      <c r="AF509" s="289"/>
      <c r="AG509" s="289"/>
    </row>
    <row r="510" spans="1:33"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c r="AE510" s="289"/>
      <c r="AF510" s="289"/>
      <c r="AG510" s="289"/>
    </row>
    <row r="511" spans="1:33"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c r="AE511" s="289"/>
      <c r="AF511" s="289"/>
      <c r="AG511" s="289"/>
    </row>
    <row r="512" spans="1:33"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c r="AE512" s="289"/>
      <c r="AF512" s="289"/>
      <c r="AG512" s="289"/>
    </row>
    <row r="513" spans="1:33"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c r="AE513" s="289"/>
      <c r="AF513" s="289"/>
      <c r="AG513" s="289"/>
    </row>
    <row r="514" spans="1:33"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c r="AE514" s="289"/>
      <c r="AF514" s="289"/>
      <c r="AG514" s="289"/>
    </row>
    <row r="515" spans="1:33"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c r="AE515" s="289"/>
      <c r="AF515" s="289"/>
      <c r="AG515" s="289"/>
    </row>
    <row r="516" spans="1:33"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c r="AE516" s="289"/>
      <c r="AF516" s="289"/>
      <c r="AG516" s="289"/>
    </row>
    <row r="517" spans="1:33"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c r="AE517" s="289"/>
      <c r="AF517" s="289"/>
      <c r="AG517" s="289"/>
    </row>
    <row r="518" spans="1:33"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c r="AE518" s="289"/>
      <c r="AF518" s="289"/>
      <c r="AG518" s="289"/>
    </row>
    <row r="519" spans="1:33"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c r="AE519" s="289"/>
      <c r="AF519" s="289"/>
      <c r="AG519" s="289"/>
    </row>
    <row r="520" spans="1:33"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c r="AE520" s="289"/>
      <c r="AF520" s="289"/>
      <c r="AG520" s="289"/>
    </row>
    <row r="521" spans="1:33"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c r="AE521" s="289"/>
      <c r="AF521" s="289"/>
      <c r="AG521" s="289"/>
    </row>
    <row r="522" spans="1:33"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c r="AE522" s="289"/>
      <c r="AF522" s="289"/>
      <c r="AG522" s="289"/>
    </row>
    <row r="523" spans="1:33"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c r="AE523" s="289"/>
      <c r="AF523" s="289"/>
      <c r="AG523" s="289"/>
    </row>
    <row r="524" spans="1:33"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c r="AE524" s="289"/>
      <c r="AF524" s="289"/>
      <c r="AG524" s="289"/>
    </row>
    <row r="525" spans="1:33"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c r="AE525" s="289"/>
      <c r="AF525" s="289"/>
      <c r="AG525" s="289"/>
    </row>
    <row r="526" spans="1:33"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c r="AE526" s="289"/>
      <c r="AF526" s="289"/>
      <c r="AG526" s="289"/>
    </row>
    <row r="527" spans="1:33"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c r="AE527" s="289"/>
      <c r="AF527" s="289"/>
      <c r="AG527" s="289"/>
    </row>
    <row r="528" spans="1:33"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c r="AE528" s="289"/>
      <c r="AF528" s="289"/>
      <c r="AG528" s="289"/>
    </row>
    <row r="529" spans="1:33"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c r="AE529" s="289"/>
      <c r="AF529" s="289"/>
      <c r="AG529" s="289"/>
    </row>
    <row r="530" spans="1:33"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c r="AE530" s="289"/>
      <c r="AF530" s="289"/>
      <c r="AG530" s="289"/>
    </row>
    <row r="531" spans="1:33"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c r="AE531" s="289"/>
      <c r="AF531" s="289"/>
      <c r="AG531" s="289"/>
    </row>
    <row r="532" spans="1:33"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c r="AE532" s="289"/>
      <c r="AF532" s="289"/>
      <c r="AG532" s="289"/>
    </row>
    <row r="533" spans="1:33"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c r="AE533" s="289"/>
      <c r="AF533" s="289"/>
      <c r="AG533" s="289"/>
    </row>
    <row r="534" spans="1:33"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c r="AE534" s="289"/>
      <c r="AF534" s="289"/>
      <c r="AG534" s="289"/>
    </row>
    <row r="535" spans="1:33"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c r="AE535" s="289"/>
      <c r="AF535" s="289"/>
      <c r="AG535" s="289"/>
    </row>
    <row r="536" spans="1:33"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c r="AE536" s="289"/>
      <c r="AF536" s="289"/>
      <c r="AG536" s="289"/>
    </row>
    <row r="537" spans="1:33"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c r="AE537" s="289"/>
      <c r="AF537" s="289"/>
      <c r="AG537" s="289"/>
    </row>
    <row r="538" spans="1:33"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c r="AE538" s="289"/>
      <c r="AF538" s="289"/>
      <c r="AG538" s="289"/>
    </row>
    <row r="539" spans="1:33"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c r="AE539" s="289"/>
      <c r="AF539" s="289"/>
      <c r="AG539" s="289"/>
    </row>
    <row r="540" spans="1:33"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c r="AE540" s="289"/>
      <c r="AF540" s="289"/>
      <c r="AG540" s="289"/>
    </row>
    <row r="541" spans="1:33"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c r="AE541" s="289"/>
      <c r="AF541" s="289"/>
      <c r="AG541" s="289"/>
    </row>
    <row r="542" spans="1:33"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c r="AE542" s="289"/>
      <c r="AF542" s="289"/>
      <c r="AG542" s="289"/>
    </row>
    <row r="543" spans="1:33"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c r="AE543" s="289"/>
      <c r="AF543" s="289"/>
      <c r="AG543" s="289"/>
    </row>
    <row r="544" spans="1:33"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c r="AE544" s="289"/>
      <c r="AF544" s="289"/>
      <c r="AG544" s="289"/>
    </row>
    <row r="545" spans="1:33"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c r="AE545" s="289"/>
      <c r="AF545" s="289"/>
      <c r="AG545" s="289"/>
    </row>
    <row r="546" spans="1:33"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c r="AE546" s="289"/>
      <c r="AF546" s="289"/>
      <c r="AG546" s="289"/>
    </row>
    <row r="547" spans="1:33"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c r="AE547" s="289"/>
      <c r="AF547" s="289"/>
      <c r="AG547" s="289"/>
    </row>
    <row r="548" spans="1:33"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c r="AE548" s="289"/>
      <c r="AF548" s="289"/>
      <c r="AG548" s="289"/>
    </row>
    <row r="549" spans="1:33"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c r="AE549" s="289"/>
      <c r="AF549" s="289"/>
      <c r="AG549" s="289"/>
    </row>
    <row r="550" spans="1:33"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c r="AE550" s="289"/>
      <c r="AF550" s="289"/>
      <c r="AG550" s="289"/>
    </row>
    <row r="551" spans="1:33"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c r="AE551" s="289"/>
      <c r="AF551" s="289"/>
      <c r="AG551" s="289"/>
    </row>
    <row r="552" spans="1:33"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c r="AE552" s="289"/>
      <c r="AF552" s="289"/>
      <c r="AG552" s="289"/>
    </row>
    <row r="553" spans="1:33"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c r="AE553" s="289"/>
      <c r="AF553" s="289"/>
      <c r="AG553" s="289"/>
    </row>
    <row r="554" spans="1:33"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c r="AE554" s="289"/>
      <c r="AF554" s="289"/>
      <c r="AG554" s="289"/>
    </row>
    <row r="555" spans="1:33"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c r="AE555" s="289"/>
      <c r="AF555" s="289"/>
      <c r="AG555" s="289"/>
    </row>
    <row r="556" spans="1:33"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c r="AE556" s="289"/>
      <c r="AF556" s="289"/>
      <c r="AG556" s="289"/>
    </row>
    <row r="557" spans="1:33"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c r="AE557" s="289"/>
      <c r="AF557" s="289"/>
      <c r="AG557" s="289"/>
    </row>
    <row r="558" spans="1:33"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c r="AE558" s="289"/>
      <c r="AF558" s="289"/>
      <c r="AG558" s="289"/>
    </row>
    <row r="559" spans="1:33"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c r="AE559" s="289"/>
      <c r="AF559" s="289"/>
      <c r="AG559" s="289"/>
    </row>
    <row r="560" spans="1:33"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c r="AE560" s="289"/>
      <c r="AF560" s="289"/>
      <c r="AG560" s="289"/>
    </row>
    <row r="561" spans="1:33"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c r="AE561" s="289"/>
      <c r="AF561" s="289"/>
      <c r="AG561" s="289"/>
    </row>
    <row r="562" spans="1:33"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c r="AE562" s="289"/>
      <c r="AF562" s="289"/>
      <c r="AG562" s="289"/>
    </row>
    <row r="563" spans="1:33"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c r="AE563" s="289"/>
      <c r="AF563" s="289"/>
      <c r="AG563" s="289"/>
    </row>
    <row r="564" spans="1:33"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c r="AE564" s="289"/>
      <c r="AF564" s="289"/>
      <c r="AG564" s="289"/>
    </row>
    <row r="565" spans="1:33"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c r="AE565" s="289"/>
      <c r="AF565" s="289"/>
      <c r="AG565" s="289"/>
    </row>
    <row r="566" spans="1:33"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c r="AE566" s="289"/>
      <c r="AF566" s="289"/>
      <c r="AG566" s="289"/>
    </row>
    <row r="567" spans="1:33"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c r="AE567" s="289"/>
      <c r="AF567" s="289"/>
      <c r="AG567" s="289"/>
    </row>
    <row r="568" spans="1:33"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c r="AE568" s="289"/>
      <c r="AF568" s="289"/>
      <c r="AG568" s="289"/>
    </row>
    <row r="569" spans="1:33"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c r="AE569" s="289"/>
      <c r="AF569" s="289"/>
      <c r="AG569" s="289"/>
    </row>
    <row r="570" spans="1:33"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c r="AE570" s="289"/>
      <c r="AF570" s="289"/>
      <c r="AG570" s="289"/>
    </row>
    <row r="571" spans="1:33"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c r="AE571" s="289"/>
      <c r="AF571" s="289"/>
      <c r="AG571" s="289"/>
    </row>
    <row r="572" spans="1:33"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c r="AE572" s="289"/>
      <c r="AF572" s="289"/>
      <c r="AG572" s="289"/>
    </row>
    <row r="573" spans="1:33"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c r="AE573" s="289"/>
      <c r="AF573" s="289"/>
      <c r="AG573" s="289"/>
    </row>
    <row r="574" spans="1:33"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c r="AE574" s="289"/>
      <c r="AF574" s="289"/>
      <c r="AG574" s="289"/>
    </row>
    <row r="575" spans="1:33"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c r="AE575" s="289"/>
      <c r="AF575" s="289"/>
      <c r="AG575" s="289"/>
    </row>
    <row r="576" spans="1:33"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c r="AE576" s="289"/>
      <c r="AF576" s="289"/>
      <c r="AG576" s="289"/>
    </row>
    <row r="577" spans="1:33"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c r="AE577" s="289"/>
      <c r="AF577" s="289"/>
      <c r="AG577" s="289"/>
    </row>
    <row r="578" spans="1:33"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c r="AE578" s="289"/>
      <c r="AF578" s="289"/>
      <c r="AG578" s="289"/>
    </row>
    <row r="579" spans="1:33"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c r="AE579" s="289"/>
      <c r="AF579" s="289"/>
      <c r="AG579" s="289"/>
    </row>
    <row r="580" spans="1:33"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c r="AE580" s="289"/>
      <c r="AF580" s="289"/>
      <c r="AG580" s="289"/>
    </row>
    <row r="581" spans="1:33"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c r="AE581" s="289"/>
      <c r="AF581" s="289"/>
      <c r="AG581" s="289"/>
    </row>
    <row r="582" spans="1:33"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c r="AE582" s="289"/>
      <c r="AF582" s="289"/>
      <c r="AG582" s="289"/>
    </row>
    <row r="583" spans="1:33"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c r="AE583" s="289"/>
      <c r="AF583" s="289"/>
      <c r="AG583" s="289"/>
    </row>
    <row r="584" spans="1:33"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c r="AE584" s="289"/>
      <c r="AF584" s="289"/>
      <c r="AG584" s="289"/>
    </row>
    <row r="585" spans="1:33"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c r="AE585" s="289"/>
      <c r="AF585" s="289"/>
      <c r="AG585" s="289"/>
    </row>
    <row r="586" spans="1:33"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c r="AE586" s="289"/>
      <c r="AF586" s="289"/>
      <c r="AG586" s="289"/>
    </row>
    <row r="587" spans="1:33"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c r="AE587" s="289"/>
      <c r="AF587" s="289"/>
      <c r="AG587" s="289"/>
    </row>
    <row r="588" spans="1:33"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c r="AE588" s="289"/>
      <c r="AF588" s="289"/>
      <c r="AG588" s="289"/>
    </row>
    <row r="589" spans="1:33"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c r="AE589" s="289"/>
      <c r="AF589" s="289"/>
      <c r="AG589" s="289"/>
    </row>
    <row r="590" spans="1:33"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c r="AE590" s="289"/>
      <c r="AF590" s="289"/>
      <c r="AG590" s="289"/>
    </row>
    <row r="591" spans="1:33"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c r="AE591" s="289"/>
      <c r="AF591" s="289"/>
      <c r="AG591" s="289"/>
    </row>
    <row r="592" spans="1:33"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c r="AE592" s="289"/>
      <c r="AF592" s="289"/>
      <c r="AG592" s="289"/>
    </row>
    <row r="593" spans="1:33"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c r="AE593" s="289"/>
      <c r="AF593" s="289"/>
      <c r="AG593" s="289"/>
    </row>
    <row r="594" spans="1:33"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c r="AE594" s="289"/>
      <c r="AF594" s="289"/>
      <c r="AG594" s="289"/>
    </row>
    <row r="595" spans="1:33"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c r="AE595" s="289"/>
      <c r="AF595" s="289"/>
      <c r="AG595" s="289"/>
    </row>
    <row r="596" spans="1:33"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c r="AE596" s="289"/>
      <c r="AF596" s="289"/>
      <c r="AG596" s="289"/>
    </row>
    <row r="597" spans="1:33"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c r="AE597" s="289"/>
      <c r="AF597" s="289"/>
      <c r="AG597" s="289"/>
    </row>
    <row r="598" spans="1:33"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c r="AE598" s="289"/>
      <c r="AF598" s="289"/>
      <c r="AG598" s="289"/>
    </row>
    <row r="599" spans="1:33"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c r="AE599" s="289"/>
      <c r="AF599" s="289"/>
      <c r="AG599" s="289"/>
    </row>
    <row r="600" spans="1:33"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c r="AE600" s="289"/>
      <c r="AF600" s="289"/>
      <c r="AG600" s="289"/>
    </row>
    <row r="601" spans="1:33"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c r="AE601" s="289"/>
      <c r="AF601" s="289"/>
      <c r="AG601" s="289"/>
    </row>
    <row r="602" spans="1:33"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c r="AE602" s="289"/>
      <c r="AF602" s="289"/>
      <c r="AG602" s="289"/>
    </row>
    <row r="603" spans="1:33"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c r="AE603" s="289"/>
      <c r="AF603" s="289"/>
      <c r="AG603" s="289"/>
    </row>
    <row r="604" spans="1:33"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c r="AE604" s="289"/>
      <c r="AF604" s="289"/>
      <c r="AG604" s="289"/>
    </row>
    <row r="605" spans="1:33"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c r="AE605" s="289"/>
      <c r="AF605" s="289"/>
      <c r="AG605" s="289"/>
    </row>
    <row r="606" spans="1:33"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c r="AE606" s="289"/>
      <c r="AF606" s="289"/>
      <c r="AG606" s="289"/>
    </row>
    <row r="607" spans="1:33"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c r="AE607" s="289"/>
      <c r="AF607" s="289"/>
      <c r="AG607" s="289"/>
    </row>
    <row r="608" spans="1:33"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c r="AE608" s="289"/>
      <c r="AF608" s="289"/>
      <c r="AG608" s="289"/>
    </row>
    <row r="609" spans="1:33"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row>
    <row r="610" spans="1:33"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c r="AE610" s="289"/>
      <c r="AF610" s="289"/>
      <c r="AG610" s="289"/>
    </row>
    <row r="611" spans="1:33"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c r="AE611" s="289"/>
      <c r="AF611" s="289"/>
      <c r="AG611" s="289"/>
    </row>
    <row r="612" spans="1:33"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c r="AE612" s="289"/>
      <c r="AF612" s="289"/>
      <c r="AG612" s="289"/>
    </row>
    <row r="613" spans="1:33"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c r="AE613" s="289"/>
      <c r="AF613" s="289"/>
      <c r="AG613" s="289"/>
    </row>
    <row r="614" spans="1:33"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c r="AE614" s="289"/>
      <c r="AF614" s="289"/>
      <c r="AG614" s="289"/>
    </row>
    <row r="615" spans="1:33"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c r="AE615" s="289"/>
      <c r="AF615" s="289"/>
      <c r="AG615" s="289"/>
    </row>
    <row r="616" spans="1:33"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row>
    <row r="617" spans="1:33"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c r="AE617" s="289"/>
      <c r="AF617" s="289"/>
      <c r="AG617" s="289"/>
    </row>
    <row r="618" spans="1:33"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c r="AE618" s="289"/>
      <c r="AF618" s="289"/>
      <c r="AG618" s="289"/>
    </row>
    <row r="619" spans="1:33"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c r="AE619" s="289"/>
      <c r="AF619" s="289"/>
      <c r="AG619" s="289"/>
    </row>
    <row r="620" spans="1:33"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c r="AE620" s="289"/>
      <c r="AF620" s="289"/>
      <c r="AG620" s="289"/>
    </row>
    <row r="621" spans="1:33"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c r="AE621" s="289"/>
      <c r="AF621" s="289"/>
      <c r="AG621" s="289"/>
    </row>
    <row r="622" spans="1:33"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c r="AE622" s="289"/>
      <c r="AF622" s="289"/>
      <c r="AG622" s="289"/>
    </row>
    <row r="623" spans="1:33"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c r="AE623" s="289"/>
      <c r="AF623" s="289"/>
      <c r="AG623" s="289"/>
    </row>
    <row r="624" spans="1:33"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c r="AE624" s="289"/>
      <c r="AF624" s="289"/>
      <c r="AG624" s="289"/>
    </row>
    <row r="625" spans="1:33"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c r="AE625" s="289"/>
      <c r="AF625" s="289"/>
      <c r="AG625" s="289"/>
    </row>
    <row r="626" spans="1:33"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c r="AE626" s="289"/>
      <c r="AF626" s="289"/>
      <c r="AG626" s="289"/>
    </row>
    <row r="627" spans="1:33"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c r="AE627" s="289"/>
      <c r="AF627" s="289"/>
      <c r="AG627" s="289"/>
    </row>
    <row r="628" spans="1:33"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c r="AE628" s="289"/>
      <c r="AF628" s="289"/>
      <c r="AG628" s="289"/>
    </row>
    <row r="629" spans="1:33"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c r="AE629" s="289"/>
      <c r="AF629" s="289"/>
      <c r="AG629" s="289"/>
    </row>
    <row r="630" spans="1:33"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c r="AE630" s="289"/>
      <c r="AF630" s="289"/>
      <c r="AG630" s="289"/>
    </row>
    <row r="631" spans="1:33"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c r="AE631" s="289"/>
      <c r="AF631" s="289"/>
      <c r="AG631" s="289"/>
    </row>
    <row r="632" spans="1:33"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c r="AE632" s="289"/>
      <c r="AF632" s="289"/>
      <c r="AG632" s="289"/>
    </row>
    <row r="633" spans="1:33"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c r="AE633" s="289"/>
      <c r="AF633" s="289"/>
      <c r="AG633" s="289"/>
    </row>
    <row r="634" spans="1:33"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c r="AE634" s="289"/>
      <c r="AF634" s="289"/>
      <c r="AG634" s="289"/>
    </row>
    <row r="635" spans="1:33"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row>
    <row r="636" spans="1:33"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c r="AE636" s="289"/>
      <c r="AF636" s="289"/>
      <c r="AG636" s="289"/>
    </row>
    <row r="637" spans="1:33"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c r="AE637" s="289"/>
      <c r="AF637" s="289"/>
      <c r="AG637" s="289"/>
    </row>
    <row r="638" spans="1:33"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c r="AE638" s="289"/>
      <c r="AF638" s="289"/>
      <c r="AG638" s="289"/>
    </row>
    <row r="639" spans="1:33"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c r="AE639" s="289"/>
      <c r="AF639" s="289"/>
      <c r="AG639" s="289"/>
    </row>
    <row r="640" spans="1:33"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row>
    <row r="641" spans="1:33"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row>
    <row r="642" spans="1:33"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c r="AE642" s="289"/>
      <c r="AF642" s="289"/>
      <c r="AG642" s="289"/>
    </row>
    <row r="643" spans="1:33"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row>
    <row r="644" spans="1:33"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row>
    <row r="645" spans="1:33"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c r="AE645" s="289"/>
      <c r="AF645" s="289"/>
      <c r="AG645" s="289"/>
    </row>
    <row r="646" spans="1:33"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c r="AE646" s="289"/>
      <c r="AF646" s="289"/>
      <c r="AG646" s="289"/>
    </row>
    <row r="647" spans="1:33"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c r="AE647" s="289"/>
      <c r="AF647" s="289"/>
      <c r="AG647" s="289"/>
    </row>
    <row r="648" spans="1:33"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c r="AE648" s="289"/>
      <c r="AF648" s="289"/>
      <c r="AG648" s="289"/>
    </row>
    <row r="649" spans="1:33"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c r="AE649" s="289"/>
      <c r="AF649" s="289"/>
      <c r="AG649" s="289"/>
    </row>
    <row r="650" spans="1:33"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c r="AE650" s="289"/>
      <c r="AF650" s="289"/>
      <c r="AG650" s="289"/>
    </row>
    <row r="651" spans="1:33"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c r="AE651" s="289"/>
      <c r="AF651" s="289"/>
      <c r="AG651" s="289"/>
    </row>
    <row r="652" spans="1:33"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c r="AE652" s="289"/>
      <c r="AF652" s="289"/>
      <c r="AG652" s="289"/>
    </row>
    <row r="653" spans="1:33"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c r="AE653" s="289"/>
      <c r="AF653" s="289"/>
      <c r="AG653" s="289"/>
    </row>
    <row r="654" spans="1:33"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c r="AE654" s="289"/>
      <c r="AF654" s="289"/>
      <c r="AG654" s="289"/>
    </row>
    <row r="655" spans="1:33"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c r="AE655" s="289"/>
      <c r="AF655" s="289"/>
      <c r="AG655" s="289"/>
    </row>
    <row r="656" spans="1:33"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c r="AE656" s="289"/>
      <c r="AF656" s="289"/>
      <c r="AG656" s="289"/>
    </row>
    <row r="657" spans="1:33"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c r="AE657" s="289"/>
      <c r="AF657" s="289"/>
      <c r="AG657" s="289"/>
    </row>
    <row r="658" spans="1:33"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c r="AE658" s="289"/>
      <c r="AF658" s="289"/>
      <c r="AG658" s="289"/>
    </row>
    <row r="659" spans="1:33"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c r="AE659" s="289"/>
      <c r="AF659" s="289"/>
      <c r="AG659" s="289"/>
    </row>
    <row r="660" spans="1:33"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c r="AE660" s="289"/>
      <c r="AF660" s="289"/>
      <c r="AG660" s="289"/>
    </row>
    <row r="661" spans="1:33"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c r="AE661" s="289"/>
      <c r="AF661" s="289"/>
      <c r="AG661" s="289"/>
    </row>
    <row r="662" spans="1:33"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c r="AE662" s="289"/>
      <c r="AF662" s="289"/>
      <c r="AG662" s="289"/>
    </row>
    <row r="663" spans="1:33"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c r="AE663" s="289"/>
      <c r="AF663" s="289"/>
      <c r="AG663" s="289"/>
    </row>
    <row r="664" spans="1:33"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c r="AE664" s="289"/>
      <c r="AF664" s="289"/>
      <c r="AG664" s="289"/>
    </row>
    <row r="665" spans="1:33"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c r="AE665" s="289"/>
      <c r="AF665" s="289"/>
      <c r="AG665" s="289"/>
    </row>
    <row r="666" spans="1:33"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c r="AE666" s="289"/>
      <c r="AF666" s="289"/>
      <c r="AG666" s="289"/>
    </row>
    <row r="667" spans="1:33"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c r="AE667" s="289"/>
      <c r="AF667" s="289"/>
      <c r="AG667" s="289"/>
    </row>
    <row r="668" spans="1:33"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c r="AE668" s="289"/>
      <c r="AF668" s="289"/>
      <c r="AG668" s="289"/>
    </row>
    <row r="669" spans="1:33"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c r="AE669" s="289"/>
      <c r="AF669" s="289"/>
      <c r="AG669" s="289"/>
    </row>
    <row r="670" spans="1:33"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c r="AE670" s="289"/>
      <c r="AF670" s="289"/>
      <c r="AG670" s="289"/>
    </row>
    <row r="671" spans="1:33"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c r="AE671" s="289"/>
      <c r="AF671" s="289"/>
      <c r="AG671" s="289"/>
    </row>
    <row r="672" spans="1:33"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c r="AE672" s="289"/>
      <c r="AF672" s="289"/>
      <c r="AG672" s="289"/>
    </row>
    <row r="673" spans="1:33"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c r="AE673" s="289"/>
      <c r="AF673" s="289"/>
      <c r="AG673" s="289"/>
    </row>
    <row r="674" spans="1:33"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c r="AE674" s="289"/>
      <c r="AF674" s="289"/>
      <c r="AG674" s="289"/>
    </row>
    <row r="675" spans="1:33"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c r="AE675" s="289"/>
      <c r="AF675" s="289"/>
      <c r="AG675" s="289"/>
    </row>
    <row r="676" spans="1:33"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c r="AE676" s="289"/>
      <c r="AF676" s="289"/>
      <c r="AG676" s="289"/>
    </row>
    <row r="677" spans="1:33"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c r="AE677" s="289"/>
      <c r="AF677" s="289"/>
      <c r="AG677" s="289"/>
    </row>
    <row r="678" spans="1:33"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c r="AE678" s="289"/>
      <c r="AF678" s="289"/>
      <c r="AG678" s="289"/>
    </row>
    <row r="679" spans="1:33"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c r="AE679" s="289"/>
      <c r="AF679" s="289"/>
      <c r="AG679" s="289"/>
    </row>
    <row r="680" spans="1:33"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c r="AE680" s="289"/>
      <c r="AF680" s="289"/>
      <c r="AG680" s="289"/>
    </row>
    <row r="681" spans="1:33"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c r="AE681" s="289"/>
      <c r="AF681" s="289"/>
      <c r="AG681" s="289"/>
    </row>
    <row r="682" spans="1:33"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c r="AE682" s="289"/>
      <c r="AF682" s="289"/>
      <c r="AG682" s="289"/>
    </row>
    <row r="683" spans="1:33"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c r="AE683" s="289"/>
      <c r="AF683" s="289"/>
      <c r="AG683" s="289"/>
    </row>
    <row r="684" spans="1:33"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c r="AE684" s="289"/>
      <c r="AF684" s="289"/>
      <c r="AG684" s="289"/>
    </row>
    <row r="685" spans="1:33"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c r="AE685" s="289"/>
      <c r="AF685" s="289"/>
      <c r="AG685" s="289"/>
    </row>
    <row r="686" spans="1:33"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c r="AE686" s="289"/>
      <c r="AF686" s="289"/>
      <c r="AG686" s="289"/>
    </row>
    <row r="687" spans="1:33"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c r="AE687" s="289"/>
      <c r="AF687" s="289"/>
      <c r="AG687" s="289"/>
    </row>
    <row r="688" spans="1:33"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c r="AE688" s="289"/>
      <c r="AF688" s="289"/>
      <c r="AG688" s="289"/>
    </row>
    <row r="689" spans="1:33"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c r="AE689" s="289"/>
      <c r="AF689" s="289"/>
      <c r="AG689" s="289"/>
    </row>
    <row r="690" spans="1:33"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c r="AE690" s="289"/>
      <c r="AF690" s="289"/>
      <c r="AG690" s="289"/>
    </row>
    <row r="691" spans="1:33"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c r="AE691" s="289"/>
      <c r="AF691" s="289"/>
      <c r="AG691" s="289"/>
    </row>
    <row r="692" spans="1:33"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c r="AE692" s="289"/>
      <c r="AF692" s="289"/>
      <c r="AG692" s="289"/>
    </row>
    <row r="693" spans="1:33"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c r="AE693" s="289"/>
      <c r="AF693" s="289"/>
      <c r="AG693" s="289"/>
    </row>
    <row r="694" spans="1:33"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c r="AE694" s="289"/>
      <c r="AF694" s="289"/>
      <c r="AG694" s="289"/>
    </row>
    <row r="695" spans="1:33"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c r="AE695" s="289"/>
      <c r="AF695" s="289"/>
      <c r="AG695" s="289"/>
    </row>
    <row r="696" spans="1:33"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c r="AE696" s="289"/>
      <c r="AF696" s="289"/>
      <c r="AG696" s="289"/>
    </row>
    <row r="697" spans="1:33"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c r="AE697" s="289"/>
      <c r="AF697" s="289"/>
      <c r="AG697" s="289"/>
    </row>
    <row r="698" spans="1:33"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c r="AE698" s="289"/>
      <c r="AF698" s="289"/>
      <c r="AG698" s="289"/>
    </row>
    <row r="699" spans="1:33"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c r="AE699" s="289"/>
      <c r="AF699" s="289"/>
      <c r="AG699" s="289"/>
    </row>
    <row r="700" spans="1:33"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c r="AE700" s="289"/>
      <c r="AF700" s="289"/>
      <c r="AG700" s="289"/>
    </row>
    <row r="701" spans="1:33"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c r="AE701" s="289"/>
      <c r="AF701" s="289"/>
      <c r="AG701" s="289"/>
    </row>
    <row r="702" spans="1:33"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c r="AE702" s="289"/>
      <c r="AF702" s="289"/>
      <c r="AG702" s="289"/>
    </row>
    <row r="703" spans="1:33"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c r="AE703" s="289"/>
      <c r="AF703" s="289"/>
      <c r="AG703" s="289"/>
    </row>
    <row r="704" spans="1:33"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c r="AE704" s="289"/>
      <c r="AF704" s="289"/>
      <c r="AG704" s="289"/>
    </row>
    <row r="705" spans="1:33"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c r="AE705" s="289"/>
      <c r="AF705" s="289"/>
      <c r="AG705" s="289"/>
    </row>
    <row r="706" spans="1:33"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c r="AE706" s="289"/>
      <c r="AF706" s="289"/>
      <c r="AG706" s="289"/>
    </row>
    <row r="707" spans="1:33"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c r="AE707" s="289"/>
      <c r="AF707" s="289"/>
      <c r="AG707" s="289"/>
    </row>
    <row r="708" spans="1:33"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c r="AE708" s="289"/>
      <c r="AF708" s="289"/>
      <c r="AG708" s="289"/>
    </row>
    <row r="709" spans="1:33"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c r="AE709" s="289"/>
      <c r="AF709" s="289"/>
      <c r="AG709" s="289"/>
    </row>
    <row r="710" spans="1:33"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c r="AE710" s="289"/>
      <c r="AF710" s="289"/>
      <c r="AG710" s="289"/>
    </row>
    <row r="711" spans="1:33"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c r="AE711" s="289"/>
      <c r="AF711" s="289"/>
      <c r="AG711" s="289"/>
    </row>
    <row r="712" spans="1:33"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c r="AE712" s="289"/>
      <c r="AF712" s="289"/>
      <c r="AG712" s="289"/>
    </row>
    <row r="713" spans="1:33"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c r="AE713" s="289"/>
      <c r="AF713" s="289"/>
      <c r="AG713" s="289"/>
    </row>
    <row r="714" spans="1:33"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c r="AE714" s="289"/>
      <c r="AF714" s="289"/>
      <c r="AG714" s="289"/>
    </row>
    <row r="715" spans="1:33"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c r="AE715" s="289"/>
      <c r="AF715" s="289"/>
      <c r="AG715" s="289"/>
    </row>
    <row r="716" spans="1:33"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c r="AE716" s="289"/>
      <c r="AF716" s="289"/>
      <c r="AG716" s="289"/>
    </row>
    <row r="717" spans="1:33"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c r="AE717" s="289"/>
      <c r="AF717" s="289"/>
      <c r="AG717" s="289"/>
    </row>
    <row r="718" spans="1:33"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c r="AE718" s="289"/>
      <c r="AF718" s="289"/>
      <c r="AG718" s="289"/>
    </row>
    <row r="719" spans="1:33"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c r="AE719" s="289"/>
      <c r="AF719" s="289"/>
      <c r="AG719" s="289"/>
    </row>
    <row r="720" spans="1:33"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c r="AE720" s="289"/>
      <c r="AF720" s="289"/>
      <c r="AG720" s="289"/>
    </row>
    <row r="721" spans="1:33"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c r="AE721" s="289"/>
      <c r="AF721" s="289"/>
      <c r="AG721" s="289"/>
    </row>
    <row r="722" spans="1:33"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c r="AE722" s="289"/>
      <c r="AF722" s="289"/>
      <c r="AG722" s="289"/>
    </row>
    <row r="723" spans="1:33"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c r="AE723" s="289"/>
      <c r="AF723" s="289"/>
      <c r="AG723" s="289"/>
    </row>
    <row r="724" spans="1:33"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c r="AE724" s="289"/>
      <c r="AF724" s="289"/>
      <c r="AG724" s="289"/>
    </row>
    <row r="725" spans="1:33"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c r="AE725" s="289"/>
      <c r="AF725" s="289"/>
      <c r="AG725" s="289"/>
    </row>
    <row r="726" spans="1:33"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c r="AE726" s="289"/>
      <c r="AF726" s="289"/>
      <c r="AG726" s="289"/>
    </row>
    <row r="727" spans="1:33"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c r="AE727" s="289"/>
      <c r="AF727" s="289"/>
      <c r="AG727" s="289"/>
    </row>
    <row r="728" spans="1:33"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c r="AE728" s="289"/>
      <c r="AF728" s="289"/>
      <c r="AG728" s="289"/>
    </row>
    <row r="729" spans="1:33"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c r="AE729" s="289"/>
      <c r="AF729" s="289"/>
      <c r="AG729" s="289"/>
    </row>
    <row r="730" spans="1:33"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c r="AE730" s="289"/>
      <c r="AF730" s="289"/>
      <c r="AG730" s="289"/>
    </row>
    <row r="731" spans="1:33"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c r="AE731" s="289"/>
      <c r="AF731" s="289"/>
      <c r="AG731" s="289"/>
    </row>
    <row r="732" spans="1:33"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c r="AE732" s="289"/>
      <c r="AF732" s="289"/>
      <c r="AG732" s="289"/>
    </row>
    <row r="733" spans="1:33"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c r="AE733" s="289"/>
      <c r="AF733" s="289"/>
      <c r="AG733" s="289"/>
    </row>
    <row r="734" spans="1:33"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c r="AE734" s="289"/>
      <c r="AF734" s="289"/>
      <c r="AG734" s="289"/>
    </row>
    <row r="735" spans="1:33"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c r="AE735" s="289"/>
      <c r="AF735" s="289"/>
      <c r="AG735" s="289"/>
    </row>
    <row r="736" spans="1:33"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c r="AE736" s="289"/>
      <c r="AF736" s="289"/>
      <c r="AG736" s="289"/>
    </row>
    <row r="737" spans="1:33"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c r="AE737" s="289"/>
      <c r="AF737" s="289"/>
      <c r="AG737" s="289"/>
    </row>
    <row r="738" spans="1:33"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c r="AE738" s="289"/>
      <c r="AF738" s="289"/>
      <c r="AG738" s="289"/>
    </row>
    <row r="739" spans="1:33"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c r="AE739" s="289"/>
      <c r="AF739" s="289"/>
      <c r="AG739" s="289"/>
    </row>
    <row r="740" spans="1:33"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c r="AE740" s="289"/>
      <c r="AF740" s="289"/>
      <c r="AG740" s="289"/>
    </row>
    <row r="741" spans="1:33"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c r="AE741" s="289"/>
      <c r="AF741" s="289"/>
      <c r="AG741" s="289"/>
    </row>
    <row r="742" spans="1:33"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c r="AE742" s="289"/>
      <c r="AF742" s="289"/>
      <c r="AG742" s="289"/>
    </row>
    <row r="743" spans="1:33"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c r="AE743" s="289"/>
      <c r="AF743" s="289"/>
      <c r="AG743" s="289"/>
    </row>
    <row r="744" spans="1:33"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c r="AE744" s="289"/>
      <c r="AF744" s="289"/>
      <c r="AG744" s="289"/>
    </row>
    <row r="745" spans="1:33"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c r="AE745" s="289"/>
      <c r="AF745" s="289"/>
      <c r="AG745" s="289"/>
    </row>
    <row r="746" spans="1:33"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c r="AE746" s="289"/>
      <c r="AF746" s="289"/>
      <c r="AG746" s="289"/>
    </row>
    <row r="747" spans="1:33"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c r="AE747" s="289"/>
      <c r="AF747" s="289"/>
      <c r="AG747" s="289"/>
    </row>
    <row r="748" spans="1:33"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c r="AE748" s="289"/>
      <c r="AF748" s="289"/>
      <c r="AG748" s="289"/>
    </row>
    <row r="749" spans="1:33"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c r="AE749" s="289"/>
      <c r="AF749" s="289"/>
      <c r="AG749" s="289"/>
    </row>
    <row r="750" spans="1:33"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c r="AE750" s="289"/>
      <c r="AF750" s="289"/>
      <c r="AG750" s="289"/>
    </row>
    <row r="751" spans="1:33"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c r="AE751" s="289"/>
      <c r="AF751" s="289"/>
      <c r="AG751" s="289"/>
    </row>
    <row r="752" spans="1:33"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c r="AE752" s="289"/>
      <c r="AF752" s="289"/>
      <c r="AG752" s="289"/>
    </row>
    <row r="753" spans="1:33"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c r="AE753" s="289"/>
      <c r="AF753" s="289"/>
      <c r="AG753" s="289"/>
    </row>
    <row r="754" spans="1:33"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c r="AE754" s="289"/>
      <c r="AF754" s="289"/>
      <c r="AG754" s="289"/>
    </row>
    <row r="755" spans="1:33"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c r="AE755" s="289"/>
      <c r="AF755" s="289"/>
      <c r="AG755" s="289"/>
    </row>
    <row r="756" spans="1:33"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c r="AE756" s="289"/>
      <c r="AF756" s="289"/>
      <c r="AG756" s="289"/>
    </row>
    <row r="757" spans="1:33"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c r="AE757" s="289"/>
      <c r="AF757" s="289"/>
      <c r="AG757" s="289"/>
    </row>
    <row r="758" spans="1:33"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c r="AE758" s="289"/>
      <c r="AF758" s="289"/>
      <c r="AG758" s="289"/>
    </row>
    <row r="759" spans="1:33"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c r="AE759" s="289"/>
      <c r="AF759" s="289"/>
      <c r="AG759" s="289"/>
    </row>
    <row r="760" spans="1:33"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c r="AE760" s="289"/>
      <c r="AF760" s="289"/>
      <c r="AG760" s="289"/>
    </row>
    <row r="761" spans="1:33"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c r="AE761" s="289"/>
      <c r="AF761" s="289"/>
      <c r="AG761" s="289"/>
    </row>
    <row r="762" spans="1:33"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c r="AE762" s="289"/>
      <c r="AF762" s="289"/>
      <c r="AG762" s="289"/>
    </row>
    <row r="763" spans="1:33"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c r="AE763" s="289"/>
      <c r="AF763" s="289"/>
      <c r="AG763" s="289"/>
    </row>
    <row r="764" spans="1:33"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c r="AE764" s="289"/>
      <c r="AF764" s="289"/>
      <c r="AG764" s="289"/>
    </row>
    <row r="765" spans="1:33"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c r="AE765" s="289"/>
      <c r="AF765" s="289"/>
      <c r="AG765" s="289"/>
    </row>
    <row r="766" spans="1:33"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c r="AE766" s="289"/>
      <c r="AF766" s="289"/>
      <c r="AG766" s="289"/>
    </row>
    <row r="767" spans="1:33"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c r="AE767" s="289"/>
      <c r="AF767" s="289"/>
      <c r="AG767" s="289"/>
    </row>
    <row r="768" spans="1:33"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c r="AE768" s="289"/>
      <c r="AF768" s="289"/>
      <c r="AG768" s="289"/>
    </row>
    <row r="769" spans="1:33"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c r="AE769" s="289"/>
      <c r="AF769" s="289"/>
      <c r="AG769" s="289"/>
    </row>
    <row r="770" spans="1:33"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c r="AE770" s="289"/>
      <c r="AF770" s="289"/>
      <c r="AG770" s="289"/>
    </row>
    <row r="771" spans="1:33"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c r="AE771" s="289"/>
      <c r="AF771" s="289"/>
      <c r="AG771" s="289"/>
    </row>
    <row r="772" spans="1:33"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c r="AE772" s="289"/>
      <c r="AF772" s="289"/>
      <c r="AG772" s="289"/>
    </row>
    <row r="773" spans="1:33"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c r="AE773" s="289"/>
      <c r="AF773" s="289"/>
      <c r="AG773" s="289"/>
    </row>
    <row r="774" spans="1:33"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c r="AE774" s="289"/>
      <c r="AF774" s="289"/>
      <c r="AG774" s="289"/>
    </row>
    <row r="775" spans="1:33"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c r="AE775" s="289"/>
      <c r="AF775" s="289"/>
      <c r="AG775" s="289"/>
    </row>
    <row r="776" spans="1:33"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c r="AE776" s="289"/>
      <c r="AF776" s="289"/>
      <c r="AG776" s="289"/>
    </row>
    <row r="777" spans="1:33"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c r="AE777" s="289"/>
      <c r="AF777" s="289"/>
      <c r="AG777" s="289"/>
    </row>
    <row r="778" spans="1:33"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c r="AE778" s="289"/>
      <c r="AF778" s="289"/>
      <c r="AG778" s="289"/>
    </row>
    <row r="779" spans="1:33"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c r="AE779" s="289"/>
      <c r="AF779" s="289"/>
      <c r="AG779" s="289"/>
    </row>
    <row r="780" spans="1:33"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c r="AE780" s="289"/>
      <c r="AF780" s="289"/>
      <c r="AG780" s="289"/>
    </row>
    <row r="781" spans="1:33"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c r="AE781" s="289"/>
      <c r="AF781" s="289"/>
      <c r="AG781" s="289"/>
    </row>
    <row r="782" spans="1:33"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c r="AE782" s="289"/>
      <c r="AF782" s="289"/>
      <c r="AG782" s="289"/>
    </row>
    <row r="783" spans="1:33"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c r="AE783" s="289"/>
      <c r="AF783" s="289"/>
      <c r="AG783" s="289"/>
    </row>
    <row r="784" spans="1:33"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c r="AE784" s="289"/>
      <c r="AF784" s="289"/>
      <c r="AG784" s="289"/>
    </row>
    <row r="785" spans="1:33"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c r="AE785" s="289"/>
      <c r="AF785" s="289"/>
      <c r="AG785" s="289"/>
    </row>
    <row r="786" spans="1:33"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c r="AE786" s="289"/>
      <c r="AF786" s="289"/>
      <c r="AG786" s="289"/>
    </row>
    <row r="787" spans="1:33"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c r="AE787" s="289"/>
      <c r="AF787" s="289"/>
      <c r="AG787" s="289"/>
    </row>
    <row r="788" spans="1:33"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c r="AE788" s="289"/>
      <c r="AF788" s="289"/>
      <c r="AG788" s="289"/>
    </row>
    <row r="789" spans="1:33"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c r="AE789" s="289"/>
      <c r="AF789" s="289"/>
      <c r="AG789" s="289"/>
    </row>
    <row r="790" spans="1:33"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c r="AE790" s="289"/>
      <c r="AF790" s="289"/>
      <c r="AG790" s="289"/>
    </row>
    <row r="791" spans="1:33"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c r="AE791" s="289"/>
      <c r="AF791" s="289"/>
      <c r="AG791" s="289"/>
    </row>
    <row r="792" spans="1:33"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c r="AE792" s="289"/>
      <c r="AF792" s="289"/>
      <c r="AG792" s="289"/>
    </row>
    <row r="793" spans="1:33"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c r="AE793" s="289"/>
      <c r="AF793" s="289"/>
      <c r="AG793" s="289"/>
    </row>
    <row r="794" spans="1:33"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c r="AE794" s="289"/>
      <c r="AF794" s="289"/>
      <c r="AG794" s="289"/>
    </row>
    <row r="795" spans="1:33"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c r="AE795" s="289"/>
      <c r="AF795" s="289"/>
      <c r="AG795" s="289"/>
    </row>
    <row r="796" spans="1:33"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c r="AE796" s="289"/>
      <c r="AF796" s="289"/>
      <c r="AG796" s="289"/>
    </row>
    <row r="797" spans="1:33"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c r="AE797" s="289"/>
      <c r="AF797" s="289"/>
      <c r="AG797" s="289"/>
    </row>
    <row r="798" spans="1:33"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c r="AE798" s="289"/>
      <c r="AF798" s="289"/>
      <c r="AG798" s="289"/>
    </row>
    <row r="799" spans="1:33"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c r="AE799" s="289"/>
      <c r="AF799" s="289"/>
      <c r="AG799" s="289"/>
    </row>
    <row r="800" spans="1:33"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c r="AE800" s="289"/>
      <c r="AF800" s="289"/>
      <c r="AG800" s="289"/>
    </row>
    <row r="801" spans="1:33"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c r="AE801" s="289"/>
      <c r="AF801" s="289"/>
      <c r="AG801" s="289"/>
    </row>
    <row r="802" spans="1:33"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c r="AE802" s="289"/>
      <c r="AF802" s="289"/>
      <c r="AG802" s="289"/>
    </row>
    <row r="803" spans="1:33"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c r="AE803" s="289"/>
      <c r="AF803" s="289"/>
      <c r="AG803" s="289"/>
    </row>
    <row r="804" spans="1:33"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c r="AE804" s="289"/>
      <c r="AF804" s="289"/>
      <c r="AG804" s="289"/>
    </row>
    <row r="805" spans="1:33"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c r="AE805" s="289"/>
      <c r="AF805" s="289"/>
      <c r="AG805" s="289"/>
    </row>
    <row r="806" spans="1:33"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c r="AE806" s="289"/>
      <c r="AF806" s="289"/>
      <c r="AG806" s="289"/>
    </row>
    <row r="807" spans="1:33"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c r="AE807" s="289"/>
      <c r="AF807" s="289"/>
      <c r="AG807" s="289"/>
    </row>
    <row r="808" spans="1:33"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c r="AE808" s="289"/>
      <c r="AF808" s="289"/>
      <c r="AG808" s="289"/>
    </row>
    <row r="809" spans="1:33"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c r="AE809" s="289"/>
      <c r="AF809" s="289"/>
      <c r="AG809" s="289"/>
    </row>
    <row r="810" spans="1:33"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c r="AE810" s="289"/>
      <c r="AF810" s="289"/>
      <c r="AG810" s="289"/>
    </row>
    <row r="811" spans="1:33"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c r="AE811" s="289"/>
      <c r="AF811" s="289"/>
      <c r="AG811" s="289"/>
    </row>
    <row r="812" spans="1:33"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c r="AE812" s="289"/>
      <c r="AF812" s="289"/>
      <c r="AG812" s="289"/>
    </row>
    <row r="813" spans="1:33"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c r="AE813" s="289"/>
      <c r="AF813" s="289"/>
      <c r="AG813" s="289"/>
    </row>
    <row r="814" spans="1:33"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c r="AE814" s="289"/>
      <c r="AF814" s="289"/>
      <c r="AG814" s="289"/>
    </row>
    <row r="815" spans="1:33"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c r="AE815" s="289"/>
      <c r="AF815" s="289"/>
      <c r="AG815" s="289"/>
    </row>
    <row r="816" spans="1:33"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c r="AE816" s="289"/>
      <c r="AF816" s="289"/>
      <c r="AG816" s="289"/>
    </row>
    <row r="817" spans="1:33"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c r="AE817" s="289"/>
      <c r="AF817" s="289"/>
      <c r="AG817" s="289"/>
    </row>
    <row r="818" spans="1:33"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c r="AE818" s="289"/>
      <c r="AF818" s="289"/>
      <c r="AG818" s="289"/>
    </row>
    <row r="819" spans="1:33"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c r="AE819" s="289"/>
      <c r="AF819" s="289"/>
      <c r="AG819" s="289"/>
    </row>
    <row r="820" spans="1:33"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c r="AE820" s="289"/>
      <c r="AF820" s="289"/>
      <c r="AG820" s="289"/>
    </row>
    <row r="821" spans="1:33"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c r="AE821" s="289"/>
      <c r="AF821" s="289"/>
      <c r="AG821" s="289"/>
    </row>
    <row r="822" spans="1:33"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c r="AE822" s="289"/>
      <c r="AF822" s="289"/>
      <c r="AG822" s="289"/>
    </row>
    <row r="823" spans="1:33"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c r="AE823" s="289"/>
      <c r="AF823" s="289"/>
      <c r="AG823" s="289"/>
    </row>
    <row r="824" spans="1:33"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c r="AE824" s="289"/>
      <c r="AF824" s="289"/>
      <c r="AG824" s="289"/>
    </row>
    <row r="825" spans="1:33"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c r="AE825" s="289"/>
      <c r="AF825" s="289"/>
      <c r="AG825" s="289"/>
    </row>
    <row r="826" spans="1:33"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c r="AE826" s="289"/>
      <c r="AF826" s="289"/>
      <c r="AG826" s="289"/>
    </row>
    <row r="827" spans="1:33"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c r="AE827" s="289"/>
      <c r="AF827" s="289"/>
      <c r="AG827" s="289"/>
    </row>
    <row r="828" spans="1:33"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c r="AE828" s="289"/>
      <c r="AF828" s="289"/>
      <c r="AG828" s="289"/>
    </row>
    <row r="829" spans="1:33"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c r="AE829" s="289"/>
      <c r="AF829" s="289"/>
      <c r="AG829" s="289"/>
    </row>
    <row r="830" spans="1:33"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c r="AE830" s="289"/>
      <c r="AF830" s="289"/>
      <c r="AG830" s="289"/>
    </row>
    <row r="831" spans="1:33"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c r="AE831" s="289"/>
      <c r="AF831" s="289"/>
      <c r="AG831" s="289"/>
    </row>
    <row r="832" spans="1:33"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c r="AE832" s="289"/>
      <c r="AF832" s="289"/>
      <c r="AG832" s="289"/>
    </row>
    <row r="833" spans="1:33"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c r="AE833" s="289"/>
      <c r="AF833" s="289"/>
      <c r="AG833" s="289"/>
    </row>
    <row r="834" spans="1:33"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c r="AE834" s="289"/>
      <c r="AF834" s="289"/>
      <c r="AG834" s="289"/>
    </row>
    <row r="835" spans="1:33"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c r="AE835" s="289"/>
      <c r="AF835" s="289"/>
      <c r="AG835" s="289"/>
    </row>
    <row r="836" spans="1:33"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c r="AE836" s="289"/>
      <c r="AF836" s="289"/>
      <c r="AG836" s="289"/>
    </row>
    <row r="837" spans="1:33"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c r="AE837" s="289"/>
      <c r="AF837" s="289"/>
      <c r="AG837" s="289"/>
    </row>
    <row r="838" spans="1:33"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c r="AE838" s="289"/>
      <c r="AF838" s="289"/>
      <c r="AG838" s="289"/>
    </row>
    <row r="839" spans="1:33"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c r="AE839" s="289"/>
      <c r="AF839" s="289"/>
      <c r="AG839" s="289"/>
    </row>
    <row r="840" spans="1:33"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c r="AE840" s="289"/>
      <c r="AF840" s="289"/>
      <c r="AG840" s="289"/>
    </row>
    <row r="841" spans="1:33"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c r="AE841" s="289"/>
      <c r="AF841" s="289"/>
      <c r="AG841" s="289"/>
    </row>
    <row r="842" spans="1:33"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c r="AE842" s="289"/>
      <c r="AF842" s="289"/>
      <c r="AG842" s="289"/>
    </row>
    <row r="843" spans="1:33"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c r="AE843" s="289"/>
      <c r="AF843" s="289"/>
      <c r="AG843" s="289"/>
    </row>
    <row r="844" spans="1:33"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c r="AE844" s="289"/>
      <c r="AF844" s="289"/>
      <c r="AG844" s="289"/>
    </row>
    <row r="845" spans="1:33"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c r="AE845" s="289"/>
      <c r="AF845" s="289"/>
      <c r="AG845" s="289"/>
    </row>
    <row r="846" spans="1:33"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c r="AE846" s="289"/>
      <c r="AF846" s="289"/>
      <c r="AG846" s="289"/>
    </row>
    <row r="847" spans="1:33"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c r="AE847" s="289"/>
      <c r="AF847" s="289"/>
      <c r="AG847" s="289"/>
    </row>
    <row r="848" spans="1:33"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c r="AE848" s="289"/>
      <c r="AF848" s="289"/>
      <c r="AG848" s="289"/>
    </row>
    <row r="849" spans="1:33"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c r="AE849" s="289"/>
      <c r="AF849" s="289"/>
      <c r="AG849" s="289"/>
    </row>
    <row r="850" spans="1:33"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c r="AE850" s="289"/>
      <c r="AF850" s="289"/>
      <c r="AG850" s="289"/>
    </row>
    <row r="851" spans="1:33"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c r="AE851" s="289"/>
      <c r="AF851" s="289"/>
      <c r="AG851" s="289"/>
    </row>
    <row r="852" spans="1:33"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c r="AE852" s="289"/>
      <c r="AF852" s="289"/>
      <c r="AG852" s="289"/>
    </row>
    <row r="853" spans="1:33"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c r="AE853" s="289"/>
      <c r="AF853" s="289"/>
      <c r="AG853" s="289"/>
    </row>
    <row r="854" spans="1:33"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c r="AE854" s="289"/>
      <c r="AF854" s="289"/>
      <c r="AG854" s="289"/>
    </row>
    <row r="855" spans="1:33"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c r="AE855" s="289"/>
      <c r="AF855" s="289"/>
      <c r="AG855" s="289"/>
    </row>
    <row r="856" spans="1:33"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c r="AE856" s="289"/>
      <c r="AF856" s="289"/>
      <c r="AG856" s="289"/>
    </row>
    <row r="857" spans="1:33"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c r="AE857" s="289"/>
      <c r="AF857" s="289"/>
      <c r="AG857" s="289"/>
    </row>
    <row r="858" spans="1:33"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c r="AE858" s="289"/>
      <c r="AF858" s="289"/>
      <c r="AG858" s="289"/>
    </row>
    <row r="859" spans="1:33"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c r="AE859" s="289"/>
      <c r="AF859" s="289"/>
      <c r="AG859" s="289"/>
    </row>
    <row r="860" spans="1:33"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c r="AE860" s="289"/>
      <c r="AF860" s="289"/>
      <c r="AG860" s="289"/>
    </row>
    <row r="861" spans="1:33"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c r="AE861" s="289"/>
      <c r="AF861" s="289"/>
      <c r="AG861" s="289"/>
    </row>
    <row r="862" spans="1:33"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c r="AE862" s="289"/>
      <c r="AF862" s="289"/>
      <c r="AG862" s="289"/>
    </row>
    <row r="863" spans="1:33"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c r="AE863" s="289"/>
      <c r="AF863" s="289"/>
      <c r="AG863" s="289"/>
    </row>
    <row r="864" spans="1:33"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c r="AE864" s="289"/>
      <c r="AF864" s="289"/>
      <c r="AG864" s="289"/>
    </row>
    <row r="865" spans="1:33"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c r="AE865" s="289"/>
      <c r="AF865" s="289"/>
      <c r="AG865" s="289"/>
    </row>
    <row r="866" spans="1:33"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c r="AE866" s="289"/>
      <c r="AF866" s="289"/>
      <c r="AG866" s="289"/>
    </row>
    <row r="867" spans="1:33"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c r="AE867" s="289"/>
      <c r="AF867" s="289"/>
      <c r="AG867" s="289"/>
    </row>
    <row r="868" spans="1:33"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c r="AE868" s="289"/>
      <c r="AF868" s="289"/>
      <c r="AG868" s="289"/>
    </row>
    <row r="869" spans="1:33"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c r="AE869" s="289"/>
      <c r="AF869" s="289"/>
      <c r="AG869" s="289"/>
    </row>
    <row r="870" spans="1:33"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c r="AE870" s="289"/>
      <c r="AF870" s="289"/>
      <c r="AG870" s="289"/>
    </row>
    <row r="871" spans="1:33"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c r="AE871" s="289"/>
      <c r="AF871" s="289"/>
      <c r="AG871" s="289"/>
    </row>
    <row r="872" spans="1:33"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c r="AE872" s="289"/>
      <c r="AF872" s="289"/>
      <c r="AG872" s="289"/>
    </row>
    <row r="873" spans="1:33"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c r="AE873" s="289"/>
      <c r="AF873" s="289"/>
      <c r="AG873" s="289"/>
    </row>
    <row r="874" spans="1:33"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c r="AE874" s="289"/>
      <c r="AF874" s="289"/>
      <c r="AG874" s="289"/>
    </row>
    <row r="875" spans="1:33"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c r="AE875" s="289"/>
      <c r="AF875" s="289"/>
      <c r="AG875" s="289"/>
    </row>
    <row r="876" spans="1:33"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c r="AE876" s="289"/>
      <c r="AF876" s="289"/>
      <c r="AG876" s="289"/>
    </row>
    <row r="877" spans="1:33"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c r="AE877" s="289"/>
      <c r="AF877" s="289"/>
      <c r="AG877" s="289"/>
    </row>
    <row r="878" spans="1:33"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c r="AE878" s="289"/>
      <c r="AF878" s="289"/>
      <c r="AG878" s="289"/>
    </row>
    <row r="879" spans="1:33"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c r="AE879" s="289"/>
      <c r="AF879" s="289"/>
      <c r="AG879" s="289"/>
    </row>
    <row r="880" spans="1:33"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c r="AE880" s="289"/>
      <c r="AF880" s="289"/>
      <c r="AG880" s="289"/>
    </row>
    <row r="881" spans="1:33"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c r="AE881" s="289"/>
      <c r="AF881" s="289"/>
      <c r="AG881" s="289"/>
    </row>
    <row r="882" spans="1:33"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c r="AE882" s="289"/>
      <c r="AF882" s="289"/>
      <c r="AG882" s="289"/>
    </row>
    <row r="883" spans="1:33"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c r="AE883" s="289"/>
      <c r="AF883" s="289"/>
      <c r="AG883" s="289"/>
    </row>
    <row r="884" spans="1:33"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c r="AE884" s="289"/>
      <c r="AF884" s="289"/>
      <c r="AG884" s="289"/>
    </row>
    <row r="885" spans="1:33"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c r="AE885" s="289"/>
      <c r="AF885" s="289"/>
      <c r="AG885" s="289"/>
    </row>
    <row r="886" spans="1:33"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c r="AE886" s="289"/>
      <c r="AF886" s="289"/>
      <c r="AG886" s="289"/>
    </row>
    <row r="887" spans="1:33"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c r="AE887" s="289"/>
      <c r="AF887" s="289"/>
      <c r="AG887" s="289"/>
    </row>
    <row r="888" spans="1:33"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c r="AE888" s="289"/>
      <c r="AF888" s="289"/>
      <c r="AG888" s="289"/>
    </row>
    <row r="889" spans="1:33"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c r="AE889" s="289"/>
      <c r="AF889" s="289"/>
      <c r="AG889" s="289"/>
    </row>
    <row r="890" spans="1:33"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c r="AE890" s="289"/>
      <c r="AF890" s="289"/>
      <c r="AG890" s="289"/>
    </row>
    <row r="891" spans="1:33"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c r="AE891" s="289"/>
      <c r="AF891" s="289"/>
      <c r="AG891" s="289"/>
    </row>
    <row r="892" spans="1:33"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c r="AE892" s="289"/>
      <c r="AF892" s="289"/>
      <c r="AG892" s="289"/>
    </row>
    <row r="893" spans="1:33"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c r="AE893" s="289"/>
      <c r="AF893" s="289"/>
      <c r="AG893" s="289"/>
    </row>
    <row r="894" spans="1:33"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c r="AE894" s="289"/>
      <c r="AF894" s="289"/>
      <c r="AG894" s="289"/>
    </row>
    <row r="895" spans="1:33"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c r="AE895" s="289"/>
      <c r="AF895" s="289"/>
      <c r="AG895" s="289"/>
    </row>
    <row r="896" spans="1:33"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c r="AE896" s="289"/>
      <c r="AF896" s="289"/>
      <c r="AG896" s="289"/>
    </row>
    <row r="897" spans="1:33"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c r="AE897" s="289"/>
      <c r="AF897" s="289"/>
      <c r="AG897" s="289"/>
    </row>
    <row r="898" spans="1:33"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c r="AE898" s="289"/>
      <c r="AF898" s="289"/>
      <c r="AG898" s="289"/>
    </row>
    <row r="899" spans="1:33"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c r="AE899" s="289"/>
      <c r="AF899" s="289"/>
      <c r="AG899" s="289"/>
    </row>
    <row r="900" spans="1:33"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c r="AE900" s="289"/>
      <c r="AF900" s="289"/>
      <c r="AG900" s="289"/>
    </row>
    <row r="901" spans="1:33"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c r="AE901" s="289"/>
      <c r="AF901" s="289"/>
      <c r="AG901" s="289"/>
    </row>
    <row r="902" spans="1:33"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c r="AE902" s="289"/>
      <c r="AF902" s="289"/>
      <c r="AG902" s="289"/>
    </row>
    <row r="903" spans="1:33"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c r="AE903" s="289"/>
      <c r="AF903" s="289"/>
      <c r="AG903" s="289"/>
    </row>
    <row r="904" spans="1:33"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c r="AE904" s="289"/>
      <c r="AF904" s="289"/>
      <c r="AG904" s="289"/>
    </row>
    <row r="905" spans="1:33"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c r="AE905" s="289"/>
      <c r="AF905" s="289"/>
      <c r="AG905" s="289"/>
    </row>
    <row r="906" spans="1:33"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c r="AE906" s="289"/>
      <c r="AF906" s="289"/>
      <c r="AG906" s="289"/>
    </row>
    <row r="907" spans="1:33"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c r="AE907" s="289"/>
      <c r="AF907" s="289"/>
      <c r="AG907" s="289"/>
    </row>
    <row r="908" spans="1:33"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c r="AE908" s="289"/>
      <c r="AF908" s="289"/>
      <c r="AG908" s="289"/>
    </row>
    <row r="909" spans="1:33"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c r="AE909" s="289"/>
      <c r="AF909" s="289"/>
      <c r="AG909" s="289"/>
    </row>
    <row r="910" spans="1:33"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c r="AE910" s="289"/>
      <c r="AF910" s="289"/>
      <c r="AG910" s="289"/>
    </row>
    <row r="911" spans="1:33"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c r="AE911" s="289"/>
      <c r="AF911" s="289"/>
      <c r="AG911" s="289"/>
    </row>
    <row r="912" spans="1:33"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c r="AE912" s="289"/>
      <c r="AF912" s="289"/>
      <c r="AG912" s="289"/>
    </row>
    <row r="913" spans="1:33"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c r="AE913" s="289"/>
      <c r="AF913" s="289"/>
      <c r="AG913" s="289"/>
    </row>
    <row r="914" spans="1:33"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c r="AE914" s="289"/>
      <c r="AF914" s="289"/>
      <c r="AG914" s="289"/>
    </row>
    <row r="915" spans="1:33"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c r="AE915" s="289"/>
      <c r="AF915" s="289"/>
      <c r="AG915" s="289"/>
    </row>
    <row r="916" spans="1:33"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c r="AE916" s="289"/>
      <c r="AF916" s="289"/>
      <c r="AG916" s="289"/>
    </row>
    <row r="917" spans="1:33"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c r="AE917" s="289"/>
      <c r="AF917" s="289"/>
      <c r="AG917" s="289"/>
    </row>
    <row r="918" spans="1:33"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c r="AE918" s="289"/>
      <c r="AF918" s="289"/>
      <c r="AG918" s="289"/>
    </row>
    <row r="919" spans="1:33"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c r="AE919" s="289"/>
      <c r="AF919" s="289"/>
      <c r="AG919" s="289"/>
    </row>
    <row r="920" spans="1:33"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c r="AE920" s="289"/>
      <c r="AF920" s="289"/>
      <c r="AG920" s="289"/>
    </row>
    <row r="921" spans="1:33"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c r="AE921" s="289"/>
      <c r="AF921" s="289"/>
      <c r="AG921" s="289"/>
    </row>
    <row r="922" spans="1:33"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c r="AE922" s="289"/>
      <c r="AF922" s="289"/>
      <c r="AG922" s="289"/>
    </row>
    <row r="923" spans="1:33"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c r="AE923" s="289"/>
      <c r="AF923" s="289"/>
      <c r="AG923" s="289"/>
    </row>
    <row r="924" spans="1:33"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c r="AE924" s="289"/>
      <c r="AF924" s="289"/>
      <c r="AG924" s="289"/>
    </row>
    <row r="925" spans="1:33"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c r="AE925" s="289"/>
      <c r="AF925" s="289"/>
      <c r="AG925" s="289"/>
    </row>
    <row r="926" spans="1:33"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c r="AE926" s="289"/>
      <c r="AF926" s="289"/>
      <c r="AG926" s="289"/>
    </row>
    <row r="927" spans="1:33"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c r="AE927" s="289"/>
      <c r="AF927" s="289"/>
      <c r="AG927" s="289"/>
    </row>
    <row r="928" spans="1:33"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c r="AE928" s="289"/>
      <c r="AF928" s="289"/>
      <c r="AG928" s="289"/>
    </row>
    <row r="929" spans="1:33"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c r="AE929" s="289"/>
      <c r="AF929" s="289"/>
      <c r="AG929" s="289"/>
    </row>
    <row r="930" spans="1:33"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c r="AE930" s="289"/>
      <c r="AF930" s="289"/>
      <c r="AG930" s="289"/>
    </row>
    <row r="931" spans="1:33"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c r="AE931" s="289"/>
      <c r="AF931" s="289"/>
      <c r="AG931" s="289"/>
    </row>
    <row r="932" spans="1:33"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c r="AE932" s="289"/>
      <c r="AF932" s="289"/>
      <c r="AG932" s="289"/>
    </row>
    <row r="933" spans="1:33"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c r="AE933" s="289"/>
      <c r="AF933" s="289"/>
      <c r="AG933" s="289"/>
    </row>
    <row r="934" spans="1:33"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c r="AE934" s="289"/>
      <c r="AF934" s="289"/>
      <c r="AG934" s="289"/>
    </row>
    <row r="935" spans="1:33"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c r="AE935" s="289"/>
      <c r="AF935" s="289"/>
      <c r="AG935" s="289"/>
    </row>
    <row r="936" spans="1:33"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c r="AE936" s="289"/>
      <c r="AF936" s="289"/>
      <c r="AG936" s="289"/>
    </row>
    <row r="937" spans="1:33"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c r="AE937" s="289"/>
      <c r="AF937" s="289"/>
      <c r="AG937" s="289"/>
    </row>
    <row r="938" spans="1:33"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c r="AE938" s="289"/>
      <c r="AF938" s="289"/>
      <c r="AG938" s="289"/>
    </row>
    <row r="939" spans="1:33"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c r="AE939" s="289"/>
      <c r="AF939" s="289"/>
      <c r="AG939" s="289"/>
    </row>
    <row r="940" spans="1:33"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c r="AE940" s="289"/>
      <c r="AF940" s="289"/>
      <c r="AG940" s="289"/>
    </row>
    <row r="941" spans="1:33"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c r="AE941" s="289"/>
      <c r="AF941" s="289"/>
      <c r="AG941" s="289"/>
    </row>
    <row r="942" spans="1:33"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c r="AE942" s="289"/>
      <c r="AF942" s="289"/>
      <c r="AG942" s="289"/>
    </row>
    <row r="943" spans="1:33"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c r="AE943" s="289"/>
      <c r="AF943" s="289"/>
      <c r="AG943" s="289"/>
    </row>
    <row r="944" spans="1:33"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c r="AE944" s="289"/>
      <c r="AF944" s="289"/>
      <c r="AG944" s="289"/>
    </row>
    <row r="945" spans="1:33"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c r="AE945" s="289"/>
      <c r="AF945" s="289"/>
      <c r="AG945" s="289"/>
    </row>
    <row r="946" spans="1:33"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c r="AE946" s="289"/>
      <c r="AF946" s="289"/>
      <c r="AG946" s="289"/>
    </row>
    <row r="947" spans="1:33"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c r="AE947" s="289"/>
      <c r="AF947" s="289"/>
      <c r="AG947" s="289"/>
    </row>
    <row r="948" spans="1:33"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c r="AE948" s="289"/>
      <c r="AF948" s="289"/>
      <c r="AG948" s="289"/>
    </row>
    <row r="949" spans="1:33"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c r="AE949" s="289"/>
      <c r="AF949" s="289"/>
      <c r="AG949" s="289"/>
    </row>
    <row r="950" spans="1:33"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c r="AE950" s="289"/>
      <c r="AF950" s="289"/>
      <c r="AG950" s="289"/>
    </row>
    <row r="951" spans="1:33"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c r="AE951" s="289"/>
      <c r="AF951" s="289"/>
      <c r="AG951" s="289"/>
    </row>
    <row r="952" spans="1:33"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c r="AE952" s="289"/>
      <c r="AF952" s="289"/>
      <c r="AG952" s="289"/>
    </row>
    <row r="953" spans="1:33"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c r="AE953" s="289"/>
      <c r="AF953" s="289"/>
      <c r="AG953" s="289"/>
    </row>
    <row r="954" spans="1:33"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c r="AE954" s="289"/>
      <c r="AF954" s="289"/>
      <c r="AG954" s="289"/>
    </row>
    <row r="955" spans="1:33"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c r="AE955" s="289"/>
      <c r="AF955" s="289"/>
      <c r="AG955" s="289"/>
    </row>
    <row r="956" spans="1:33"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c r="AE956" s="289"/>
      <c r="AF956" s="289"/>
      <c r="AG956" s="289"/>
    </row>
    <row r="957" spans="1:33"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c r="AE957" s="289"/>
      <c r="AF957" s="289"/>
      <c r="AG957" s="289"/>
    </row>
    <row r="958" spans="1:33"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c r="AE958" s="289"/>
      <c r="AF958" s="289"/>
      <c r="AG958" s="289"/>
    </row>
    <row r="959" spans="1:33"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c r="AE959" s="289"/>
      <c r="AF959" s="289"/>
      <c r="AG959" s="289"/>
    </row>
    <row r="960" spans="1:33"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c r="AE960" s="289"/>
      <c r="AF960" s="289"/>
      <c r="AG960" s="289"/>
    </row>
    <row r="961" spans="1:33"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c r="AE961" s="289"/>
      <c r="AF961" s="289"/>
      <c r="AG961" s="289"/>
    </row>
    <row r="962" spans="1:33"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c r="AE962" s="289"/>
      <c r="AF962" s="289"/>
      <c r="AG962" s="289"/>
    </row>
    <row r="963" spans="1:33"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c r="AE963" s="289"/>
      <c r="AF963" s="289"/>
      <c r="AG963" s="289"/>
    </row>
    <row r="964" spans="1:33"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c r="AE964" s="289"/>
      <c r="AF964" s="289"/>
      <c r="AG964" s="289"/>
    </row>
    <row r="965" spans="1:33"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c r="AE965" s="289"/>
      <c r="AF965" s="289"/>
      <c r="AG965" s="289"/>
    </row>
    <row r="966" spans="1:33"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c r="AE966" s="289"/>
      <c r="AF966" s="289"/>
      <c r="AG966" s="289"/>
    </row>
    <row r="967" spans="1:33"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c r="AE967" s="289"/>
      <c r="AF967" s="289"/>
      <c r="AG967" s="289"/>
    </row>
    <row r="968" spans="1:33"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c r="AE968" s="289"/>
      <c r="AF968" s="289"/>
      <c r="AG968" s="289"/>
    </row>
    <row r="969" spans="1:33"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c r="AE969" s="289"/>
      <c r="AF969" s="289"/>
      <c r="AG969" s="289"/>
    </row>
    <row r="970" spans="1:33"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c r="AE970" s="289"/>
      <c r="AF970" s="289"/>
      <c r="AG970" s="289"/>
    </row>
    <row r="971" spans="1:33"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c r="AE971" s="289"/>
      <c r="AF971" s="289"/>
      <c r="AG971" s="289"/>
    </row>
    <row r="972" spans="1:33"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c r="AE972" s="289"/>
      <c r="AF972" s="289"/>
      <c r="AG972" s="289"/>
    </row>
    <row r="973" spans="1:33"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c r="AE973" s="289"/>
      <c r="AF973" s="289"/>
      <c r="AG973" s="289"/>
    </row>
    <row r="974" spans="1:33"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c r="AE974" s="289"/>
      <c r="AF974" s="289"/>
      <c r="AG974" s="289"/>
    </row>
    <row r="975" spans="1:33"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c r="AE975" s="289"/>
      <c r="AF975" s="289"/>
      <c r="AG975" s="289"/>
    </row>
    <row r="976" spans="1:33"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c r="AE976" s="289"/>
      <c r="AF976" s="289"/>
      <c r="AG976" s="289"/>
    </row>
    <row r="977" spans="1:33"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c r="AE977" s="289"/>
      <c r="AF977" s="289"/>
      <c r="AG977" s="289"/>
    </row>
    <row r="978" spans="1:33"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c r="AE978" s="289"/>
      <c r="AF978" s="289"/>
      <c r="AG978" s="289"/>
    </row>
    <row r="979" spans="1:33"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c r="AE979" s="289"/>
      <c r="AF979" s="289"/>
      <c r="AG979" s="289"/>
    </row>
    <row r="980" spans="1:33"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c r="AE980" s="289"/>
      <c r="AF980" s="289"/>
      <c r="AG980" s="289"/>
    </row>
    <row r="981" spans="1:33"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c r="AE981" s="289"/>
      <c r="AF981" s="289"/>
      <c r="AG981" s="289"/>
    </row>
    <row r="982" spans="1:33"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c r="AE982" s="289"/>
      <c r="AF982" s="289"/>
      <c r="AG982" s="289"/>
    </row>
    <row r="983" spans="1:33"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c r="AE983" s="289"/>
      <c r="AF983" s="289"/>
      <c r="AG983" s="289"/>
    </row>
    <row r="984" spans="1:33"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c r="AE984" s="289"/>
      <c r="AF984" s="289"/>
      <c r="AG984" s="289"/>
    </row>
    <row r="985" spans="1:33"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c r="AE985" s="289"/>
      <c r="AF985" s="289"/>
      <c r="AG985" s="289"/>
    </row>
    <row r="986" spans="1:33"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c r="AE986" s="289"/>
      <c r="AF986" s="289"/>
      <c r="AG986" s="289"/>
    </row>
    <row r="987" spans="1:33"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c r="AE987" s="289"/>
      <c r="AF987" s="289"/>
      <c r="AG987" s="289"/>
    </row>
    <row r="988" spans="1:33"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c r="AE988" s="289"/>
      <c r="AF988" s="289"/>
      <c r="AG988" s="289"/>
    </row>
    <row r="989" spans="1:33"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c r="AE989" s="289"/>
      <c r="AF989" s="289"/>
      <c r="AG989" s="289"/>
    </row>
    <row r="990" spans="1:33"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c r="AE990" s="289"/>
      <c r="AF990" s="289"/>
      <c r="AG990" s="289"/>
    </row>
    <row r="991" spans="1:33"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c r="AE991" s="289"/>
      <c r="AF991" s="289"/>
      <c r="AG991" s="289"/>
    </row>
    <row r="992" spans="1:33"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c r="AE992" s="289"/>
      <c r="AF992" s="289"/>
      <c r="AG992" s="289"/>
    </row>
    <row r="993" spans="1:33"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c r="AE993" s="289"/>
      <c r="AF993" s="289"/>
      <c r="AG993" s="289"/>
    </row>
    <row r="994" spans="1:33"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c r="AE994" s="289"/>
      <c r="AF994" s="289"/>
      <c r="AG994" s="289"/>
    </row>
    <row r="995" spans="1:33"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c r="AE995" s="289"/>
      <c r="AF995" s="289"/>
      <c r="AG995" s="289"/>
    </row>
    <row r="996" spans="1:33"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c r="AE996" s="289"/>
      <c r="AF996" s="289"/>
      <c r="AG996" s="289"/>
    </row>
    <row r="997" spans="1:33"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c r="AE997" s="289"/>
      <c r="AF997" s="289"/>
      <c r="AG997" s="289"/>
    </row>
    <row r="998" spans="1:33"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c r="AE998" s="289"/>
      <c r="AF998" s="289"/>
      <c r="AG998" s="289"/>
    </row>
    <row r="999" spans="1:33"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c r="AE999" s="289"/>
      <c r="AF999" s="289"/>
      <c r="AG999" s="289"/>
    </row>
    <row r="1000" spans="1:33"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c r="AE1000" s="289"/>
      <c r="AF1000" s="289"/>
      <c r="AG1000" s="289"/>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AF8:AG8"/>
    <mergeCell ref="C9:F9"/>
  </mergeCells>
  <pageMargins left="0.7" right="0.7" top="0.75" bottom="0.75" header="0" footer="0"/>
  <pageSetup orientation="landscape"/>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0C0C0"/>
  </sheetPr>
  <dimension ref="A1:AH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19.85546875" customWidth="1"/>
    <col min="34" max="34" width="14.85546875" customWidth="1"/>
  </cols>
  <sheetData>
    <row r="1" spans="1:34"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row>
    <row r="2" spans="1:34"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c r="AE2" s="289"/>
      <c r="AF2" s="289"/>
      <c r="AG2" s="289"/>
      <c r="AH2" s="289"/>
    </row>
    <row r="3" spans="1:34"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c r="AE3" s="289"/>
      <c r="AF3" s="289"/>
      <c r="AG3" s="289"/>
      <c r="AH3" s="289"/>
    </row>
    <row r="4" spans="1:34"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c r="AE4" s="289"/>
      <c r="AF4" s="289"/>
      <c r="AG4" s="289"/>
      <c r="AH4" s="289"/>
    </row>
    <row r="5" spans="1:34"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c r="AE5" s="289"/>
      <c r="AF5" s="289"/>
      <c r="AG5" s="289"/>
      <c r="AH5" s="289"/>
    </row>
    <row r="6" spans="1:34"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c r="AE6" s="289"/>
      <c r="AF6" s="289"/>
      <c r="AG6" s="289"/>
      <c r="AH6" s="289"/>
    </row>
    <row r="7" spans="1:34"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c r="AE7" s="289"/>
      <c r="AF7" s="289"/>
      <c r="AG7" s="289"/>
      <c r="AH7" s="289"/>
    </row>
    <row r="8" spans="1:34"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c r="AE8" s="289"/>
      <c r="AF8" s="289"/>
      <c r="AG8" s="289"/>
      <c r="AH8" s="289"/>
    </row>
    <row r="9" spans="1:34"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c r="AE9" s="289"/>
      <c r="AF9" s="289"/>
      <c r="AG9" s="1038" t="s">
        <v>978</v>
      </c>
      <c r="AH9" s="612"/>
    </row>
    <row r="10" spans="1:34" ht="30" customHeight="1" x14ac:dyDescent="0.25">
      <c r="A10" s="289"/>
      <c r="B10" s="31"/>
      <c r="C10" s="626" t="s">
        <v>123</v>
      </c>
      <c r="D10" s="612"/>
      <c r="E10" s="594" t="s">
        <v>992</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c r="AE10" s="289"/>
      <c r="AF10" s="289"/>
      <c r="AG10" s="289"/>
      <c r="AH10" s="289"/>
    </row>
    <row r="11" spans="1:34"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c r="AE11" s="289"/>
      <c r="AF11" s="289"/>
      <c r="AG11" s="289"/>
      <c r="AH11" s="289"/>
    </row>
    <row r="12" spans="1:34" ht="29.25" customHeight="1" x14ac:dyDescent="0.25">
      <c r="A12" s="289"/>
      <c r="B12" s="31"/>
      <c r="C12" s="630" t="s">
        <v>125</v>
      </c>
      <c r="D12" s="631"/>
      <c r="E12" s="628" t="s">
        <v>981</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c r="AE12" s="289"/>
      <c r="AF12" s="289"/>
      <c r="AG12" s="52" t="s">
        <v>979</v>
      </c>
      <c r="AH12" s="52" t="s">
        <v>980</v>
      </c>
    </row>
    <row r="13" spans="1:34"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c r="AE13" s="289"/>
      <c r="AF13" s="289"/>
      <c r="AG13" s="37" t="s">
        <v>982</v>
      </c>
      <c r="AH13" s="37">
        <v>28</v>
      </c>
    </row>
    <row r="14" spans="1:34" ht="15" customHeight="1" x14ac:dyDescent="0.25">
      <c r="A14" s="289"/>
      <c r="B14" s="31"/>
      <c r="C14" s="626" t="s">
        <v>127</v>
      </c>
      <c r="D14" s="612"/>
      <c r="E14" s="300"/>
      <c r="F14" s="627"/>
      <c r="G14" s="612"/>
      <c r="H14" s="612"/>
      <c r="I14" s="612"/>
      <c r="J14" s="612"/>
      <c r="K14" s="612"/>
      <c r="L14" s="612"/>
      <c r="M14" s="612"/>
      <c r="N14" s="612"/>
      <c r="O14" s="612"/>
      <c r="P14" s="612"/>
      <c r="Q14" s="612"/>
      <c r="R14" s="612"/>
      <c r="S14" s="612"/>
      <c r="T14" s="612"/>
      <c r="U14" s="612"/>
      <c r="V14" s="612"/>
      <c r="W14" s="612"/>
      <c r="X14" s="612"/>
      <c r="Y14" s="612"/>
      <c r="Z14" s="612"/>
      <c r="AA14" s="612"/>
      <c r="AB14" s="623"/>
      <c r="AC14" s="289"/>
      <c r="AD14" s="289"/>
      <c r="AE14" s="289"/>
      <c r="AF14" s="289"/>
      <c r="AG14" s="37" t="s">
        <v>983</v>
      </c>
      <c r="AH14" s="37">
        <v>100</v>
      </c>
    </row>
    <row r="15" spans="1:34" ht="29.25" customHeight="1" x14ac:dyDescent="0.25">
      <c r="A15" s="289"/>
      <c r="B15" s="31"/>
      <c r="C15" s="594" t="s">
        <v>993</v>
      </c>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85"/>
      <c r="AB15" s="301"/>
      <c r="AC15" s="289"/>
      <c r="AD15" s="289"/>
      <c r="AE15" s="289"/>
      <c r="AF15" s="289"/>
      <c r="AG15" s="37" t="s">
        <v>984</v>
      </c>
      <c r="AH15" s="37">
        <v>34</v>
      </c>
    </row>
    <row r="16" spans="1:34" ht="15" customHeight="1" x14ac:dyDescent="0.25">
      <c r="A16" s="289"/>
      <c r="B16" s="31"/>
      <c r="C16" s="302"/>
      <c r="D16" s="302"/>
      <c r="E16" s="302"/>
      <c r="F16" s="302"/>
      <c r="G16" s="302"/>
      <c r="H16" s="302"/>
      <c r="I16" s="302"/>
      <c r="J16" s="302"/>
      <c r="K16" s="302"/>
      <c r="L16" s="302"/>
      <c r="M16" s="302"/>
      <c r="N16" s="302"/>
      <c r="O16" s="302"/>
      <c r="P16" s="302"/>
      <c r="Q16" s="302"/>
      <c r="R16" s="302"/>
      <c r="S16" s="302"/>
      <c r="T16" s="302"/>
      <c r="U16" s="302"/>
      <c r="V16" s="302"/>
      <c r="W16" s="302"/>
      <c r="X16" s="302"/>
      <c r="Y16" s="302"/>
      <c r="Z16" s="302"/>
      <c r="AA16" s="302"/>
      <c r="AB16" s="301"/>
      <c r="AC16" s="289"/>
      <c r="AD16" s="289"/>
      <c r="AE16" s="289"/>
      <c r="AF16" s="289"/>
      <c r="AG16" s="37" t="s">
        <v>986</v>
      </c>
      <c r="AH16" s="37">
        <v>100</v>
      </c>
    </row>
    <row r="17" spans="1:34" ht="15" customHeight="1" x14ac:dyDescent="0.25">
      <c r="A17" s="289"/>
      <c r="B17" s="31"/>
      <c r="C17" s="303" t="s">
        <v>128</v>
      </c>
      <c r="D17" s="303"/>
      <c r="E17" s="289"/>
      <c r="F17" s="289"/>
      <c r="G17" s="289"/>
      <c r="H17" s="289"/>
      <c r="I17" s="289"/>
      <c r="J17" s="302"/>
      <c r="K17" s="302"/>
      <c r="L17" s="302"/>
      <c r="M17" s="302"/>
      <c r="N17" s="302"/>
      <c r="O17" s="302"/>
      <c r="P17" s="302"/>
      <c r="Q17" s="302"/>
      <c r="R17" s="302" t="s">
        <v>129</v>
      </c>
      <c r="S17" s="302"/>
      <c r="T17" s="302"/>
      <c r="U17" s="302"/>
      <c r="V17" s="302"/>
      <c r="W17" s="302"/>
      <c r="X17" s="302"/>
      <c r="Y17" s="302"/>
      <c r="Z17" s="302"/>
      <c r="AA17" s="302"/>
      <c r="AB17" s="301"/>
      <c r="AC17" s="289"/>
      <c r="AD17" s="289"/>
      <c r="AE17" s="289"/>
      <c r="AF17" s="289"/>
      <c r="AG17" s="37" t="s">
        <v>987</v>
      </c>
      <c r="AH17" s="37">
        <v>38</v>
      </c>
    </row>
    <row r="18" spans="1:34" ht="15" customHeight="1" x14ac:dyDescent="0.25">
      <c r="A18" s="289"/>
      <c r="B18" s="31"/>
      <c r="C18" s="621"/>
      <c r="D18" s="605"/>
      <c r="E18" s="605"/>
      <c r="F18" s="605"/>
      <c r="G18" s="605"/>
      <c r="H18" s="605"/>
      <c r="I18" s="605"/>
      <c r="J18" s="605"/>
      <c r="K18" s="605"/>
      <c r="L18" s="605"/>
      <c r="M18" s="605"/>
      <c r="N18" s="605"/>
      <c r="O18" s="605"/>
      <c r="P18" s="606"/>
      <c r="Q18" s="289"/>
      <c r="R18" s="615"/>
      <c r="S18" s="595"/>
      <c r="T18" s="595"/>
      <c r="U18" s="595"/>
      <c r="V18" s="595"/>
      <c r="W18" s="595"/>
      <c r="X18" s="595"/>
      <c r="Y18" s="595"/>
      <c r="Z18" s="595"/>
      <c r="AA18" s="585"/>
      <c r="AB18" s="297"/>
      <c r="AC18" s="289"/>
      <c r="AD18" s="289"/>
      <c r="AE18" s="289"/>
      <c r="AF18" s="289"/>
      <c r="AG18" s="37" t="s">
        <v>988</v>
      </c>
      <c r="AH18" s="37">
        <v>100</v>
      </c>
    </row>
    <row r="19" spans="1:34" ht="15" customHeight="1" x14ac:dyDescent="0.25">
      <c r="A19" s="289"/>
      <c r="B19" s="31"/>
      <c r="C19" s="622"/>
      <c r="D19" s="569"/>
      <c r="E19" s="569"/>
      <c r="F19" s="569"/>
      <c r="G19" s="569"/>
      <c r="H19" s="569"/>
      <c r="I19" s="569"/>
      <c r="J19" s="569"/>
      <c r="K19" s="569"/>
      <c r="L19" s="569"/>
      <c r="M19" s="569"/>
      <c r="N19" s="569"/>
      <c r="O19" s="569"/>
      <c r="P19" s="623"/>
      <c r="Q19" s="289"/>
      <c r="R19" s="289"/>
      <c r="S19" s="289"/>
      <c r="T19" s="289"/>
      <c r="U19" s="289"/>
      <c r="V19" s="289"/>
      <c r="W19" s="289"/>
      <c r="X19" s="289"/>
      <c r="Y19" s="289"/>
      <c r="Z19" s="289"/>
      <c r="AA19" s="289"/>
      <c r="AB19" s="297"/>
      <c r="AC19" s="289"/>
      <c r="AD19" s="289"/>
      <c r="AE19" s="289"/>
      <c r="AF19" s="289"/>
      <c r="AG19" s="37" t="s">
        <v>989</v>
      </c>
      <c r="AH19" s="37">
        <v>25</v>
      </c>
    </row>
    <row r="20" spans="1:34" ht="15" customHeight="1" x14ac:dyDescent="0.25">
      <c r="A20" s="289"/>
      <c r="B20" s="31"/>
      <c r="C20" s="622"/>
      <c r="D20" s="569"/>
      <c r="E20" s="569"/>
      <c r="F20" s="569"/>
      <c r="G20" s="569"/>
      <c r="H20" s="569"/>
      <c r="I20" s="569"/>
      <c r="J20" s="569"/>
      <c r="K20" s="569"/>
      <c r="L20" s="569"/>
      <c r="M20" s="569"/>
      <c r="N20" s="569"/>
      <c r="O20" s="569"/>
      <c r="P20" s="623"/>
      <c r="Q20" s="299"/>
      <c r="R20" s="302" t="s">
        <v>130</v>
      </c>
      <c r="S20" s="302"/>
      <c r="T20" s="302"/>
      <c r="U20" s="302"/>
      <c r="V20" s="302"/>
      <c r="W20" s="299"/>
      <c r="X20" s="299"/>
      <c r="Y20" s="299"/>
      <c r="Z20" s="289"/>
      <c r="AA20" s="299"/>
      <c r="AB20" s="297"/>
      <c r="AC20" s="289"/>
      <c r="AD20" s="289"/>
      <c r="AE20" s="289"/>
      <c r="AF20" s="289"/>
      <c r="AG20" s="289"/>
      <c r="AH20" s="289"/>
    </row>
    <row r="21" spans="1:34" ht="15" customHeight="1" x14ac:dyDescent="0.25">
      <c r="A21" s="289"/>
      <c r="B21" s="31"/>
      <c r="C21" s="622"/>
      <c r="D21" s="569"/>
      <c r="E21" s="569"/>
      <c r="F21" s="569"/>
      <c r="G21" s="569"/>
      <c r="H21" s="569"/>
      <c r="I21" s="569"/>
      <c r="J21" s="569"/>
      <c r="K21" s="569"/>
      <c r="L21" s="569"/>
      <c r="M21" s="569"/>
      <c r="N21" s="569"/>
      <c r="O21" s="569"/>
      <c r="P21" s="623"/>
      <c r="Q21" s="289"/>
      <c r="R21" s="37"/>
      <c r="S21" s="289" t="s">
        <v>15</v>
      </c>
      <c r="T21" s="289"/>
      <c r="U21" s="37"/>
      <c r="V21" s="289" t="s">
        <v>27</v>
      </c>
      <c r="W21" s="289"/>
      <c r="X21" s="37"/>
      <c r="Y21" s="304" t="s">
        <v>46</v>
      </c>
      <c r="Z21" s="289"/>
      <c r="AA21" s="289"/>
      <c r="AB21" s="297"/>
      <c r="AC21" s="289"/>
      <c r="AD21" s="289"/>
      <c r="AE21" s="289"/>
      <c r="AF21" s="289"/>
      <c r="AG21" s="289"/>
      <c r="AH21" s="289"/>
    </row>
    <row r="22" spans="1:34" ht="15" customHeight="1" x14ac:dyDescent="0.25">
      <c r="A22" s="289"/>
      <c r="B22" s="31"/>
      <c r="C22" s="622"/>
      <c r="D22" s="569"/>
      <c r="E22" s="569"/>
      <c r="F22" s="569"/>
      <c r="G22" s="569"/>
      <c r="H22" s="569"/>
      <c r="I22" s="569"/>
      <c r="J22" s="569"/>
      <c r="K22" s="569"/>
      <c r="L22" s="569"/>
      <c r="M22" s="569"/>
      <c r="N22" s="569"/>
      <c r="O22" s="569"/>
      <c r="P22" s="623"/>
      <c r="Q22" s="289"/>
      <c r="R22" s="289"/>
      <c r="S22" s="289"/>
      <c r="T22" s="289"/>
      <c r="U22" s="289"/>
      <c r="V22" s="289"/>
      <c r="W22" s="289"/>
      <c r="X22" s="289"/>
      <c r="Y22" s="289"/>
      <c r="Z22" s="289"/>
      <c r="AA22" s="289"/>
      <c r="AB22" s="297"/>
      <c r="AC22" s="289"/>
      <c r="AD22" s="289"/>
      <c r="AE22" s="289"/>
      <c r="AF22" s="289"/>
      <c r="AG22" s="289"/>
      <c r="AH22" s="289"/>
    </row>
    <row r="23" spans="1:34" ht="15" customHeight="1" x14ac:dyDescent="0.25">
      <c r="A23" s="289"/>
      <c r="B23" s="31"/>
      <c r="C23" s="607"/>
      <c r="D23" s="608"/>
      <c r="E23" s="608"/>
      <c r="F23" s="608"/>
      <c r="G23" s="608"/>
      <c r="H23" s="608"/>
      <c r="I23" s="608"/>
      <c r="J23" s="608"/>
      <c r="K23" s="608"/>
      <c r="L23" s="608"/>
      <c r="M23" s="608"/>
      <c r="N23" s="608"/>
      <c r="O23" s="608"/>
      <c r="P23" s="609"/>
      <c r="Q23" s="289"/>
      <c r="R23" s="302" t="s">
        <v>131</v>
      </c>
      <c r="S23" s="289"/>
      <c r="T23" s="289"/>
      <c r="U23" s="289"/>
      <c r="V23" s="289"/>
      <c r="W23" s="632" t="s">
        <v>33</v>
      </c>
      <c r="X23" s="595"/>
      <c r="Y23" s="595"/>
      <c r="Z23" s="595"/>
      <c r="AA23" s="585"/>
      <c r="AB23" s="297"/>
      <c r="AC23" s="289"/>
      <c r="AD23" s="289"/>
      <c r="AE23" s="289"/>
      <c r="AF23" s="289"/>
      <c r="AG23" s="324">
        <f>+(((((AH13/100)*AH14)+((AH15/100)*AH16)+((AH17/100)*AH18))*AH19)/100)</f>
        <v>25</v>
      </c>
      <c r="AH23" s="289"/>
    </row>
    <row r="24" spans="1:34" ht="15" customHeight="1" x14ac:dyDescent="0.25">
      <c r="A24" s="289"/>
      <c r="B24" s="31"/>
      <c r="C24" s="299"/>
      <c r="D24" s="299"/>
      <c r="E24" s="299"/>
      <c r="F24" s="299"/>
      <c r="G24" s="299"/>
      <c r="H24" s="289"/>
      <c r="I24" s="289"/>
      <c r="J24" s="289"/>
      <c r="K24" s="289"/>
      <c r="L24" s="289"/>
      <c r="M24" s="289"/>
      <c r="N24" s="289"/>
      <c r="O24" s="289"/>
      <c r="P24" s="289"/>
      <c r="Q24" s="289"/>
      <c r="R24" s="302"/>
      <c r="S24" s="289"/>
      <c r="T24" s="289"/>
      <c r="U24" s="289"/>
      <c r="V24" s="289"/>
      <c r="W24" s="289"/>
      <c r="X24" s="289"/>
      <c r="Y24" s="289"/>
      <c r="Z24" s="289"/>
      <c r="AA24" s="289"/>
      <c r="AB24" s="297"/>
      <c r="AC24" s="289"/>
      <c r="AD24" s="289"/>
      <c r="AE24" s="289"/>
      <c r="AF24" s="289"/>
      <c r="AG24" s="289"/>
      <c r="AH24" s="289"/>
    </row>
    <row r="25" spans="1:34" ht="15" customHeight="1" x14ac:dyDescent="0.25">
      <c r="A25" s="289"/>
      <c r="B25" s="31"/>
      <c r="C25" s="302" t="s">
        <v>132</v>
      </c>
      <c r="D25" s="299"/>
      <c r="E25" s="299"/>
      <c r="F25" s="299"/>
      <c r="G25" s="299"/>
      <c r="H25" s="299"/>
      <c r="I25" s="289"/>
      <c r="J25" s="289"/>
      <c r="K25" s="289"/>
      <c r="L25" s="289"/>
      <c r="M25" s="289"/>
      <c r="N25" s="289"/>
      <c r="O25" s="289"/>
      <c r="P25" s="289"/>
      <c r="Q25" s="289"/>
      <c r="R25" s="289"/>
      <c r="S25" s="289"/>
      <c r="T25" s="289"/>
      <c r="U25" s="289"/>
      <c r="V25" s="289"/>
      <c r="W25" s="289"/>
      <c r="X25" s="289"/>
      <c r="Y25" s="289"/>
      <c r="Z25" s="289"/>
      <c r="AA25" s="289"/>
      <c r="AB25" s="297"/>
      <c r="AC25" s="289"/>
      <c r="AD25" s="289"/>
      <c r="AE25" s="289"/>
      <c r="AF25" s="289"/>
      <c r="AG25" s="289"/>
      <c r="AH25" s="289"/>
    </row>
    <row r="26" spans="1:34" ht="39.75" customHeight="1" x14ac:dyDescent="0.25">
      <c r="A26" s="289"/>
      <c r="B26" s="31"/>
      <c r="C26" s="1039" t="s">
        <v>973</v>
      </c>
      <c r="D26" s="595"/>
      <c r="E26" s="595"/>
      <c r="F26" s="595"/>
      <c r="G26" s="595"/>
      <c r="H26" s="595"/>
      <c r="I26" s="595"/>
      <c r="J26" s="595"/>
      <c r="K26" s="595"/>
      <c r="L26" s="595"/>
      <c r="M26" s="595"/>
      <c r="N26" s="595"/>
      <c r="O26" s="595"/>
      <c r="P26" s="595"/>
      <c r="Q26" s="595"/>
      <c r="R26" s="595"/>
      <c r="S26" s="595"/>
      <c r="T26" s="595"/>
      <c r="U26" s="595"/>
      <c r="V26" s="595"/>
      <c r="W26" s="595"/>
      <c r="X26" s="595"/>
      <c r="Y26" s="595"/>
      <c r="Z26" s="595"/>
      <c r="AA26" s="585"/>
      <c r="AB26" s="297"/>
      <c r="AC26" s="289"/>
      <c r="AD26" s="289"/>
      <c r="AE26" s="289"/>
      <c r="AF26" s="289"/>
      <c r="AG26" s="289"/>
      <c r="AH26" s="289"/>
    </row>
    <row r="27" spans="1:34" ht="15" customHeight="1" x14ac:dyDescent="0.25">
      <c r="A27" s="289"/>
      <c r="B27" s="31"/>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305"/>
      <c r="AC27" s="289"/>
      <c r="AD27" s="289"/>
      <c r="AE27" s="289"/>
      <c r="AF27" s="289"/>
      <c r="AG27" s="289"/>
      <c r="AH27" s="289"/>
    </row>
    <row r="28" spans="1:34" ht="15" customHeight="1" x14ac:dyDescent="0.25">
      <c r="A28" s="289"/>
      <c r="B28" s="31"/>
      <c r="C28" s="293" t="s">
        <v>134</v>
      </c>
      <c r="D28" s="299"/>
      <c r="E28" s="299"/>
      <c r="F28" s="299"/>
      <c r="G28" s="299"/>
      <c r="H28" s="299"/>
      <c r="I28" s="299"/>
      <c r="J28" s="299"/>
      <c r="K28" s="299"/>
      <c r="L28" s="299"/>
      <c r="M28" s="293" t="s">
        <v>134</v>
      </c>
      <c r="N28" s="299"/>
      <c r="O28" s="299"/>
      <c r="P28" s="299"/>
      <c r="Q28" s="299"/>
      <c r="R28" s="299"/>
      <c r="S28" s="299"/>
      <c r="T28" s="299"/>
      <c r="U28" s="299"/>
      <c r="V28" s="299"/>
      <c r="W28" s="299"/>
      <c r="X28" s="299"/>
      <c r="Y28" s="299"/>
      <c r="Z28" s="299"/>
      <c r="AA28" s="299"/>
      <c r="AB28" s="305"/>
      <c r="AC28" s="289"/>
      <c r="AD28" s="289"/>
      <c r="AE28" s="289"/>
      <c r="AF28" s="289"/>
      <c r="AG28" s="289"/>
      <c r="AH28" s="289"/>
    </row>
    <row r="29" spans="1:34" ht="29.25" customHeight="1" x14ac:dyDescent="0.25">
      <c r="A29" s="289"/>
      <c r="B29" s="31"/>
      <c r="C29" s="632" t="s">
        <v>974</v>
      </c>
      <c r="D29" s="595"/>
      <c r="E29" s="595"/>
      <c r="F29" s="595"/>
      <c r="G29" s="595"/>
      <c r="H29" s="595"/>
      <c r="I29" s="595"/>
      <c r="J29" s="595"/>
      <c r="K29" s="585"/>
      <c r="L29" s="299"/>
      <c r="M29" s="632"/>
      <c r="N29" s="595"/>
      <c r="O29" s="595"/>
      <c r="P29" s="595"/>
      <c r="Q29" s="595"/>
      <c r="R29" s="595"/>
      <c r="S29" s="595"/>
      <c r="T29" s="595"/>
      <c r="U29" s="595"/>
      <c r="V29" s="595"/>
      <c r="W29" s="595"/>
      <c r="X29" s="595"/>
      <c r="Y29" s="595"/>
      <c r="Z29" s="595"/>
      <c r="AA29" s="585"/>
      <c r="AB29" s="305"/>
      <c r="AC29" s="289"/>
      <c r="AD29" s="289"/>
      <c r="AE29" s="289"/>
      <c r="AF29" s="289"/>
      <c r="AG29" s="289"/>
      <c r="AH29" s="289"/>
    </row>
    <row r="30" spans="1:34" ht="15" customHeight="1" x14ac:dyDescent="0.25">
      <c r="A30" s="289"/>
      <c r="B30" s="31"/>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97"/>
      <c r="AC30" s="289"/>
      <c r="AD30" s="289"/>
      <c r="AE30" s="289"/>
      <c r="AF30" s="289"/>
      <c r="AG30" s="289"/>
      <c r="AH30" s="289"/>
    </row>
    <row r="31" spans="1:34" ht="15" customHeight="1" x14ac:dyDescent="0.25">
      <c r="A31" s="289"/>
      <c r="B31" s="31"/>
      <c r="C31" s="306" t="s">
        <v>137</v>
      </c>
      <c r="D31" s="306"/>
      <c r="E31" s="306"/>
      <c r="F31" s="306"/>
      <c r="G31" s="307"/>
      <c r="H31" s="308"/>
      <c r="I31" s="308"/>
      <c r="J31" s="308"/>
      <c r="K31" s="308"/>
      <c r="L31" s="308"/>
      <c r="M31" s="308"/>
      <c r="N31" s="308"/>
      <c r="O31" s="308"/>
      <c r="P31" s="308"/>
      <c r="Q31" s="308"/>
      <c r="R31" s="308"/>
      <c r="S31" s="308"/>
      <c r="T31" s="308"/>
      <c r="U31" s="308"/>
      <c r="V31" s="308"/>
      <c r="W31" s="308"/>
      <c r="X31" s="308"/>
      <c r="Y31" s="308"/>
      <c r="Z31" s="308"/>
      <c r="AA31" s="308"/>
      <c r="AB31" s="297"/>
      <c r="AC31" s="289"/>
      <c r="AD31" s="289"/>
      <c r="AE31" s="289"/>
      <c r="AF31" s="289"/>
      <c r="AG31" s="289"/>
      <c r="AH31" s="289"/>
    </row>
    <row r="32" spans="1:34" ht="90" customHeight="1" x14ac:dyDescent="0.25">
      <c r="A32" s="289"/>
      <c r="B32" s="31"/>
      <c r="C32" s="633" t="s">
        <v>975</v>
      </c>
      <c r="D32" s="595"/>
      <c r="E32" s="595"/>
      <c r="F32" s="595"/>
      <c r="G32" s="595"/>
      <c r="H32" s="595"/>
      <c r="I32" s="595"/>
      <c r="J32" s="595"/>
      <c r="K32" s="595"/>
      <c r="L32" s="595"/>
      <c r="M32" s="595"/>
      <c r="N32" s="595"/>
      <c r="O32" s="595"/>
      <c r="P32" s="595"/>
      <c r="Q32" s="595"/>
      <c r="R32" s="595"/>
      <c r="S32" s="595"/>
      <c r="T32" s="595"/>
      <c r="U32" s="595"/>
      <c r="V32" s="595"/>
      <c r="W32" s="595"/>
      <c r="X32" s="595"/>
      <c r="Y32" s="595"/>
      <c r="Z32" s="595"/>
      <c r="AA32" s="585"/>
      <c r="AB32" s="297"/>
      <c r="AC32" s="289"/>
      <c r="AD32" s="289"/>
      <c r="AE32" s="289"/>
      <c r="AF32" s="289"/>
      <c r="AG32" s="289"/>
      <c r="AH32" s="289"/>
    </row>
    <row r="33" spans="1:34" ht="15" customHeight="1" x14ac:dyDescent="0.25">
      <c r="A33" s="289"/>
      <c r="B33" s="31"/>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97"/>
      <c r="AC33" s="289"/>
      <c r="AD33" s="289"/>
      <c r="AE33" s="289"/>
      <c r="AF33" s="289"/>
      <c r="AG33" s="289"/>
      <c r="AH33" s="289"/>
    </row>
    <row r="34" spans="1:34" ht="15.75" customHeight="1" x14ac:dyDescent="0.25">
      <c r="A34" s="289"/>
      <c r="B34" s="31"/>
      <c r="C34" s="616" t="s">
        <v>139</v>
      </c>
      <c r="D34" s="612"/>
      <c r="E34" s="302"/>
      <c r="F34" s="594" t="s">
        <v>34</v>
      </c>
      <c r="G34" s="585"/>
      <c r="H34" s="302"/>
      <c r="I34" s="289"/>
      <c r="J34" s="309" t="s">
        <v>140</v>
      </c>
      <c r="K34" s="594">
        <v>25</v>
      </c>
      <c r="L34" s="595"/>
      <c r="M34" s="595"/>
      <c r="N34" s="585"/>
      <c r="O34" s="302"/>
      <c r="P34" s="302"/>
      <c r="Q34" s="293" t="s">
        <v>141</v>
      </c>
      <c r="R34" s="289"/>
      <c r="S34" s="302"/>
      <c r="T34" s="302"/>
      <c r="U34" s="302"/>
      <c r="V34" s="302"/>
      <c r="W34" s="594" t="s">
        <v>20</v>
      </c>
      <c r="X34" s="595"/>
      <c r="Y34" s="595"/>
      <c r="Z34" s="595"/>
      <c r="AA34" s="585"/>
      <c r="AB34" s="301"/>
      <c r="AC34" s="289"/>
      <c r="AD34" s="289"/>
      <c r="AE34" s="289"/>
      <c r="AF34" s="289"/>
      <c r="AG34" s="289"/>
      <c r="AH34" s="289"/>
    </row>
    <row r="35" spans="1:34" ht="15.75" customHeight="1" x14ac:dyDescent="0.25">
      <c r="A35" s="289"/>
      <c r="B35" s="31"/>
      <c r="C35" s="289"/>
      <c r="D35" s="289"/>
      <c r="E35" s="289"/>
      <c r="F35" s="304"/>
      <c r="G35" s="304"/>
      <c r="H35" s="304"/>
      <c r="I35" s="304"/>
      <c r="J35" s="304"/>
      <c r="K35" s="304"/>
      <c r="L35" s="304"/>
      <c r="M35" s="289"/>
      <c r="N35" s="289"/>
      <c r="O35" s="289"/>
      <c r="P35" s="289"/>
      <c r="Q35" s="289"/>
      <c r="R35" s="289"/>
      <c r="S35" s="289"/>
      <c r="T35" s="289"/>
      <c r="U35" s="289"/>
      <c r="V35" s="289"/>
      <c r="W35" s="289"/>
      <c r="X35" s="289"/>
      <c r="Y35" s="289"/>
      <c r="Z35" s="289"/>
      <c r="AA35" s="289"/>
      <c r="AB35" s="297"/>
      <c r="AC35" s="289"/>
      <c r="AD35" s="289"/>
      <c r="AE35" s="289"/>
      <c r="AF35" s="289"/>
      <c r="AG35" s="289"/>
      <c r="AH35" s="289"/>
    </row>
    <row r="36" spans="1:34" ht="32.25" customHeight="1" x14ac:dyDescent="0.25">
      <c r="A36" s="289"/>
      <c r="B36" s="31"/>
      <c r="C36" s="289"/>
      <c r="D36" s="309" t="s">
        <v>142</v>
      </c>
      <c r="E36" s="302"/>
      <c r="F36" s="633" t="s">
        <v>994</v>
      </c>
      <c r="G36" s="595"/>
      <c r="H36" s="595"/>
      <c r="I36" s="595"/>
      <c r="J36" s="595"/>
      <c r="K36" s="595"/>
      <c r="L36" s="595"/>
      <c r="M36" s="585"/>
      <c r="N36" s="289"/>
      <c r="O36" s="309" t="s">
        <v>144</v>
      </c>
      <c r="P36" s="632">
        <v>0</v>
      </c>
      <c r="Q36" s="595"/>
      <c r="R36" s="595"/>
      <c r="S36" s="595"/>
      <c r="T36" s="595"/>
      <c r="U36" s="595"/>
      <c r="V36" s="595"/>
      <c r="W36" s="595"/>
      <c r="X36" s="595"/>
      <c r="Y36" s="595"/>
      <c r="Z36" s="595"/>
      <c r="AA36" s="585"/>
      <c r="AB36" s="297"/>
      <c r="AC36" s="289"/>
      <c r="AD36" s="289"/>
      <c r="AE36" s="289"/>
      <c r="AF36" s="289"/>
      <c r="AG36" s="289"/>
      <c r="AH36" s="289"/>
    </row>
    <row r="37" spans="1:34" ht="15.75" customHeight="1" x14ac:dyDescent="0.25">
      <c r="A37" s="289"/>
      <c r="B37" s="31"/>
      <c r="C37" s="302"/>
      <c r="D37" s="302"/>
      <c r="E37" s="302"/>
      <c r="F37" s="304"/>
      <c r="G37" s="304"/>
      <c r="H37" s="304"/>
      <c r="I37" s="304"/>
      <c r="J37" s="304"/>
      <c r="K37" s="304"/>
      <c r="L37" s="304"/>
      <c r="M37" s="302"/>
      <c r="N37" s="302"/>
      <c r="O37" s="302"/>
      <c r="P37" s="302"/>
      <c r="Q37" s="302"/>
      <c r="R37" s="302"/>
      <c r="S37" s="302"/>
      <c r="T37" s="302"/>
      <c r="U37" s="302"/>
      <c r="V37" s="302"/>
      <c r="W37" s="302"/>
      <c r="X37" s="302"/>
      <c r="Y37" s="302"/>
      <c r="Z37" s="302"/>
      <c r="AA37" s="302"/>
      <c r="AB37" s="301"/>
      <c r="AC37" s="289"/>
      <c r="AD37" s="289"/>
      <c r="AE37" s="289"/>
      <c r="AF37" s="289"/>
      <c r="AG37" s="289"/>
      <c r="AH37" s="289"/>
    </row>
    <row r="38" spans="1:34" ht="15.75" customHeight="1" x14ac:dyDescent="0.25">
      <c r="A38" s="289"/>
      <c r="B38" s="31"/>
      <c r="C38" s="289"/>
      <c r="D38" s="309" t="s">
        <v>145</v>
      </c>
      <c r="E38" s="289"/>
      <c r="F38" s="615" t="s">
        <v>146</v>
      </c>
      <c r="G38" s="585"/>
      <c r="H38" s="289"/>
      <c r="I38" s="289"/>
      <c r="J38" s="302" t="s">
        <v>147</v>
      </c>
      <c r="K38" s="289"/>
      <c r="L38" s="615" t="s">
        <v>148</v>
      </c>
      <c r="M38" s="595"/>
      <c r="N38" s="585"/>
      <c r="O38" s="302"/>
      <c r="P38" s="302"/>
      <c r="Q38" s="289"/>
      <c r="R38" s="302" t="s">
        <v>149</v>
      </c>
      <c r="S38" s="302"/>
      <c r="T38" s="302"/>
      <c r="U38" s="302"/>
      <c r="V38" s="302"/>
      <c r="W38" s="634"/>
      <c r="X38" s="595"/>
      <c r="Y38" s="595"/>
      <c r="Z38" s="595"/>
      <c r="AA38" s="585"/>
      <c r="AB38" s="301"/>
      <c r="AC38" s="289"/>
      <c r="AD38" s="289"/>
      <c r="AE38" s="289"/>
      <c r="AF38" s="289"/>
      <c r="AG38" s="289"/>
      <c r="AH38" s="289"/>
    </row>
    <row r="39" spans="1:34" ht="15.75" customHeight="1" x14ac:dyDescent="0.25">
      <c r="A39" s="289"/>
      <c r="B39" s="31"/>
      <c r="C39" s="289"/>
      <c r="D39" s="289"/>
      <c r="E39" s="289"/>
      <c r="F39" s="29"/>
      <c r="G39" s="289"/>
      <c r="H39" s="289"/>
      <c r="I39" s="293"/>
      <c r="J39" s="293"/>
      <c r="K39" s="293"/>
      <c r="L39" s="293"/>
      <c r="M39" s="293"/>
      <c r="N39" s="293"/>
      <c r="O39" s="293"/>
      <c r="P39" s="293"/>
      <c r="Q39" s="293"/>
      <c r="R39" s="293"/>
      <c r="S39" s="293"/>
      <c r="T39" s="293"/>
      <c r="U39" s="293"/>
      <c r="V39" s="293"/>
      <c r="W39" s="293"/>
      <c r="X39" s="293"/>
      <c r="Y39" s="293"/>
      <c r="Z39" s="293"/>
      <c r="AA39" s="293"/>
      <c r="AB39" s="294"/>
      <c r="AC39" s="289"/>
      <c r="AD39" s="289"/>
      <c r="AE39" s="289"/>
      <c r="AF39" s="289"/>
      <c r="AG39" s="289"/>
      <c r="AH39" s="289"/>
    </row>
    <row r="40" spans="1:34" ht="15.75" customHeight="1" x14ac:dyDescent="0.25">
      <c r="A40" s="289"/>
      <c r="B40" s="31"/>
      <c r="C40" s="310" t="s">
        <v>150</v>
      </c>
      <c r="D40" s="635">
        <v>2024</v>
      </c>
      <c r="E40" s="636"/>
      <c r="F40" s="637"/>
      <c r="G40" s="35"/>
      <c r="H40" s="293"/>
      <c r="I40" s="293"/>
      <c r="J40" s="293"/>
      <c r="K40" s="293"/>
      <c r="L40" s="293"/>
      <c r="M40" s="293"/>
      <c r="N40" s="293"/>
      <c r="O40" s="293"/>
      <c r="P40" s="293"/>
      <c r="Q40" s="627"/>
      <c r="R40" s="612"/>
      <c r="S40" s="612"/>
      <c r="T40" s="612"/>
      <c r="U40" s="612"/>
      <c r="V40" s="293"/>
      <c r="W40" s="293"/>
      <c r="X40" s="626"/>
      <c r="Y40" s="612"/>
      <c r="Z40" s="612"/>
      <c r="AA40" s="612"/>
      <c r="AB40" s="301"/>
      <c r="AC40" s="289"/>
      <c r="AD40" s="289"/>
      <c r="AE40" s="289"/>
      <c r="AF40" s="289"/>
      <c r="AG40" s="289"/>
      <c r="AH40" s="289"/>
    </row>
    <row r="41" spans="1:34" ht="5.25" customHeight="1" x14ac:dyDescent="0.25">
      <c r="A41" s="289"/>
      <c r="B41" s="31"/>
      <c r="C41" s="302"/>
      <c r="D41" s="38"/>
      <c r="E41" s="38"/>
      <c r="F41" s="38"/>
      <c r="G41" s="289"/>
      <c r="H41" s="293"/>
      <c r="I41" s="293"/>
      <c r="J41" s="293"/>
      <c r="K41" s="293"/>
      <c r="L41" s="293"/>
      <c r="M41" s="293"/>
      <c r="N41" s="293"/>
      <c r="O41" s="293"/>
      <c r="P41" s="293"/>
      <c r="Q41" s="299"/>
      <c r="R41" s="299"/>
      <c r="S41" s="299"/>
      <c r="T41" s="299"/>
      <c r="U41" s="299"/>
      <c r="V41" s="293"/>
      <c r="W41" s="293"/>
      <c r="X41" s="295"/>
      <c r="Y41" s="295"/>
      <c r="Z41" s="295"/>
      <c r="AA41" s="295"/>
      <c r="AB41" s="301"/>
      <c r="AC41" s="289"/>
      <c r="AD41" s="289"/>
      <c r="AE41" s="289"/>
      <c r="AF41" s="289"/>
      <c r="AG41" s="289"/>
      <c r="AH41" s="289"/>
    </row>
    <row r="42" spans="1:34" ht="15.75" customHeight="1" x14ac:dyDescent="0.25">
      <c r="A42" s="289"/>
      <c r="B42" s="31"/>
      <c r="C42" s="302" t="s">
        <v>140</v>
      </c>
      <c r="D42" s="632">
        <v>1</v>
      </c>
      <c r="E42" s="595"/>
      <c r="F42" s="585"/>
      <c r="G42" s="289"/>
      <c r="H42" s="293"/>
      <c r="I42" s="293"/>
      <c r="J42" s="293"/>
      <c r="K42" s="293"/>
      <c r="L42" s="293"/>
      <c r="M42" s="293"/>
      <c r="N42" s="293"/>
      <c r="O42" s="293"/>
      <c r="P42" s="293"/>
      <c r="Q42" s="627"/>
      <c r="R42" s="612"/>
      <c r="S42" s="612"/>
      <c r="T42" s="612"/>
      <c r="U42" s="612"/>
      <c r="V42" s="293"/>
      <c r="W42" s="293"/>
      <c r="X42" s="626"/>
      <c r="Y42" s="612"/>
      <c r="Z42" s="612"/>
      <c r="AA42" s="612"/>
      <c r="AB42" s="294"/>
      <c r="AC42" s="289"/>
      <c r="AD42" s="289"/>
      <c r="AE42" s="289"/>
      <c r="AF42" s="289"/>
      <c r="AG42" s="289"/>
      <c r="AH42" s="289"/>
    </row>
    <row r="43" spans="1:34" ht="15.75" customHeight="1" x14ac:dyDescent="0.25">
      <c r="A43" s="289"/>
      <c r="B43" s="31"/>
      <c r="C43" s="289"/>
      <c r="D43" s="289"/>
      <c r="E43" s="289"/>
      <c r="F43" s="289"/>
      <c r="G43" s="289"/>
      <c r="H43" s="289"/>
      <c r="I43" s="293"/>
      <c r="J43" s="293"/>
      <c r="K43" s="302"/>
      <c r="L43" s="302"/>
      <c r="M43" s="302"/>
      <c r="N43" s="302"/>
      <c r="O43" s="302"/>
      <c r="P43" s="302"/>
      <c r="Q43" s="302"/>
      <c r="R43" s="302"/>
      <c r="S43" s="302"/>
      <c r="T43" s="302"/>
      <c r="U43" s="302"/>
      <c r="V43" s="302"/>
      <c r="W43" s="302"/>
      <c r="X43" s="302"/>
      <c r="Y43" s="302"/>
      <c r="Z43" s="302"/>
      <c r="AA43" s="302"/>
      <c r="AB43" s="294"/>
      <c r="AC43" s="289"/>
      <c r="AD43" s="289"/>
      <c r="AE43" s="289"/>
      <c r="AF43" s="289"/>
      <c r="AG43" s="289"/>
      <c r="AH43" s="289"/>
    </row>
    <row r="44" spans="1:34" ht="15.75" customHeight="1" x14ac:dyDescent="0.25">
      <c r="A44" s="289"/>
      <c r="B44" s="31"/>
      <c r="C44" s="302"/>
      <c r="D44" s="594" t="s">
        <v>151</v>
      </c>
      <c r="E44" s="595"/>
      <c r="F44" s="595"/>
      <c r="G44" s="595"/>
      <c r="H44" s="595"/>
      <c r="I44" s="595"/>
      <c r="J44" s="595"/>
      <c r="K44" s="595"/>
      <c r="L44" s="595"/>
      <c r="M44" s="595"/>
      <c r="N44" s="595"/>
      <c r="O44" s="595"/>
      <c r="P44" s="595"/>
      <c r="Q44" s="595"/>
      <c r="R44" s="595"/>
      <c r="S44" s="595"/>
      <c r="T44" s="595"/>
      <c r="U44" s="595"/>
      <c r="V44" s="595"/>
      <c r="W44" s="595"/>
      <c r="X44" s="595"/>
      <c r="Y44" s="585"/>
      <c r="Z44" s="303"/>
      <c r="AA44" s="303"/>
      <c r="AB44" s="311"/>
      <c r="AC44" s="289"/>
      <c r="AD44" s="289"/>
      <c r="AE44" s="289"/>
      <c r="AF44" s="289"/>
      <c r="AG44" s="289"/>
      <c r="AH44" s="289"/>
    </row>
    <row r="45" spans="1:34" ht="15.75" customHeight="1" x14ac:dyDescent="0.25">
      <c r="A45" s="289"/>
      <c r="B45" s="31"/>
      <c r="C45" s="289"/>
      <c r="D45" s="600" t="s">
        <v>152</v>
      </c>
      <c r="E45" s="595"/>
      <c r="F45" s="595"/>
      <c r="G45" s="595"/>
      <c r="H45" s="585"/>
      <c r="I45" s="596" t="s">
        <v>153</v>
      </c>
      <c r="J45" s="595"/>
      <c r="K45" s="595"/>
      <c r="L45" s="595"/>
      <c r="M45" s="595"/>
      <c r="N45" s="595"/>
      <c r="O45" s="595"/>
      <c r="P45" s="585"/>
      <c r="Q45" s="597" t="s">
        <v>154</v>
      </c>
      <c r="R45" s="595"/>
      <c r="S45" s="595"/>
      <c r="T45" s="595"/>
      <c r="U45" s="595"/>
      <c r="V45" s="595"/>
      <c r="W45" s="595"/>
      <c r="X45" s="595"/>
      <c r="Y45" s="585"/>
      <c r="Z45" s="303"/>
      <c r="AA45" s="303"/>
      <c r="AB45" s="311"/>
      <c r="AC45" s="289"/>
      <c r="AD45" s="289"/>
      <c r="AE45" s="289"/>
      <c r="AF45" s="289"/>
      <c r="AG45" s="289"/>
      <c r="AH45" s="289"/>
    </row>
    <row r="46" spans="1:34" ht="15.75" customHeight="1" x14ac:dyDescent="0.25">
      <c r="A46" s="312"/>
      <c r="B46" s="39"/>
      <c r="C46" s="40"/>
      <c r="D46" s="601" t="s">
        <v>155</v>
      </c>
      <c r="E46" s="595"/>
      <c r="F46" s="595"/>
      <c r="G46" s="595"/>
      <c r="H46" s="585"/>
      <c r="I46" s="598" t="s">
        <v>156</v>
      </c>
      <c r="J46" s="595"/>
      <c r="K46" s="595"/>
      <c r="L46" s="595"/>
      <c r="M46" s="595"/>
      <c r="N46" s="595"/>
      <c r="O46" s="595"/>
      <c r="P46" s="585"/>
      <c r="Q46" s="599" t="s">
        <v>157</v>
      </c>
      <c r="R46" s="595"/>
      <c r="S46" s="595"/>
      <c r="T46" s="595"/>
      <c r="U46" s="595"/>
      <c r="V46" s="595"/>
      <c r="W46" s="595"/>
      <c r="X46" s="595"/>
      <c r="Y46" s="585"/>
      <c r="Z46" s="312"/>
      <c r="AA46" s="312"/>
      <c r="AB46" s="313"/>
      <c r="AC46" s="312"/>
      <c r="AD46" s="312"/>
      <c r="AE46" s="312"/>
      <c r="AF46" s="312"/>
      <c r="AG46" s="312"/>
      <c r="AH46" s="312"/>
    </row>
    <row r="47" spans="1:34" ht="15.75" customHeight="1" x14ac:dyDescent="0.25">
      <c r="A47" s="289"/>
      <c r="B47" s="31"/>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c r="AB47" s="298"/>
      <c r="AC47" s="289"/>
      <c r="AD47" s="289"/>
      <c r="AE47" s="289"/>
      <c r="AF47" s="289"/>
      <c r="AG47" s="289"/>
      <c r="AH47" s="289"/>
    </row>
    <row r="48" spans="1:34" ht="15.75" customHeight="1" x14ac:dyDescent="0.25">
      <c r="A48" s="316"/>
      <c r="B48" s="41"/>
      <c r="C48" s="602" t="s">
        <v>158</v>
      </c>
      <c r="D48" s="595"/>
      <c r="E48" s="595"/>
      <c r="F48" s="585"/>
      <c r="G48" s="603" t="s">
        <v>159</v>
      </c>
      <c r="H48" s="604" t="s">
        <v>160</v>
      </c>
      <c r="I48" s="605"/>
      <c r="J48" s="605"/>
      <c r="K48" s="605"/>
      <c r="L48" s="605"/>
      <c r="M48" s="605"/>
      <c r="N48" s="605"/>
      <c r="O48" s="605"/>
      <c r="P48" s="605"/>
      <c r="Q48" s="605"/>
      <c r="R48" s="605"/>
      <c r="S48" s="605"/>
      <c r="T48" s="605"/>
      <c r="U48" s="605"/>
      <c r="V48" s="605"/>
      <c r="W48" s="605"/>
      <c r="X48" s="605"/>
      <c r="Y48" s="605"/>
      <c r="Z48" s="605"/>
      <c r="AA48" s="606"/>
      <c r="AB48" s="311"/>
      <c r="AC48" s="316"/>
      <c r="AD48" s="316"/>
      <c r="AE48" s="316"/>
      <c r="AF48" s="316"/>
      <c r="AG48" s="316"/>
      <c r="AH48" s="316"/>
    </row>
    <row r="49" spans="1:34" ht="15.75" customHeight="1" x14ac:dyDescent="0.25">
      <c r="A49" s="316"/>
      <c r="B49" s="41"/>
      <c r="C49" s="42" t="s">
        <v>161</v>
      </c>
      <c r="D49" s="43">
        <v>1.2</v>
      </c>
      <c r="E49" s="602" t="s">
        <v>162</v>
      </c>
      <c r="F49" s="585"/>
      <c r="G49" s="572"/>
      <c r="H49" s="607"/>
      <c r="I49" s="608"/>
      <c r="J49" s="608"/>
      <c r="K49" s="608"/>
      <c r="L49" s="608"/>
      <c r="M49" s="608"/>
      <c r="N49" s="608"/>
      <c r="O49" s="608"/>
      <c r="P49" s="608"/>
      <c r="Q49" s="608"/>
      <c r="R49" s="608"/>
      <c r="S49" s="608"/>
      <c r="T49" s="608"/>
      <c r="U49" s="608"/>
      <c r="V49" s="608"/>
      <c r="W49" s="608"/>
      <c r="X49" s="608"/>
      <c r="Y49" s="608"/>
      <c r="Z49" s="608"/>
      <c r="AA49" s="609"/>
      <c r="AB49" s="311"/>
      <c r="AC49" s="316"/>
      <c r="AD49" s="316"/>
      <c r="AE49" s="316"/>
      <c r="AF49" s="316"/>
      <c r="AG49" s="316"/>
      <c r="AH49" s="316"/>
    </row>
    <row r="50" spans="1:34" ht="15.75" customHeight="1" x14ac:dyDescent="0.25">
      <c r="A50" s="316"/>
      <c r="B50" s="41"/>
      <c r="C50" s="44">
        <v>2024</v>
      </c>
      <c r="D50" s="45">
        <v>45474</v>
      </c>
      <c r="E50" s="610">
        <v>45656</v>
      </c>
      <c r="F50" s="585"/>
      <c r="G50" s="46">
        <v>25</v>
      </c>
      <c r="H50" s="614" t="s">
        <v>995</v>
      </c>
      <c r="I50" s="595"/>
      <c r="J50" s="595"/>
      <c r="K50" s="595"/>
      <c r="L50" s="595"/>
      <c r="M50" s="595"/>
      <c r="N50" s="595"/>
      <c r="O50" s="595"/>
      <c r="P50" s="595"/>
      <c r="Q50" s="595"/>
      <c r="R50" s="595"/>
      <c r="S50" s="595"/>
      <c r="T50" s="595"/>
      <c r="U50" s="595"/>
      <c r="V50" s="595"/>
      <c r="W50" s="595"/>
      <c r="X50" s="595"/>
      <c r="Y50" s="595"/>
      <c r="Z50" s="595"/>
      <c r="AA50" s="585"/>
      <c r="AB50" s="311"/>
      <c r="AC50" s="316"/>
      <c r="AD50" s="316"/>
      <c r="AE50" s="316"/>
      <c r="AF50" s="316"/>
      <c r="AG50" s="316"/>
      <c r="AH50" s="316"/>
    </row>
    <row r="51" spans="1:34" ht="15.75" customHeight="1" x14ac:dyDescent="0.25">
      <c r="A51" s="316"/>
      <c r="B51" s="41"/>
      <c r="C51" s="44">
        <v>2025</v>
      </c>
      <c r="D51" s="45">
        <v>45658</v>
      </c>
      <c r="E51" s="610">
        <v>46021</v>
      </c>
      <c r="F51" s="585"/>
      <c r="G51" s="46">
        <v>65</v>
      </c>
      <c r="H51" s="614" t="s">
        <v>995</v>
      </c>
      <c r="I51" s="595"/>
      <c r="J51" s="595"/>
      <c r="K51" s="595"/>
      <c r="L51" s="595"/>
      <c r="M51" s="595"/>
      <c r="N51" s="595"/>
      <c r="O51" s="595"/>
      <c r="P51" s="595"/>
      <c r="Q51" s="595"/>
      <c r="R51" s="595"/>
      <c r="S51" s="595"/>
      <c r="T51" s="595"/>
      <c r="U51" s="595"/>
      <c r="V51" s="595"/>
      <c r="W51" s="595"/>
      <c r="X51" s="595"/>
      <c r="Y51" s="595"/>
      <c r="Z51" s="595"/>
      <c r="AA51" s="585"/>
      <c r="AB51" s="311"/>
      <c r="AC51" s="316"/>
      <c r="AD51" s="316"/>
      <c r="AE51" s="316"/>
      <c r="AF51" s="316"/>
      <c r="AG51" s="316"/>
      <c r="AH51" s="316"/>
    </row>
    <row r="52" spans="1:34" ht="15.75" customHeight="1" x14ac:dyDescent="0.25">
      <c r="A52" s="316"/>
      <c r="B52" s="41"/>
      <c r="C52" s="44">
        <v>2026</v>
      </c>
      <c r="D52" s="45">
        <v>46023</v>
      </c>
      <c r="E52" s="610">
        <v>46386</v>
      </c>
      <c r="F52" s="585"/>
      <c r="G52" s="46">
        <v>85</v>
      </c>
      <c r="H52" s="614" t="s">
        <v>995</v>
      </c>
      <c r="I52" s="595"/>
      <c r="J52" s="595"/>
      <c r="K52" s="595"/>
      <c r="L52" s="595"/>
      <c r="M52" s="595"/>
      <c r="N52" s="595"/>
      <c r="O52" s="595"/>
      <c r="P52" s="595"/>
      <c r="Q52" s="595"/>
      <c r="R52" s="595"/>
      <c r="S52" s="595"/>
      <c r="T52" s="595"/>
      <c r="U52" s="595"/>
      <c r="V52" s="595"/>
      <c r="W52" s="595"/>
      <c r="X52" s="595"/>
      <c r="Y52" s="595"/>
      <c r="Z52" s="595"/>
      <c r="AA52" s="585"/>
      <c r="AB52" s="311"/>
      <c r="AC52" s="316"/>
      <c r="AD52" s="316"/>
      <c r="AE52" s="316"/>
      <c r="AF52" s="316"/>
      <c r="AG52" s="316"/>
      <c r="AH52" s="316"/>
    </row>
    <row r="53" spans="1:34" ht="15.75" customHeight="1" x14ac:dyDescent="0.25">
      <c r="A53" s="316"/>
      <c r="B53" s="41"/>
      <c r="C53" s="44">
        <v>2027</v>
      </c>
      <c r="D53" s="45">
        <v>46388</v>
      </c>
      <c r="E53" s="610">
        <v>46751</v>
      </c>
      <c r="F53" s="585"/>
      <c r="G53" s="46">
        <v>100</v>
      </c>
      <c r="H53" s="614" t="s">
        <v>995</v>
      </c>
      <c r="I53" s="595"/>
      <c r="J53" s="595"/>
      <c r="K53" s="595"/>
      <c r="L53" s="595"/>
      <c r="M53" s="595"/>
      <c r="N53" s="595"/>
      <c r="O53" s="595"/>
      <c r="P53" s="595"/>
      <c r="Q53" s="595"/>
      <c r="R53" s="595"/>
      <c r="S53" s="595"/>
      <c r="T53" s="595"/>
      <c r="U53" s="595"/>
      <c r="V53" s="595"/>
      <c r="W53" s="595"/>
      <c r="X53" s="595"/>
      <c r="Y53" s="595"/>
      <c r="Z53" s="595"/>
      <c r="AA53" s="585"/>
      <c r="AB53" s="311"/>
      <c r="AC53" s="316"/>
      <c r="AD53" s="316"/>
      <c r="AE53" s="316"/>
      <c r="AF53" s="316"/>
      <c r="AG53" s="316"/>
      <c r="AH53" s="316"/>
    </row>
    <row r="54" spans="1:34" ht="15.75" customHeight="1" x14ac:dyDescent="0.25">
      <c r="A54" s="316"/>
      <c r="B54" s="41"/>
      <c r="C54" s="44"/>
      <c r="D54" s="44"/>
      <c r="E54" s="602"/>
      <c r="F54" s="585"/>
      <c r="G54" s="43"/>
      <c r="H54" s="602"/>
      <c r="I54" s="595"/>
      <c r="J54" s="595"/>
      <c r="K54" s="595"/>
      <c r="L54" s="595"/>
      <c r="M54" s="595"/>
      <c r="N54" s="595"/>
      <c r="O54" s="595"/>
      <c r="P54" s="595"/>
      <c r="Q54" s="595"/>
      <c r="R54" s="595"/>
      <c r="S54" s="595"/>
      <c r="T54" s="595"/>
      <c r="U54" s="595"/>
      <c r="V54" s="595"/>
      <c r="W54" s="595"/>
      <c r="X54" s="595"/>
      <c r="Y54" s="595"/>
      <c r="Z54" s="595"/>
      <c r="AA54" s="585"/>
      <c r="AB54" s="311"/>
      <c r="AC54" s="316"/>
      <c r="AD54" s="316"/>
      <c r="AE54" s="316"/>
      <c r="AF54" s="316"/>
      <c r="AG54" s="316"/>
      <c r="AH54" s="316"/>
    </row>
    <row r="55" spans="1:34" ht="15.75" customHeight="1" x14ac:dyDescent="0.25">
      <c r="A55" s="289"/>
      <c r="B55" s="31"/>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c r="AA55" s="289"/>
      <c r="AB55" s="297"/>
      <c r="AC55" s="289"/>
      <c r="AD55" s="289"/>
      <c r="AE55" s="289"/>
      <c r="AF55" s="289"/>
      <c r="AG55" s="289"/>
      <c r="AH55" s="289"/>
    </row>
    <row r="56" spans="1:34" ht="15.75" customHeight="1" x14ac:dyDescent="0.25">
      <c r="A56" s="289"/>
      <c r="B56" s="31"/>
      <c r="C56" s="616" t="s">
        <v>163</v>
      </c>
      <c r="D56" s="612"/>
      <c r="E56" s="302"/>
      <c r="F56" s="293" t="s">
        <v>164</v>
      </c>
      <c r="G56" s="47"/>
      <c r="H56" s="304"/>
      <c r="I56" s="293" t="s">
        <v>165</v>
      </c>
      <c r="J56" s="289"/>
      <c r="K56" s="615"/>
      <c r="L56" s="585"/>
      <c r="M56" s="302"/>
      <c r="N56" s="289"/>
      <c r="O56" s="289"/>
      <c r="P56" s="289"/>
      <c r="Q56" s="289"/>
      <c r="R56" s="289"/>
      <c r="S56" s="289"/>
      <c r="T56" s="289"/>
      <c r="U56" s="289"/>
      <c r="V56" s="289"/>
      <c r="W56" s="289"/>
      <c r="X56" s="289"/>
      <c r="Y56" s="289"/>
      <c r="Z56" s="289"/>
      <c r="AA56" s="289"/>
      <c r="AB56" s="297"/>
      <c r="AC56" s="289"/>
      <c r="AD56" s="289"/>
      <c r="AE56" s="289"/>
      <c r="AF56" s="289"/>
      <c r="AG56" s="289"/>
      <c r="AH56" s="289"/>
    </row>
    <row r="57" spans="1:34" ht="15.75" customHeight="1" x14ac:dyDescent="0.25">
      <c r="A57" s="289"/>
      <c r="B57" s="317"/>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18"/>
      <c r="AC57" s="289"/>
      <c r="AD57" s="289"/>
      <c r="AE57" s="289"/>
      <c r="AF57" s="289"/>
      <c r="AG57" s="289"/>
      <c r="AH57" s="289"/>
    </row>
    <row r="58" spans="1:34" ht="15.75" customHeight="1" x14ac:dyDescent="0.25">
      <c r="A58" s="289"/>
      <c r="B58" s="613" t="s">
        <v>166</v>
      </c>
      <c r="C58" s="595"/>
      <c r="D58" s="595"/>
      <c r="E58" s="595"/>
      <c r="F58" s="595"/>
      <c r="G58" s="595"/>
      <c r="H58" s="595"/>
      <c r="I58" s="595"/>
      <c r="J58" s="595"/>
      <c r="K58" s="595"/>
      <c r="L58" s="595"/>
      <c r="M58" s="595"/>
      <c r="N58" s="595"/>
      <c r="O58" s="595"/>
      <c r="P58" s="595"/>
      <c r="Q58" s="595"/>
      <c r="R58" s="595"/>
      <c r="S58" s="595"/>
      <c r="T58" s="595"/>
      <c r="U58" s="595"/>
      <c r="V58" s="595"/>
      <c r="W58" s="595"/>
      <c r="X58" s="595"/>
      <c r="Y58" s="595"/>
      <c r="Z58" s="595"/>
      <c r="AA58" s="595"/>
      <c r="AB58" s="585"/>
      <c r="AC58" s="289"/>
      <c r="AD58" s="289"/>
      <c r="AE58" s="289"/>
      <c r="AF58" s="289"/>
      <c r="AG58" s="289"/>
      <c r="AH58" s="289"/>
    </row>
    <row r="59" spans="1:34" ht="15.75" customHeight="1" x14ac:dyDescent="0.25">
      <c r="A59" s="289"/>
      <c r="B59" s="48"/>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49"/>
      <c r="AC59" s="289"/>
      <c r="AD59" s="289"/>
      <c r="AE59" s="289"/>
      <c r="AF59" s="289"/>
      <c r="AG59" s="289"/>
      <c r="AH59" s="289"/>
    </row>
    <row r="60" spans="1:34" ht="29.25" customHeight="1" x14ac:dyDescent="0.25">
      <c r="A60" s="289"/>
      <c r="B60" s="602" t="s">
        <v>161</v>
      </c>
      <c r="C60" s="585"/>
      <c r="D60" s="43"/>
      <c r="E60" s="602" t="s">
        <v>167</v>
      </c>
      <c r="F60" s="585"/>
      <c r="G60" s="43"/>
      <c r="H60" s="594" t="s">
        <v>168</v>
      </c>
      <c r="I60" s="585"/>
      <c r="J60" s="602"/>
      <c r="K60" s="585"/>
      <c r="L60" s="611"/>
      <c r="M60" s="612"/>
      <c r="N60" s="43" t="s">
        <v>169</v>
      </c>
      <c r="O60" s="602"/>
      <c r="P60" s="595"/>
      <c r="Q60" s="585"/>
      <c r="R60" s="602" t="s">
        <v>170</v>
      </c>
      <c r="S60" s="595"/>
      <c r="T60" s="585"/>
      <c r="U60" s="602"/>
      <c r="V60" s="595"/>
      <c r="W60" s="585"/>
      <c r="X60" s="602" t="s">
        <v>171</v>
      </c>
      <c r="Y60" s="585"/>
      <c r="Z60" s="602"/>
      <c r="AA60" s="595"/>
      <c r="AB60" s="585"/>
      <c r="AC60" s="289"/>
      <c r="AD60" s="289"/>
      <c r="AE60" s="289"/>
      <c r="AF60" s="289"/>
      <c r="AG60" s="289"/>
      <c r="AH60" s="289"/>
    </row>
    <row r="61" spans="1:34" ht="15.75" customHeight="1" x14ac:dyDescent="0.25">
      <c r="A61" s="289"/>
      <c r="B61" s="48"/>
      <c r="C61" s="319"/>
      <c r="D61" s="319"/>
      <c r="E61" s="319"/>
      <c r="F61" s="312"/>
      <c r="G61" s="320"/>
      <c r="H61" s="321"/>
      <c r="I61" s="321"/>
      <c r="J61" s="312"/>
      <c r="K61" s="312"/>
      <c r="L61" s="312"/>
      <c r="M61" s="312"/>
      <c r="N61" s="321"/>
      <c r="O61" s="312"/>
      <c r="P61" s="312"/>
      <c r="Q61" s="312"/>
      <c r="R61" s="312"/>
      <c r="S61" s="321"/>
      <c r="T61" s="299"/>
      <c r="U61" s="299"/>
      <c r="V61" s="289"/>
      <c r="W61" s="321"/>
      <c r="X61" s="309"/>
      <c r="Y61" s="309"/>
      <c r="Z61" s="50"/>
      <c r="AA61" s="28"/>
      <c r="AB61" s="51"/>
      <c r="AC61" s="289"/>
      <c r="AD61" s="289"/>
      <c r="AE61" s="289"/>
      <c r="AF61" s="289"/>
      <c r="AG61" s="289"/>
      <c r="AH61" s="289"/>
    </row>
    <row r="62" spans="1:34" ht="15.75" customHeight="1" x14ac:dyDescent="0.25">
      <c r="A62" s="289"/>
      <c r="B62" s="613" t="s">
        <v>172</v>
      </c>
      <c r="C62" s="585"/>
      <c r="D62" s="617"/>
      <c r="E62" s="608"/>
      <c r="F62" s="608"/>
      <c r="G62" s="608"/>
      <c r="H62" s="608"/>
      <c r="I62" s="608"/>
      <c r="J62" s="608"/>
      <c r="K62" s="608"/>
      <c r="L62" s="608"/>
      <c r="M62" s="608"/>
      <c r="N62" s="608"/>
      <c r="O62" s="608"/>
      <c r="P62" s="608"/>
      <c r="Q62" s="608"/>
      <c r="R62" s="608"/>
      <c r="S62" s="608"/>
      <c r="T62" s="608"/>
      <c r="U62" s="608"/>
      <c r="V62" s="608"/>
      <c r="W62" s="608"/>
      <c r="X62" s="608"/>
      <c r="Y62" s="608"/>
      <c r="Z62" s="608"/>
      <c r="AA62" s="608"/>
      <c r="AB62" s="609"/>
      <c r="AC62" s="289"/>
      <c r="AD62" s="289"/>
      <c r="AE62" s="289"/>
      <c r="AF62" s="289"/>
      <c r="AG62" s="289"/>
      <c r="AH62" s="289"/>
    </row>
    <row r="63" spans="1:34" ht="15.75" customHeight="1" x14ac:dyDescent="0.25">
      <c r="A63" s="289"/>
      <c r="B63" s="48"/>
      <c r="C63" s="319"/>
      <c r="D63" s="319"/>
      <c r="E63" s="319"/>
      <c r="F63" s="312"/>
      <c r="G63" s="320"/>
      <c r="H63" s="321"/>
      <c r="I63" s="321"/>
      <c r="J63" s="312"/>
      <c r="K63" s="312"/>
      <c r="L63" s="312"/>
      <c r="M63" s="312"/>
      <c r="N63" s="321"/>
      <c r="O63" s="312"/>
      <c r="P63" s="312"/>
      <c r="Q63" s="312"/>
      <c r="R63" s="312"/>
      <c r="S63" s="321"/>
      <c r="T63" s="299"/>
      <c r="U63" s="299"/>
      <c r="V63" s="289"/>
      <c r="W63" s="321"/>
      <c r="X63" s="309"/>
      <c r="Y63" s="309"/>
      <c r="Z63" s="50"/>
      <c r="AA63" s="28"/>
      <c r="AB63" s="51"/>
      <c r="AC63" s="289"/>
      <c r="AD63" s="289"/>
      <c r="AE63" s="289"/>
      <c r="AF63" s="289"/>
      <c r="AG63" s="289"/>
      <c r="AH63" s="289"/>
    </row>
    <row r="64" spans="1:34" ht="15.75" customHeight="1" x14ac:dyDescent="0.25">
      <c r="A64" s="289"/>
      <c r="B64" s="613" t="s">
        <v>173</v>
      </c>
      <c r="C64" s="585"/>
      <c r="D64" s="618"/>
      <c r="E64" s="608"/>
      <c r="F64" s="608"/>
      <c r="G64" s="608"/>
      <c r="H64" s="608"/>
      <c r="I64" s="608"/>
      <c r="J64" s="608"/>
      <c r="K64" s="608"/>
      <c r="L64" s="608"/>
      <c r="M64" s="608"/>
      <c r="N64" s="608"/>
      <c r="O64" s="608"/>
      <c r="P64" s="608"/>
      <c r="Q64" s="608"/>
      <c r="R64" s="608"/>
      <c r="S64" s="608"/>
      <c r="T64" s="608"/>
      <c r="U64" s="608"/>
      <c r="V64" s="608"/>
      <c r="W64" s="608"/>
      <c r="X64" s="608"/>
      <c r="Y64" s="608"/>
      <c r="Z64" s="608"/>
      <c r="AA64" s="608"/>
      <c r="AB64" s="609"/>
      <c r="AC64" s="289"/>
      <c r="AD64" s="289"/>
      <c r="AE64" s="289"/>
      <c r="AF64" s="289"/>
      <c r="AG64" s="289"/>
      <c r="AH64" s="289"/>
    </row>
    <row r="65" spans="1:34" ht="15.75" customHeight="1" x14ac:dyDescent="0.25">
      <c r="A65" s="289"/>
      <c r="B65" s="48"/>
      <c r="C65" s="319"/>
      <c r="D65" s="319"/>
      <c r="E65" s="319"/>
      <c r="F65" s="312"/>
      <c r="G65" s="320"/>
      <c r="H65" s="321"/>
      <c r="I65" s="321"/>
      <c r="J65" s="312"/>
      <c r="K65" s="312"/>
      <c r="L65" s="312"/>
      <c r="M65" s="312"/>
      <c r="N65" s="321"/>
      <c r="O65" s="312"/>
      <c r="P65" s="312"/>
      <c r="Q65" s="312"/>
      <c r="R65" s="312"/>
      <c r="S65" s="321"/>
      <c r="T65" s="299"/>
      <c r="U65" s="299"/>
      <c r="V65" s="289"/>
      <c r="W65" s="321"/>
      <c r="X65" s="309"/>
      <c r="Y65" s="309"/>
      <c r="Z65" s="309"/>
      <c r="AA65" s="299"/>
      <c r="AB65" s="305"/>
      <c r="AC65" s="289"/>
      <c r="AD65" s="289"/>
      <c r="AE65" s="289"/>
      <c r="AF65" s="289"/>
      <c r="AG65" s="289"/>
      <c r="AH65" s="289"/>
    </row>
    <row r="66" spans="1:34" ht="15.75" customHeight="1" x14ac:dyDescent="0.25">
      <c r="A66" s="289"/>
      <c r="B66" s="613" t="s">
        <v>174</v>
      </c>
      <c r="C66" s="585"/>
      <c r="D66" s="618"/>
      <c r="E66" s="608"/>
      <c r="F66" s="608"/>
      <c r="G66" s="608"/>
      <c r="H66" s="608"/>
      <c r="I66" s="608"/>
      <c r="J66" s="608"/>
      <c r="K66" s="608"/>
      <c r="L66" s="608"/>
      <c r="M66" s="608"/>
      <c r="N66" s="608"/>
      <c r="O66" s="608"/>
      <c r="P66" s="608"/>
      <c r="Q66" s="608"/>
      <c r="R66" s="608"/>
      <c r="S66" s="608"/>
      <c r="T66" s="608"/>
      <c r="U66" s="608"/>
      <c r="V66" s="608"/>
      <c r="W66" s="608"/>
      <c r="X66" s="608"/>
      <c r="Y66" s="608"/>
      <c r="Z66" s="608"/>
      <c r="AA66" s="608"/>
      <c r="AB66" s="609"/>
      <c r="AC66" s="289"/>
      <c r="AD66" s="289"/>
      <c r="AE66" s="289"/>
      <c r="AF66" s="289"/>
      <c r="AG66" s="289"/>
      <c r="AH66" s="289"/>
    </row>
    <row r="67" spans="1:34" ht="15.75" customHeight="1" x14ac:dyDescent="0.25">
      <c r="A67" s="289"/>
      <c r="B67" s="48"/>
      <c r="C67" s="319"/>
      <c r="D67" s="319"/>
      <c r="E67" s="319"/>
      <c r="F67" s="312"/>
      <c r="G67" s="320"/>
      <c r="H67" s="321"/>
      <c r="I67" s="321"/>
      <c r="J67" s="312"/>
      <c r="K67" s="312"/>
      <c r="L67" s="312"/>
      <c r="M67" s="312"/>
      <c r="N67" s="321"/>
      <c r="O67" s="312"/>
      <c r="P67" s="312"/>
      <c r="Q67" s="312"/>
      <c r="R67" s="312"/>
      <c r="S67" s="321"/>
      <c r="T67" s="299"/>
      <c r="U67" s="299"/>
      <c r="V67" s="289"/>
      <c r="W67" s="321"/>
      <c r="X67" s="309"/>
      <c r="Y67" s="309"/>
      <c r="Z67" s="50"/>
      <c r="AA67" s="28"/>
      <c r="AB67" s="51"/>
      <c r="AC67" s="289"/>
      <c r="AD67" s="289"/>
      <c r="AE67" s="289"/>
      <c r="AF67" s="289"/>
      <c r="AG67" s="289"/>
      <c r="AH67" s="289"/>
    </row>
    <row r="68" spans="1:34" ht="15.75" customHeight="1" x14ac:dyDescent="0.25">
      <c r="A68" s="289"/>
      <c r="B68" s="613" t="s">
        <v>175</v>
      </c>
      <c r="C68" s="585"/>
      <c r="D68" s="618"/>
      <c r="E68" s="608"/>
      <c r="F68" s="608"/>
      <c r="G68" s="608"/>
      <c r="H68" s="608"/>
      <c r="I68" s="608"/>
      <c r="J68" s="608"/>
      <c r="K68" s="608"/>
      <c r="L68" s="608"/>
      <c r="M68" s="608"/>
      <c r="N68" s="608"/>
      <c r="O68" s="608"/>
      <c r="P68" s="608"/>
      <c r="Q68" s="608"/>
      <c r="R68" s="608"/>
      <c r="S68" s="608"/>
      <c r="T68" s="608"/>
      <c r="U68" s="608"/>
      <c r="V68" s="608"/>
      <c r="W68" s="608"/>
      <c r="X68" s="608"/>
      <c r="Y68" s="608"/>
      <c r="Z68" s="608"/>
      <c r="AA68" s="608"/>
      <c r="AB68" s="609"/>
      <c r="AC68" s="289"/>
      <c r="AD68" s="289"/>
      <c r="AE68" s="289"/>
      <c r="AF68" s="289"/>
      <c r="AG68" s="289"/>
      <c r="AH68" s="289"/>
    </row>
    <row r="69" spans="1:34" ht="15.75" customHeight="1" x14ac:dyDescent="0.25">
      <c r="A69" s="289"/>
      <c r="B69" s="48"/>
      <c r="C69" s="319"/>
      <c r="D69" s="319"/>
      <c r="E69" s="319"/>
      <c r="F69" s="312"/>
      <c r="G69" s="320"/>
      <c r="H69" s="321"/>
      <c r="I69" s="321"/>
      <c r="J69" s="312"/>
      <c r="K69" s="312"/>
      <c r="L69" s="312"/>
      <c r="M69" s="312"/>
      <c r="N69" s="321"/>
      <c r="O69" s="312"/>
      <c r="P69" s="312"/>
      <c r="Q69" s="312"/>
      <c r="R69" s="312"/>
      <c r="S69" s="321"/>
      <c r="T69" s="299"/>
      <c r="U69" s="299"/>
      <c r="V69" s="289"/>
      <c r="W69" s="321"/>
      <c r="X69" s="309"/>
      <c r="Y69" s="309"/>
      <c r="Z69" s="50"/>
      <c r="AA69" s="28"/>
      <c r="AB69" s="51"/>
      <c r="AC69" s="289"/>
      <c r="AD69" s="289"/>
      <c r="AE69" s="289"/>
      <c r="AF69" s="289"/>
      <c r="AG69" s="289"/>
      <c r="AH69" s="289"/>
    </row>
    <row r="70" spans="1:34" ht="15.75" customHeight="1" x14ac:dyDescent="0.25">
      <c r="A70" s="289"/>
      <c r="B70" s="613" t="s">
        <v>176</v>
      </c>
      <c r="C70" s="585"/>
      <c r="D70" s="618"/>
      <c r="E70" s="608"/>
      <c r="F70" s="608"/>
      <c r="G70" s="608"/>
      <c r="H70" s="608"/>
      <c r="I70" s="608"/>
      <c r="J70" s="608"/>
      <c r="K70" s="608"/>
      <c r="L70" s="608"/>
      <c r="M70" s="608"/>
      <c r="N70" s="608"/>
      <c r="O70" s="608"/>
      <c r="P70" s="608"/>
      <c r="Q70" s="608"/>
      <c r="R70" s="608"/>
      <c r="S70" s="608"/>
      <c r="T70" s="608"/>
      <c r="U70" s="608"/>
      <c r="V70" s="608"/>
      <c r="W70" s="608"/>
      <c r="X70" s="608"/>
      <c r="Y70" s="608"/>
      <c r="Z70" s="608"/>
      <c r="AA70" s="608"/>
      <c r="AB70" s="609"/>
      <c r="AC70" s="289"/>
      <c r="AD70" s="289"/>
      <c r="AE70" s="289"/>
      <c r="AF70" s="289"/>
      <c r="AG70" s="289"/>
      <c r="AH70" s="289"/>
    </row>
    <row r="71" spans="1:34" ht="15.75" customHeight="1" x14ac:dyDescent="0.25">
      <c r="A71" s="289"/>
      <c r="B71" s="48"/>
      <c r="C71" s="319"/>
      <c r="D71" s="319"/>
      <c r="E71" s="319"/>
      <c r="F71" s="312"/>
      <c r="G71" s="320"/>
      <c r="H71" s="321"/>
      <c r="I71" s="321"/>
      <c r="J71" s="312"/>
      <c r="K71" s="312"/>
      <c r="L71" s="312"/>
      <c r="M71" s="312"/>
      <c r="N71" s="321"/>
      <c r="O71" s="312"/>
      <c r="P71" s="312"/>
      <c r="Q71" s="312"/>
      <c r="R71" s="312"/>
      <c r="S71" s="321"/>
      <c r="T71" s="299"/>
      <c r="U71" s="299"/>
      <c r="V71" s="289"/>
      <c r="W71" s="321"/>
      <c r="X71" s="309"/>
      <c r="Y71" s="309"/>
      <c r="Z71" s="50"/>
      <c r="AA71" s="28"/>
      <c r="AB71" s="51"/>
      <c r="AC71" s="289"/>
      <c r="AD71" s="289"/>
      <c r="AE71" s="289"/>
      <c r="AF71" s="289"/>
      <c r="AG71" s="289"/>
      <c r="AH71" s="289"/>
    </row>
    <row r="72" spans="1:34" ht="15.75" customHeight="1" x14ac:dyDescent="0.25">
      <c r="A72" s="289"/>
      <c r="B72" s="613" t="s">
        <v>177</v>
      </c>
      <c r="C72" s="595"/>
      <c r="D72" s="595"/>
      <c r="E72" s="595"/>
      <c r="F72" s="595"/>
      <c r="G72" s="595"/>
      <c r="H72" s="595"/>
      <c r="I72" s="595"/>
      <c r="J72" s="595"/>
      <c r="K72" s="595"/>
      <c r="L72" s="595"/>
      <c r="M72" s="595"/>
      <c r="N72" s="595"/>
      <c r="O72" s="595"/>
      <c r="P72" s="595"/>
      <c r="Q72" s="595"/>
      <c r="R72" s="595"/>
      <c r="S72" s="595"/>
      <c r="T72" s="595"/>
      <c r="U72" s="595"/>
      <c r="V72" s="595"/>
      <c r="W72" s="595"/>
      <c r="X72" s="595"/>
      <c r="Y72" s="595"/>
      <c r="Z72" s="595"/>
      <c r="AA72" s="595"/>
      <c r="AB72" s="585"/>
      <c r="AC72" s="289"/>
      <c r="AD72" s="289"/>
      <c r="AE72" s="289"/>
      <c r="AF72" s="289"/>
      <c r="AG72" s="289"/>
      <c r="AH72" s="289"/>
    </row>
    <row r="73" spans="1:34" ht="15.75" customHeight="1" x14ac:dyDescent="0.25">
      <c r="A73" s="289"/>
      <c r="B73" s="594" t="s">
        <v>122</v>
      </c>
      <c r="C73" s="585"/>
      <c r="D73" s="52" t="s">
        <v>178</v>
      </c>
      <c r="E73" s="594" t="s">
        <v>179</v>
      </c>
      <c r="F73" s="585"/>
      <c r="G73" s="594" t="s">
        <v>177</v>
      </c>
      <c r="H73" s="595"/>
      <c r="I73" s="595"/>
      <c r="J73" s="595"/>
      <c r="K73" s="595"/>
      <c r="L73" s="595"/>
      <c r="M73" s="595"/>
      <c r="N73" s="595"/>
      <c r="O73" s="585"/>
      <c r="P73" s="594" t="s">
        <v>180</v>
      </c>
      <c r="Q73" s="595"/>
      <c r="R73" s="595"/>
      <c r="S73" s="595"/>
      <c r="T73" s="595"/>
      <c r="U73" s="595"/>
      <c r="V73" s="595"/>
      <c r="W73" s="595"/>
      <c r="X73" s="595"/>
      <c r="Y73" s="595"/>
      <c r="Z73" s="595"/>
      <c r="AA73" s="595"/>
      <c r="AB73" s="585"/>
      <c r="AC73" s="289"/>
      <c r="AD73" s="289"/>
      <c r="AE73" s="289"/>
      <c r="AF73" s="289"/>
      <c r="AG73" s="289"/>
      <c r="AH73" s="289"/>
    </row>
    <row r="74" spans="1:34" ht="15.75" customHeight="1" x14ac:dyDescent="0.25">
      <c r="A74" s="289"/>
      <c r="B74" s="594"/>
      <c r="C74" s="585"/>
      <c r="D74" s="37"/>
      <c r="E74" s="594"/>
      <c r="F74" s="585"/>
      <c r="G74" s="619"/>
      <c r="H74" s="595"/>
      <c r="I74" s="595"/>
      <c r="J74" s="595"/>
      <c r="K74" s="595"/>
      <c r="L74" s="595"/>
      <c r="M74" s="595"/>
      <c r="N74" s="595"/>
      <c r="O74" s="585"/>
      <c r="P74" s="619"/>
      <c r="Q74" s="595"/>
      <c r="R74" s="595"/>
      <c r="S74" s="595"/>
      <c r="T74" s="595"/>
      <c r="U74" s="595"/>
      <c r="V74" s="595"/>
      <c r="W74" s="595"/>
      <c r="X74" s="595"/>
      <c r="Y74" s="595"/>
      <c r="Z74" s="595"/>
      <c r="AA74" s="595"/>
      <c r="AB74" s="585"/>
      <c r="AC74" s="289"/>
      <c r="AD74" s="289"/>
      <c r="AE74" s="289"/>
      <c r="AF74" s="289"/>
      <c r="AG74" s="289"/>
      <c r="AH74" s="289"/>
    </row>
    <row r="75" spans="1:34" ht="15.75" customHeight="1" x14ac:dyDescent="0.25">
      <c r="A75" s="289"/>
      <c r="B75" s="594"/>
      <c r="C75" s="585"/>
      <c r="D75" s="37"/>
      <c r="E75" s="594"/>
      <c r="F75" s="585"/>
      <c r="G75" s="619"/>
      <c r="H75" s="595"/>
      <c r="I75" s="595"/>
      <c r="J75" s="595"/>
      <c r="K75" s="595"/>
      <c r="L75" s="595"/>
      <c r="M75" s="595"/>
      <c r="N75" s="595"/>
      <c r="O75" s="585"/>
      <c r="P75" s="619"/>
      <c r="Q75" s="595"/>
      <c r="R75" s="595"/>
      <c r="S75" s="595"/>
      <c r="T75" s="595"/>
      <c r="U75" s="595"/>
      <c r="V75" s="595"/>
      <c r="W75" s="595"/>
      <c r="X75" s="595"/>
      <c r="Y75" s="595"/>
      <c r="Z75" s="595"/>
      <c r="AA75" s="595"/>
      <c r="AB75" s="585"/>
      <c r="AC75" s="289"/>
      <c r="AD75" s="289"/>
      <c r="AE75" s="289"/>
      <c r="AF75" s="289"/>
      <c r="AG75" s="289"/>
      <c r="AH75" s="289"/>
    </row>
    <row r="76" spans="1:34" ht="26.25" customHeight="1" x14ac:dyDescent="0.25">
      <c r="A76" s="289"/>
      <c r="B76" s="620" t="s">
        <v>181</v>
      </c>
      <c r="C76" s="595"/>
      <c r="D76" s="595"/>
      <c r="E76" s="595"/>
      <c r="F76" s="595"/>
      <c r="G76" s="595"/>
      <c r="H76" s="595"/>
      <c r="I76" s="595"/>
      <c r="J76" s="595"/>
      <c r="K76" s="595"/>
      <c r="L76" s="595"/>
      <c r="M76" s="595"/>
      <c r="N76" s="595"/>
      <c r="O76" s="595"/>
      <c r="P76" s="595"/>
      <c r="Q76" s="595"/>
      <c r="R76" s="595"/>
      <c r="S76" s="595"/>
      <c r="T76" s="595"/>
      <c r="U76" s="595"/>
      <c r="V76" s="595"/>
      <c r="W76" s="595"/>
      <c r="X76" s="595"/>
      <c r="Y76" s="595"/>
      <c r="Z76" s="595"/>
      <c r="AA76" s="595"/>
      <c r="AB76" s="585"/>
      <c r="AC76" s="289"/>
      <c r="AD76" s="322"/>
      <c r="AE76" s="289"/>
      <c r="AF76" s="289"/>
      <c r="AG76" s="289"/>
      <c r="AH76" s="289"/>
    </row>
    <row r="77" spans="1:34" ht="12.75" customHeight="1" x14ac:dyDescent="0.25">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c r="AE77" s="289"/>
      <c r="AF77" s="289"/>
      <c r="AG77" s="289"/>
      <c r="AH77" s="289"/>
    </row>
    <row r="78" spans="1:34" ht="12.75" customHeight="1" x14ac:dyDescent="0.25">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c r="AE78" s="289"/>
      <c r="AF78" s="289"/>
      <c r="AG78" s="289"/>
      <c r="AH78" s="289"/>
    </row>
    <row r="79" spans="1:34" ht="12.75" customHeight="1" x14ac:dyDescent="0.25">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c r="AE79" s="289"/>
      <c r="AF79" s="289"/>
      <c r="AG79" s="289"/>
      <c r="AH79" s="289"/>
    </row>
    <row r="80" spans="1:34" ht="12.75" customHeight="1" x14ac:dyDescent="0.25">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c r="AG80" s="289"/>
      <c r="AH80" s="289"/>
    </row>
    <row r="81" spans="1:34" ht="12.75" customHeight="1" x14ac:dyDescent="0.25">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c r="AE81" s="289"/>
      <c r="AF81" s="289"/>
      <c r="AG81" s="289"/>
      <c r="AH81" s="289"/>
    </row>
    <row r="82" spans="1:34" ht="12.75" customHeight="1" x14ac:dyDescent="0.25">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c r="AF82" s="289"/>
      <c r="AG82" s="289"/>
      <c r="AH82" s="289"/>
    </row>
    <row r="83" spans="1:34" ht="12.75" customHeight="1" x14ac:dyDescent="0.25">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c r="AF83" s="289"/>
      <c r="AG83" s="289"/>
      <c r="AH83" s="289"/>
    </row>
    <row r="84" spans="1:34"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c r="AF84" s="289"/>
      <c r="AG84" s="289"/>
      <c r="AH84" s="289"/>
    </row>
    <row r="85" spans="1:34"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c r="AH85" s="289"/>
    </row>
    <row r="86" spans="1:34"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c r="AH86" s="289"/>
    </row>
    <row r="87" spans="1:34"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c r="AH87" s="289"/>
    </row>
    <row r="88" spans="1:34"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c r="AH88" s="289"/>
    </row>
    <row r="89" spans="1:34"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c r="AG89" s="289"/>
      <c r="AH89" s="289"/>
    </row>
    <row r="90" spans="1:34"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c r="AG90" s="289"/>
      <c r="AH90" s="289"/>
    </row>
    <row r="91" spans="1:34"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c r="AH91" s="289"/>
    </row>
    <row r="92" spans="1:34"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c r="AG92" s="289"/>
      <c r="AH92" s="289"/>
    </row>
    <row r="93" spans="1:34"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c r="AH93" s="289"/>
    </row>
    <row r="94" spans="1:34"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c r="AF94" s="289"/>
      <c r="AG94" s="289"/>
      <c r="AH94" s="289"/>
    </row>
    <row r="95" spans="1:34"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c r="AH95" s="289"/>
    </row>
    <row r="96" spans="1:34"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c r="AH96" s="289"/>
    </row>
    <row r="97" spans="1:34"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c r="AG97" s="289"/>
      <c r="AH97" s="289"/>
    </row>
    <row r="98" spans="1:34"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c r="AF98" s="289"/>
      <c r="AG98" s="289"/>
      <c r="AH98" s="289"/>
    </row>
    <row r="99" spans="1:34"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c r="AG99" s="289"/>
      <c r="AH99" s="289"/>
    </row>
    <row r="100" spans="1:34"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c r="AH100" s="289"/>
    </row>
    <row r="101" spans="1:34"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c r="AG101" s="289"/>
      <c r="AH101" s="289"/>
    </row>
    <row r="102" spans="1:34"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c r="AE102" s="289"/>
      <c r="AF102" s="289"/>
      <c r="AG102" s="289"/>
      <c r="AH102" s="289"/>
    </row>
    <row r="103" spans="1:34"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c r="AH103" s="289"/>
    </row>
    <row r="104" spans="1:34"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c r="AH104" s="289"/>
    </row>
    <row r="105" spans="1:34"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c r="AF105" s="289"/>
      <c r="AG105" s="289"/>
      <c r="AH105" s="289"/>
    </row>
    <row r="106" spans="1:34"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c r="AF106" s="289"/>
      <c r="AG106" s="289"/>
      <c r="AH106" s="289"/>
    </row>
    <row r="107" spans="1:34"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c r="AG107" s="289"/>
      <c r="AH107" s="289"/>
    </row>
    <row r="108" spans="1:34"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89"/>
      <c r="AG108" s="289"/>
      <c r="AH108" s="289"/>
    </row>
    <row r="109" spans="1:34"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c r="AH109" s="289"/>
    </row>
    <row r="110" spans="1:34"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c r="AG110" s="289"/>
      <c r="AH110" s="289"/>
    </row>
    <row r="111" spans="1:34"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c r="AH111" s="289"/>
    </row>
    <row r="112" spans="1:34"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c r="AG112" s="289"/>
      <c r="AH112" s="289"/>
    </row>
    <row r="113" spans="1:34"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c r="AG113" s="289"/>
      <c r="AH113" s="289"/>
    </row>
    <row r="114" spans="1:34"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c r="AH114" s="289"/>
    </row>
    <row r="115" spans="1:34"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c r="AG115" s="289"/>
      <c r="AH115" s="289"/>
    </row>
    <row r="116" spans="1:34"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c r="AE116" s="289"/>
      <c r="AF116" s="289"/>
      <c r="AG116" s="289"/>
      <c r="AH116" s="289"/>
    </row>
    <row r="117" spans="1:34"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c r="AE117" s="289"/>
      <c r="AF117" s="289"/>
      <c r="AG117" s="289"/>
      <c r="AH117" s="289"/>
    </row>
    <row r="118" spans="1:34"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c r="AE118" s="289"/>
      <c r="AF118" s="289"/>
      <c r="AG118" s="289"/>
      <c r="AH118" s="289"/>
    </row>
    <row r="119" spans="1:34"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c r="AG119" s="289"/>
      <c r="AH119" s="289"/>
    </row>
    <row r="120" spans="1:34"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c r="AE120" s="289"/>
      <c r="AF120" s="289"/>
      <c r="AG120" s="289"/>
      <c r="AH120" s="289"/>
    </row>
    <row r="121" spans="1:34"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c r="AH121" s="289"/>
    </row>
    <row r="122" spans="1:34"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c r="AH122" s="289"/>
    </row>
    <row r="123" spans="1:34"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c r="AE123" s="289"/>
      <c r="AF123" s="289"/>
      <c r="AG123" s="289"/>
      <c r="AH123" s="289"/>
    </row>
    <row r="124" spans="1:34"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c r="AE124" s="289"/>
      <c r="AF124" s="289"/>
      <c r="AG124" s="289"/>
      <c r="AH124" s="289"/>
    </row>
    <row r="125" spans="1:34"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c r="AE125" s="289"/>
      <c r="AF125" s="289"/>
      <c r="AG125" s="289"/>
      <c r="AH125" s="289"/>
    </row>
    <row r="126" spans="1:34"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c r="AE126" s="289"/>
      <c r="AF126" s="289"/>
      <c r="AG126" s="289"/>
      <c r="AH126" s="289"/>
    </row>
    <row r="127" spans="1:34"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c r="AH127" s="289"/>
    </row>
    <row r="128" spans="1:34"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row>
    <row r="129" spans="1:34"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c r="AE129" s="289"/>
      <c r="AF129" s="289"/>
      <c r="AG129" s="289"/>
      <c r="AH129" s="289"/>
    </row>
    <row r="130" spans="1:34"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c r="AH130" s="289"/>
    </row>
    <row r="131" spans="1:34"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c r="AH131" s="289"/>
    </row>
    <row r="132" spans="1:34"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c r="AH132" s="289"/>
    </row>
    <row r="133" spans="1:34"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c r="AH133" s="289"/>
    </row>
    <row r="134" spans="1:34"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row>
    <row r="135" spans="1:34"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c r="AH135" s="289"/>
    </row>
    <row r="136" spans="1:34"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c r="AH136" s="289"/>
    </row>
    <row r="137" spans="1:34"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c r="AE137" s="289"/>
      <c r="AF137" s="289"/>
      <c r="AG137" s="289"/>
      <c r="AH137" s="289"/>
    </row>
    <row r="138" spans="1:34"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c r="AH138" s="289"/>
    </row>
    <row r="139" spans="1:34"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c r="AE139" s="289"/>
      <c r="AF139" s="289"/>
      <c r="AG139" s="289"/>
      <c r="AH139" s="289"/>
    </row>
    <row r="140" spans="1:34"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c r="AE140" s="289"/>
      <c r="AF140" s="289"/>
      <c r="AG140" s="289"/>
      <c r="AH140" s="289"/>
    </row>
    <row r="141" spans="1:34"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c r="AE141" s="289"/>
      <c r="AF141" s="289"/>
      <c r="AG141" s="289"/>
      <c r="AH141" s="289"/>
    </row>
    <row r="142" spans="1:34"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c r="AE142" s="289"/>
      <c r="AF142" s="289"/>
      <c r="AG142" s="289"/>
      <c r="AH142" s="289"/>
    </row>
    <row r="143" spans="1:34"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c r="AE143" s="289"/>
      <c r="AF143" s="289"/>
      <c r="AG143" s="289"/>
      <c r="AH143" s="289"/>
    </row>
    <row r="144" spans="1:34"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c r="AE144" s="289"/>
      <c r="AF144" s="289"/>
      <c r="AG144" s="289"/>
      <c r="AH144" s="289"/>
    </row>
    <row r="145" spans="1:34"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c r="AE145" s="289"/>
      <c r="AF145" s="289"/>
      <c r="AG145" s="289"/>
      <c r="AH145" s="289"/>
    </row>
    <row r="146" spans="1:34"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c r="AE146" s="289"/>
      <c r="AF146" s="289"/>
      <c r="AG146" s="289"/>
      <c r="AH146" s="289"/>
    </row>
    <row r="147" spans="1:34"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c r="AE147" s="289"/>
      <c r="AF147" s="289"/>
      <c r="AG147" s="289"/>
      <c r="AH147" s="289"/>
    </row>
    <row r="148" spans="1:34"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c r="AE148" s="289"/>
      <c r="AF148" s="289"/>
      <c r="AG148" s="289"/>
      <c r="AH148" s="289"/>
    </row>
    <row r="149" spans="1:34"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c r="AH149" s="289"/>
    </row>
    <row r="150" spans="1:34"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c r="AE150" s="289"/>
      <c r="AF150" s="289"/>
      <c r="AG150" s="289"/>
      <c r="AH150" s="289"/>
    </row>
    <row r="151" spans="1:34"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c r="AH151" s="289"/>
    </row>
    <row r="152" spans="1:34"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c r="AH152" s="289"/>
    </row>
    <row r="153" spans="1:34"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c r="AE153" s="289"/>
      <c r="AF153" s="289"/>
      <c r="AG153" s="289"/>
      <c r="AH153" s="289"/>
    </row>
    <row r="154" spans="1:34"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c r="AE154" s="289"/>
      <c r="AF154" s="289"/>
      <c r="AG154" s="289"/>
      <c r="AH154" s="289"/>
    </row>
    <row r="155" spans="1:34"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c r="AH155" s="289"/>
    </row>
    <row r="156" spans="1:34"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c r="AE156" s="289"/>
      <c r="AF156" s="289"/>
      <c r="AG156" s="289"/>
      <c r="AH156" s="289"/>
    </row>
    <row r="157" spans="1:34"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c r="AE157" s="289"/>
      <c r="AF157" s="289"/>
      <c r="AG157" s="289"/>
      <c r="AH157" s="289"/>
    </row>
    <row r="158" spans="1:34"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c r="AE158" s="289"/>
      <c r="AF158" s="289"/>
      <c r="AG158" s="289"/>
      <c r="AH158" s="289"/>
    </row>
    <row r="159" spans="1:34"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c r="AE159" s="289"/>
      <c r="AF159" s="289"/>
      <c r="AG159" s="289"/>
      <c r="AH159" s="289"/>
    </row>
    <row r="160" spans="1:34"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c r="AE160" s="289"/>
      <c r="AF160" s="289"/>
      <c r="AG160" s="289"/>
      <c r="AH160" s="289"/>
    </row>
    <row r="161" spans="1:34"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c r="AE161" s="289"/>
      <c r="AF161" s="289"/>
      <c r="AG161" s="289"/>
      <c r="AH161" s="289"/>
    </row>
    <row r="162" spans="1:34"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c r="AE162" s="289"/>
      <c r="AF162" s="289"/>
      <c r="AG162" s="289"/>
      <c r="AH162" s="289"/>
    </row>
    <row r="163" spans="1:34"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c r="AH163" s="289"/>
    </row>
    <row r="164" spans="1:34"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c r="AE164" s="289"/>
      <c r="AF164" s="289"/>
      <c r="AG164" s="289"/>
      <c r="AH164" s="289"/>
    </row>
    <row r="165" spans="1:34"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c r="AE165" s="289"/>
      <c r="AF165" s="289"/>
      <c r="AG165" s="289"/>
      <c r="AH165" s="289"/>
    </row>
    <row r="166" spans="1:34"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c r="AE166" s="289"/>
      <c r="AF166" s="289"/>
      <c r="AG166" s="289"/>
      <c r="AH166" s="289"/>
    </row>
    <row r="167" spans="1:34"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c r="AE167" s="289"/>
      <c r="AF167" s="289"/>
      <c r="AG167" s="289"/>
      <c r="AH167" s="289"/>
    </row>
    <row r="168" spans="1:34"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c r="AE168" s="289"/>
      <c r="AF168" s="289"/>
      <c r="AG168" s="289"/>
      <c r="AH168" s="289"/>
    </row>
    <row r="169" spans="1:34"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c r="AE169" s="289"/>
      <c r="AF169" s="289"/>
      <c r="AG169" s="289"/>
      <c r="AH169" s="289"/>
    </row>
    <row r="170" spans="1:34"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c r="AE170" s="289"/>
      <c r="AF170" s="289"/>
      <c r="AG170" s="289"/>
      <c r="AH170" s="289"/>
    </row>
    <row r="171" spans="1:34"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c r="AE171" s="289"/>
      <c r="AF171" s="289"/>
      <c r="AG171" s="289"/>
      <c r="AH171" s="289"/>
    </row>
    <row r="172" spans="1:34"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c r="AE172" s="289"/>
      <c r="AF172" s="289"/>
      <c r="AG172" s="289"/>
      <c r="AH172" s="289"/>
    </row>
    <row r="173" spans="1:34"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c r="AE173" s="289"/>
      <c r="AF173" s="289"/>
      <c r="AG173" s="289"/>
      <c r="AH173" s="289"/>
    </row>
    <row r="174" spans="1:34"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c r="AE174" s="289"/>
      <c r="AF174" s="289"/>
      <c r="AG174" s="289"/>
      <c r="AH174" s="289"/>
    </row>
    <row r="175" spans="1:34"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c r="AE175" s="289"/>
      <c r="AF175" s="289"/>
      <c r="AG175" s="289"/>
      <c r="AH175" s="289"/>
    </row>
    <row r="176" spans="1:34"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c r="AE176" s="289"/>
      <c r="AF176" s="289"/>
      <c r="AG176" s="289"/>
      <c r="AH176" s="289"/>
    </row>
    <row r="177" spans="1:34"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c r="AE177" s="289"/>
      <c r="AF177" s="289"/>
      <c r="AG177" s="289"/>
      <c r="AH177" s="289"/>
    </row>
    <row r="178" spans="1:34"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c r="AE178" s="289"/>
      <c r="AF178" s="289"/>
      <c r="AG178" s="289"/>
      <c r="AH178" s="289"/>
    </row>
    <row r="179" spans="1:34"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c r="AE179" s="289"/>
      <c r="AF179" s="289"/>
      <c r="AG179" s="289"/>
      <c r="AH179" s="289"/>
    </row>
    <row r="180" spans="1:34"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c r="AE180" s="289"/>
      <c r="AF180" s="289"/>
      <c r="AG180" s="289"/>
      <c r="AH180" s="289"/>
    </row>
    <row r="181" spans="1:34"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c r="AH181" s="289"/>
    </row>
    <row r="182" spans="1:34"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c r="AE182" s="289"/>
      <c r="AF182" s="289"/>
      <c r="AG182" s="289"/>
      <c r="AH182" s="289"/>
    </row>
    <row r="183" spans="1:34"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c r="AH183" s="289"/>
    </row>
    <row r="184" spans="1:34"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c r="AE184" s="289"/>
      <c r="AF184" s="289"/>
      <c r="AG184" s="289"/>
      <c r="AH184" s="289"/>
    </row>
    <row r="185" spans="1:34"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c r="AH185" s="289"/>
    </row>
    <row r="186" spans="1:34"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c r="AE186" s="289"/>
      <c r="AF186" s="289"/>
      <c r="AG186" s="289"/>
      <c r="AH186" s="289"/>
    </row>
    <row r="187" spans="1:34"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c r="AE187" s="289"/>
      <c r="AF187" s="289"/>
      <c r="AG187" s="289"/>
      <c r="AH187" s="289"/>
    </row>
    <row r="188" spans="1:34"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c r="AH188" s="289"/>
    </row>
    <row r="189" spans="1:34"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c r="AH189" s="289"/>
    </row>
    <row r="190" spans="1:34"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c r="AH190" s="289"/>
    </row>
    <row r="191" spans="1:34"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c r="AE191" s="289"/>
      <c r="AF191" s="289"/>
      <c r="AG191" s="289"/>
      <c r="AH191" s="289"/>
    </row>
    <row r="192" spans="1:34"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c r="AH192" s="289"/>
    </row>
    <row r="193" spans="1:34"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c r="AH193" s="289"/>
    </row>
    <row r="194" spans="1:34"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c r="AH194" s="289"/>
    </row>
    <row r="195" spans="1:34"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c r="AH195" s="289"/>
    </row>
    <row r="196" spans="1:34"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c r="AH196" s="289"/>
    </row>
    <row r="197" spans="1:34"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c r="AH197" s="289"/>
    </row>
    <row r="198" spans="1:34"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c r="AE198" s="289"/>
      <c r="AF198" s="289"/>
      <c r="AG198" s="289"/>
      <c r="AH198" s="289"/>
    </row>
    <row r="199" spans="1:34"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c r="AE199" s="289"/>
      <c r="AF199" s="289"/>
      <c r="AG199" s="289"/>
      <c r="AH199" s="289"/>
    </row>
    <row r="200" spans="1:34"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c r="AH200" s="289"/>
    </row>
    <row r="201" spans="1:34"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c r="AH201" s="289"/>
    </row>
    <row r="202" spans="1:34"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c r="AE202" s="289"/>
      <c r="AF202" s="289"/>
      <c r="AG202" s="289"/>
      <c r="AH202" s="289"/>
    </row>
    <row r="203" spans="1:34"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c r="AE203" s="289"/>
      <c r="AF203" s="289"/>
      <c r="AG203" s="289"/>
      <c r="AH203" s="289"/>
    </row>
    <row r="204" spans="1:34"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c r="AE204" s="289"/>
      <c r="AF204" s="289"/>
      <c r="AG204" s="289"/>
      <c r="AH204" s="289"/>
    </row>
    <row r="205" spans="1:34"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row>
    <row r="206" spans="1:34"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c r="AE206" s="289"/>
      <c r="AF206" s="289"/>
      <c r="AG206" s="289"/>
      <c r="AH206" s="289"/>
    </row>
    <row r="207" spans="1:34"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c r="AH207" s="289"/>
    </row>
    <row r="208" spans="1:34"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c r="AE208" s="289"/>
      <c r="AF208" s="289"/>
      <c r="AG208" s="289"/>
      <c r="AH208" s="289"/>
    </row>
    <row r="209" spans="1:34"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c r="AE209" s="289"/>
      <c r="AF209" s="289"/>
      <c r="AG209" s="289"/>
      <c r="AH209" s="289"/>
    </row>
    <row r="210" spans="1:34"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c r="AE210" s="289"/>
      <c r="AF210" s="289"/>
      <c r="AG210" s="289"/>
      <c r="AH210" s="289"/>
    </row>
    <row r="211" spans="1:34"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c r="AE211" s="289"/>
      <c r="AF211" s="289"/>
      <c r="AG211" s="289"/>
      <c r="AH211" s="289"/>
    </row>
    <row r="212" spans="1:34"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c r="AE212" s="289"/>
      <c r="AF212" s="289"/>
      <c r="AG212" s="289"/>
      <c r="AH212" s="289"/>
    </row>
    <row r="213" spans="1:34"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c r="AH213" s="289"/>
    </row>
    <row r="214" spans="1:34"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c r="AE214" s="289"/>
      <c r="AF214" s="289"/>
      <c r="AG214" s="289"/>
      <c r="AH214" s="289"/>
    </row>
    <row r="215" spans="1:34"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c r="AH215" s="289"/>
    </row>
    <row r="216" spans="1:34"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c r="AE216" s="289"/>
      <c r="AF216" s="289"/>
      <c r="AG216" s="289"/>
      <c r="AH216" s="289"/>
    </row>
    <row r="217" spans="1:34"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c r="AE217" s="289"/>
      <c r="AF217" s="289"/>
      <c r="AG217" s="289"/>
      <c r="AH217" s="289"/>
    </row>
    <row r="218" spans="1:34"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c r="AH218" s="289"/>
    </row>
    <row r="219" spans="1:34"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c r="AH219" s="289"/>
    </row>
    <row r="220" spans="1:34"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c r="AE220" s="289"/>
      <c r="AF220" s="289"/>
      <c r="AG220" s="289"/>
      <c r="AH220" s="289"/>
    </row>
    <row r="221" spans="1:34"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c r="AH221" s="289"/>
    </row>
    <row r="222" spans="1:34"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c r="AE222" s="289"/>
      <c r="AF222" s="289"/>
      <c r="AG222" s="289"/>
      <c r="AH222" s="289"/>
    </row>
    <row r="223" spans="1:34"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c r="AH223" s="289"/>
    </row>
    <row r="224" spans="1:34"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c r="AE224" s="289"/>
      <c r="AF224" s="289"/>
      <c r="AG224" s="289"/>
      <c r="AH224" s="289"/>
    </row>
    <row r="225" spans="1:34"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c r="AE225" s="289"/>
      <c r="AF225" s="289"/>
      <c r="AG225" s="289"/>
      <c r="AH225" s="289"/>
    </row>
    <row r="226" spans="1:34"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c r="AE226" s="289"/>
      <c r="AF226" s="289"/>
      <c r="AG226" s="289"/>
      <c r="AH226" s="289"/>
    </row>
    <row r="227" spans="1:34"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c r="AH227" s="289"/>
    </row>
    <row r="228" spans="1:34"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c r="AH228" s="289"/>
    </row>
    <row r="229" spans="1:34"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row>
    <row r="230" spans="1:34"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row>
    <row r="231" spans="1:34"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c r="AH231" s="289"/>
    </row>
    <row r="232" spans="1:34"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c r="AH232" s="289"/>
    </row>
    <row r="233" spans="1:34"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c r="AH233" s="289"/>
    </row>
    <row r="234" spans="1:34"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c r="AH234" s="289"/>
    </row>
    <row r="235" spans="1:34"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c r="AH235" s="289"/>
    </row>
    <row r="236" spans="1:34"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c r="AH236" s="289"/>
    </row>
    <row r="237" spans="1:34"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c r="AE237" s="289"/>
      <c r="AF237" s="289"/>
      <c r="AG237" s="289"/>
      <c r="AH237" s="289"/>
    </row>
    <row r="238" spans="1:34"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c r="AE238" s="289"/>
      <c r="AF238" s="289"/>
      <c r="AG238" s="289"/>
      <c r="AH238" s="289"/>
    </row>
    <row r="239" spans="1:34"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c r="AE239" s="289"/>
      <c r="AF239" s="289"/>
      <c r="AG239" s="289"/>
      <c r="AH239" s="289"/>
    </row>
    <row r="240" spans="1:34"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c r="AE240" s="289"/>
      <c r="AF240" s="289"/>
      <c r="AG240" s="289"/>
      <c r="AH240" s="289"/>
    </row>
    <row r="241" spans="1:34"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c r="AH241" s="289"/>
    </row>
    <row r="242" spans="1:34"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c r="AH242" s="289"/>
    </row>
    <row r="243" spans="1:34"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c r="AH243" s="289"/>
    </row>
    <row r="244" spans="1:34"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c r="AE244" s="289"/>
      <c r="AF244" s="289"/>
      <c r="AG244" s="289"/>
      <c r="AH244" s="289"/>
    </row>
    <row r="245" spans="1:34"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c r="AE245" s="289"/>
      <c r="AF245" s="289"/>
      <c r="AG245" s="289"/>
      <c r="AH245" s="289"/>
    </row>
    <row r="246" spans="1:34"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c r="AE246" s="289"/>
      <c r="AF246" s="289"/>
      <c r="AG246" s="289"/>
      <c r="AH246" s="289"/>
    </row>
    <row r="247" spans="1:34"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c r="AE247" s="289"/>
      <c r="AF247" s="289"/>
      <c r="AG247" s="289"/>
      <c r="AH247" s="289"/>
    </row>
    <row r="248" spans="1:34"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c r="AE248" s="289"/>
      <c r="AF248" s="289"/>
      <c r="AG248" s="289"/>
      <c r="AH248" s="289"/>
    </row>
    <row r="249" spans="1:34"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c r="AE249" s="289"/>
      <c r="AF249" s="289"/>
      <c r="AG249" s="289"/>
      <c r="AH249" s="289"/>
    </row>
    <row r="250" spans="1:34"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c r="AE250" s="289"/>
      <c r="AF250" s="289"/>
      <c r="AG250" s="289"/>
      <c r="AH250" s="289"/>
    </row>
    <row r="251" spans="1:34"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c r="AE251" s="289"/>
      <c r="AF251" s="289"/>
      <c r="AG251" s="289"/>
      <c r="AH251" s="289"/>
    </row>
    <row r="252" spans="1:34"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c r="AE252" s="289"/>
      <c r="AF252" s="289"/>
      <c r="AG252" s="289"/>
      <c r="AH252" s="289"/>
    </row>
    <row r="253" spans="1:34"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c r="AE253" s="289"/>
      <c r="AF253" s="289"/>
      <c r="AG253" s="289"/>
      <c r="AH253" s="289"/>
    </row>
    <row r="254" spans="1:34"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c r="AE254" s="289"/>
      <c r="AF254" s="289"/>
      <c r="AG254" s="289"/>
      <c r="AH254" s="289"/>
    </row>
    <row r="255" spans="1:34"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c r="AE255" s="289"/>
      <c r="AF255" s="289"/>
      <c r="AG255" s="289"/>
      <c r="AH255" s="289"/>
    </row>
    <row r="256" spans="1:34"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c r="AE256" s="289"/>
      <c r="AF256" s="289"/>
      <c r="AG256" s="289"/>
      <c r="AH256" s="289"/>
    </row>
    <row r="257" spans="1:34"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c r="AE257" s="289"/>
      <c r="AF257" s="289"/>
      <c r="AG257" s="289"/>
      <c r="AH257" s="289"/>
    </row>
    <row r="258" spans="1:34"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c r="AH258" s="289"/>
    </row>
    <row r="259" spans="1:34"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c r="AE259" s="289"/>
      <c r="AF259" s="289"/>
      <c r="AG259" s="289"/>
      <c r="AH259" s="289"/>
    </row>
    <row r="260" spans="1:34"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c r="AE260" s="289"/>
      <c r="AF260" s="289"/>
      <c r="AG260" s="289"/>
      <c r="AH260" s="289"/>
    </row>
    <row r="261" spans="1:34"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c r="AH261" s="289"/>
    </row>
    <row r="262" spans="1:34"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c r="AH262" s="289"/>
    </row>
    <row r="263" spans="1:34"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c r="AE263" s="289"/>
      <c r="AF263" s="289"/>
      <c r="AG263" s="289"/>
      <c r="AH263" s="289"/>
    </row>
    <row r="264" spans="1:34"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c r="AE264" s="289"/>
      <c r="AF264" s="289"/>
      <c r="AG264" s="289"/>
      <c r="AH264" s="289"/>
    </row>
    <row r="265" spans="1:34"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c r="AE265" s="289"/>
      <c r="AF265" s="289"/>
      <c r="AG265" s="289"/>
      <c r="AH265" s="289"/>
    </row>
    <row r="266" spans="1:34"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c r="AE266" s="289"/>
      <c r="AF266" s="289"/>
      <c r="AG266" s="289"/>
      <c r="AH266" s="289"/>
    </row>
    <row r="267" spans="1:34"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c r="AH267" s="289"/>
    </row>
    <row r="268" spans="1:34"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c r="AE268" s="289"/>
      <c r="AF268" s="289"/>
      <c r="AG268" s="289"/>
      <c r="AH268" s="289"/>
    </row>
    <row r="269" spans="1:34"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c r="AH269" s="289"/>
    </row>
    <row r="270" spans="1:34"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c r="AE270" s="289"/>
      <c r="AF270" s="289"/>
      <c r="AG270" s="289"/>
      <c r="AH270" s="289"/>
    </row>
    <row r="271" spans="1:34"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c r="AE271" s="289"/>
      <c r="AF271" s="289"/>
      <c r="AG271" s="289"/>
      <c r="AH271" s="289"/>
    </row>
    <row r="272" spans="1:34"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c r="AH272" s="289"/>
    </row>
    <row r="273" spans="1:34"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c r="AH273" s="289"/>
    </row>
    <row r="274" spans="1:34"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c r="AE274" s="289"/>
      <c r="AF274" s="289"/>
      <c r="AG274" s="289"/>
      <c r="AH274" s="289"/>
    </row>
    <row r="275" spans="1:34"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c r="AE275" s="289"/>
      <c r="AF275" s="289"/>
      <c r="AG275" s="289"/>
      <c r="AH275" s="289"/>
    </row>
    <row r="276" spans="1:34"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c r="AE276" s="289"/>
      <c r="AF276" s="289"/>
      <c r="AG276" s="289"/>
      <c r="AH276" s="289"/>
    </row>
    <row r="277" spans="1:34"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c r="AE277" s="289"/>
      <c r="AF277" s="289"/>
      <c r="AG277" s="289"/>
      <c r="AH277" s="289"/>
    </row>
    <row r="278" spans="1:34"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c r="AE278" s="289"/>
      <c r="AF278" s="289"/>
      <c r="AG278" s="289"/>
      <c r="AH278" s="289"/>
    </row>
    <row r="279" spans="1:34"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c r="AE279" s="289"/>
      <c r="AF279" s="289"/>
      <c r="AG279" s="289"/>
      <c r="AH279" s="289"/>
    </row>
    <row r="280" spans="1:34"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c r="AE280" s="289"/>
      <c r="AF280" s="289"/>
      <c r="AG280" s="289"/>
      <c r="AH280" s="289"/>
    </row>
    <row r="281" spans="1:34"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c r="AE281" s="289"/>
      <c r="AF281" s="289"/>
      <c r="AG281" s="289"/>
      <c r="AH281" s="289"/>
    </row>
    <row r="282" spans="1:34"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c r="AE282" s="289"/>
      <c r="AF282" s="289"/>
      <c r="AG282" s="289"/>
      <c r="AH282" s="289"/>
    </row>
    <row r="283" spans="1:34"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c r="AE283" s="289"/>
      <c r="AF283" s="289"/>
      <c r="AG283" s="289"/>
      <c r="AH283" s="289"/>
    </row>
    <row r="284" spans="1:34"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c r="AE284" s="289"/>
      <c r="AF284" s="289"/>
      <c r="AG284" s="289"/>
      <c r="AH284" s="289"/>
    </row>
    <row r="285" spans="1:34"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c r="AE285" s="289"/>
      <c r="AF285" s="289"/>
      <c r="AG285" s="289"/>
      <c r="AH285" s="289"/>
    </row>
    <row r="286" spans="1:34"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c r="AE286" s="289"/>
      <c r="AF286" s="289"/>
      <c r="AG286" s="289"/>
      <c r="AH286" s="289"/>
    </row>
    <row r="287" spans="1:34"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c r="AE287" s="289"/>
      <c r="AF287" s="289"/>
      <c r="AG287" s="289"/>
      <c r="AH287" s="289"/>
    </row>
    <row r="288" spans="1:34"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c r="AE288" s="289"/>
      <c r="AF288" s="289"/>
      <c r="AG288" s="289"/>
      <c r="AH288" s="289"/>
    </row>
    <row r="289" spans="1:34"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c r="AE289" s="289"/>
      <c r="AF289" s="289"/>
      <c r="AG289" s="289"/>
      <c r="AH289" s="289"/>
    </row>
    <row r="290" spans="1:34"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c r="AE290" s="289"/>
      <c r="AF290" s="289"/>
      <c r="AG290" s="289"/>
      <c r="AH290" s="289"/>
    </row>
    <row r="291" spans="1:34"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c r="AH291" s="289"/>
    </row>
    <row r="292" spans="1:34"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c r="AE292" s="289"/>
      <c r="AF292" s="289"/>
      <c r="AG292" s="289"/>
      <c r="AH292" s="289"/>
    </row>
    <row r="293" spans="1:34"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c r="AE293" s="289"/>
      <c r="AF293" s="289"/>
      <c r="AG293" s="289"/>
      <c r="AH293" s="289"/>
    </row>
    <row r="294" spans="1:34"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c r="AE294" s="289"/>
      <c r="AF294" s="289"/>
      <c r="AG294" s="289"/>
      <c r="AH294" s="289"/>
    </row>
    <row r="295" spans="1:34"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89"/>
      <c r="AF295" s="289"/>
      <c r="AG295" s="289"/>
      <c r="AH295" s="289"/>
    </row>
    <row r="296" spans="1:34"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c r="AE296" s="289"/>
      <c r="AF296" s="289"/>
      <c r="AG296" s="289"/>
      <c r="AH296" s="289"/>
    </row>
    <row r="297" spans="1:34"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c r="AE297" s="289"/>
      <c r="AF297" s="289"/>
      <c r="AG297" s="289"/>
      <c r="AH297" s="289"/>
    </row>
    <row r="298" spans="1:34"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c r="AE298" s="289"/>
      <c r="AF298" s="289"/>
      <c r="AG298" s="289"/>
      <c r="AH298" s="289"/>
    </row>
    <row r="299" spans="1:34"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c r="AE299" s="289"/>
      <c r="AF299" s="289"/>
      <c r="AG299" s="289"/>
      <c r="AH299" s="289"/>
    </row>
    <row r="300" spans="1:34"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c r="AE300" s="289"/>
      <c r="AF300" s="289"/>
      <c r="AG300" s="289"/>
      <c r="AH300" s="289"/>
    </row>
    <row r="301" spans="1:34"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c r="AE301" s="289"/>
      <c r="AF301" s="289"/>
      <c r="AG301" s="289"/>
      <c r="AH301" s="289"/>
    </row>
    <row r="302" spans="1:34"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c r="AE302" s="289"/>
      <c r="AF302" s="289"/>
      <c r="AG302" s="289"/>
      <c r="AH302" s="289"/>
    </row>
    <row r="303" spans="1:34"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c r="AE303" s="289"/>
      <c r="AF303" s="289"/>
      <c r="AG303" s="289"/>
      <c r="AH303" s="289"/>
    </row>
    <row r="304" spans="1:34"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c r="AE304" s="289"/>
      <c r="AF304" s="289"/>
      <c r="AG304" s="289"/>
      <c r="AH304" s="289"/>
    </row>
    <row r="305" spans="1:34"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c r="AE305" s="289"/>
      <c r="AF305" s="289"/>
      <c r="AG305" s="289"/>
      <c r="AH305" s="289"/>
    </row>
    <row r="306" spans="1:34"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c r="AE306" s="289"/>
      <c r="AF306" s="289"/>
      <c r="AG306" s="289"/>
      <c r="AH306" s="289"/>
    </row>
    <row r="307" spans="1:34"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c r="AE307" s="289"/>
      <c r="AF307" s="289"/>
      <c r="AG307" s="289"/>
      <c r="AH307" s="289"/>
    </row>
    <row r="308" spans="1:34"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c r="AE308" s="289"/>
      <c r="AF308" s="289"/>
      <c r="AG308" s="289"/>
      <c r="AH308" s="289"/>
    </row>
    <row r="309" spans="1:34"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c r="AE309" s="289"/>
      <c r="AF309" s="289"/>
      <c r="AG309" s="289"/>
      <c r="AH309" s="289"/>
    </row>
    <row r="310" spans="1:34"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c r="AE310" s="289"/>
      <c r="AF310" s="289"/>
      <c r="AG310" s="289"/>
      <c r="AH310" s="289"/>
    </row>
    <row r="311" spans="1:34"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c r="AE311" s="289"/>
      <c r="AF311" s="289"/>
      <c r="AG311" s="289"/>
      <c r="AH311" s="289"/>
    </row>
    <row r="312" spans="1:34"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c r="AE312" s="289"/>
      <c r="AF312" s="289"/>
      <c r="AG312" s="289"/>
      <c r="AH312" s="289"/>
    </row>
    <row r="313" spans="1:34"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c r="AE313" s="289"/>
      <c r="AF313" s="289"/>
      <c r="AG313" s="289"/>
      <c r="AH313" s="289"/>
    </row>
    <row r="314" spans="1:34"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c r="AE314" s="289"/>
      <c r="AF314" s="289"/>
      <c r="AG314" s="289"/>
      <c r="AH314" s="289"/>
    </row>
    <row r="315" spans="1:34"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c r="AE315" s="289"/>
      <c r="AF315" s="289"/>
      <c r="AG315" s="289"/>
      <c r="AH315" s="289"/>
    </row>
    <row r="316" spans="1:34"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c r="AE316" s="289"/>
      <c r="AF316" s="289"/>
      <c r="AG316" s="289"/>
      <c r="AH316" s="289"/>
    </row>
    <row r="317" spans="1:34"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c r="AE317" s="289"/>
      <c r="AF317" s="289"/>
      <c r="AG317" s="289"/>
      <c r="AH317" s="289"/>
    </row>
    <row r="318" spans="1:34"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c r="AE318" s="289"/>
      <c r="AF318" s="289"/>
      <c r="AG318" s="289"/>
      <c r="AH318" s="289"/>
    </row>
    <row r="319" spans="1:34"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c r="AE319" s="289"/>
      <c r="AF319" s="289"/>
      <c r="AG319" s="289"/>
      <c r="AH319" s="289"/>
    </row>
    <row r="320" spans="1:34"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c r="AE320" s="289"/>
      <c r="AF320" s="289"/>
      <c r="AG320" s="289"/>
      <c r="AH320" s="289"/>
    </row>
    <row r="321" spans="1:34"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c r="AE321" s="289"/>
      <c r="AF321" s="289"/>
      <c r="AG321" s="289"/>
      <c r="AH321" s="289"/>
    </row>
    <row r="322" spans="1:34"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c r="AE322" s="289"/>
      <c r="AF322" s="289"/>
      <c r="AG322" s="289"/>
      <c r="AH322" s="289"/>
    </row>
    <row r="323" spans="1:34"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c r="AE323" s="289"/>
      <c r="AF323" s="289"/>
      <c r="AG323" s="289"/>
      <c r="AH323" s="289"/>
    </row>
    <row r="324" spans="1:34"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c r="AE324" s="289"/>
      <c r="AF324" s="289"/>
      <c r="AG324" s="289"/>
      <c r="AH324" s="289"/>
    </row>
    <row r="325" spans="1:34"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c r="AE325" s="289"/>
      <c r="AF325" s="289"/>
      <c r="AG325" s="289"/>
      <c r="AH325" s="289"/>
    </row>
    <row r="326" spans="1:34"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c r="AE326" s="289"/>
      <c r="AF326" s="289"/>
      <c r="AG326" s="289"/>
      <c r="AH326" s="289"/>
    </row>
    <row r="327" spans="1:34"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c r="AE327" s="289"/>
      <c r="AF327" s="289"/>
      <c r="AG327" s="289"/>
      <c r="AH327" s="289"/>
    </row>
    <row r="328" spans="1:34"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c r="AE328" s="289"/>
      <c r="AF328" s="289"/>
      <c r="AG328" s="289"/>
      <c r="AH328" s="289"/>
    </row>
    <row r="329" spans="1:34"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c r="AE329" s="289"/>
      <c r="AF329" s="289"/>
      <c r="AG329" s="289"/>
      <c r="AH329" s="289"/>
    </row>
    <row r="330" spans="1:34"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c r="AE330" s="289"/>
      <c r="AF330" s="289"/>
      <c r="AG330" s="289"/>
      <c r="AH330" s="289"/>
    </row>
    <row r="331" spans="1:34"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c r="AE331" s="289"/>
      <c r="AF331" s="289"/>
      <c r="AG331" s="289"/>
      <c r="AH331" s="289"/>
    </row>
    <row r="332" spans="1:34"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c r="AE332" s="289"/>
      <c r="AF332" s="289"/>
      <c r="AG332" s="289"/>
      <c r="AH332" s="289"/>
    </row>
    <row r="333" spans="1:34"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c r="AE333" s="289"/>
      <c r="AF333" s="289"/>
      <c r="AG333" s="289"/>
      <c r="AH333" s="289"/>
    </row>
    <row r="334" spans="1:34"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c r="AE334" s="289"/>
      <c r="AF334" s="289"/>
      <c r="AG334" s="289"/>
      <c r="AH334" s="289"/>
    </row>
    <row r="335" spans="1:34"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c r="AE335" s="289"/>
      <c r="AF335" s="289"/>
      <c r="AG335" s="289"/>
      <c r="AH335" s="289"/>
    </row>
    <row r="336" spans="1:34"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c r="AE336" s="289"/>
      <c r="AF336" s="289"/>
      <c r="AG336" s="289"/>
      <c r="AH336" s="289"/>
    </row>
    <row r="337" spans="1:34"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c r="AE337" s="289"/>
      <c r="AF337" s="289"/>
      <c r="AG337" s="289"/>
      <c r="AH337" s="289"/>
    </row>
    <row r="338" spans="1:34"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c r="AE338" s="289"/>
      <c r="AF338" s="289"/>
      <c r="AG338" s="289"/>
      <c r="AH338" s="289"/>
    </row>
    <row r="339" spans="1:34"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c r="AE339" s="289"/>
      <c r="AF339" s="289"/>
      <c r="AG339" s="289"/>
      <c r="AH339" s="289"/>
    </row>
    <row r="340" spans="1:34"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c r="AE340" s="289"/>
      <c r="AF340" s="289"/>
      <c r="AG340" s="289"/>
      <c r="AH340" s="289"/>
    </row>
    <row r="341" spans="1:34"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c r="AE341" s="289"/>
      <c r="AF341" s="289"/>
      <c r="AG341" s="289"/>
      <c r="AH341" s="289"/>
    </row>
    <row r="342" spans="1:34"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c r="AE342" s="289"/>
      <c r="AF342" s="289"/>
      <c r="AG342" s="289"/>
      <c r="AH342" s="289"/>
    </row>
    <row r="343" spans="1:34"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c r="AE343" s="289"/>
      <c r="AF343" s="289"/>
      <c r="AG343" s="289"/>
      <c r="AH343" s="289"/>
    </row>
    <row r="344" spans="1:34"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c r="AE344" s="289"/>
      <c r="AF344" s="289"/>
      <c r="AG344" s="289"/>
      <c r="AH344" s="289"/>
    </row>
    <row r="345" spans="1:34"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c r="AE345" s="289"/>
      <c r="AF345" s="289"/>
      <c r="AG345" s="289"/>
      <c r="AH345" s="289"/>
    </row>
    <row r="346" spans="1:34"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c r="AE346" s="289"/>
      <c r="AF346" s="289"/>
      <c r="AG346" s="289"/>
      <c r="AH346" s="289"/>
    </row>
    <row r="347" spans="1:34"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c r="AE347" s="289"/>
      <c r="AF347" s="289"/>
      <c r="AG347" s="289"/>
      <c r="AH347" s="289"/>
    </row>
    <row r="348" spans="1:34"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c r="AE348" s="289"/>
      <c r="AF348" s="289"/>
      <c r="AG348" s="289"/>
      <c r="AH348" s="289"/>
    </row>
    <row r="349" spans="1:34"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c r="AE349" s="289"/>
      <c r="AF349" s="289"/>
      <c r="AG349" s="289"/>
      <c r="AH349" s="289"/>
    </row>
    <row r="350" spans="1:34"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c r="AE350" s="289"/>
      <c r="AF350" s="289"/>
      <c r="AG350" s="289"/>
      <c r="AH350" s="289"/>
    </row>
    <row r="351" spans="1:34"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c r="AE351" s="289"/>
      <c r="AF351" s="289"/>
      <c r="AG351" s="289"/>
      <c r="AH351" s="289"/>
    </row>
    <row r="352" spans="1:34"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c r="AE352" s="289"/>
      <c r="AF352" s="289"/>
      <c r="AG352" s="289"/>
      <c r="AH352" s="289"/>
    </row>
    <row r="353" spans="1:34"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c r="AE353" s="289"/>
      <c r="AF353" s="289"/>
      <c r="AG353" s="289"/>
      <c r="AH353" s="289"/>
    </row>
    <row r="354" spans="1:34"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c r="AE354" s="289"/>
      <c r="AF354" s="289"/>
      <c r="AG354" s="289"/>
      <c r="AH354" s="289"/>
    </row>
    <row r="355" spans="1:34"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c r="AE355" s="289"/>
      <c r="AF355" s="289"/>
      <c r="AG355" s="289"/>
      <c r="AH355" s="289"/>
    </row>
    <row r="356" spans="1:34"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c r="AE356" s="289"/>
      <c r="AF356" s="289"/>
      <c r="AG356" s="289"/>
      <c r="AH356" s="289"/>
    </row>
    <row r="357" spans="1:34"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c r="AE357" s="289"/>
      <c r="AF357" s="289"/>
      <c r="AG357" s="289"/>
      <c r="AH357" s="289"/>
    </row>
    <row r="358" spans="1:34"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c r="AE358" s="289"/>
      <c r="AF358" s="289"/>
      <c r="AG358" s="289"/>
      <c r="AH358" s="289"/>
    </row>
    <row r="359" spans="1:34"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c r="AE359" s="289"/>
      <c r="AF359" s="289"/>
      <c r="AG359" s="289"/>
      <c r="AH359" s="289"/>
    </row>
    <row r="360" spans="1:34"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c r="AE360" s="289"/>
      <c r="AF360" s="289"/>
      <c r="AG360" s="289"/>
      <c r="AH360" s="289"/>
    </row>
    <row r="361" spans="1:34"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c r="AE361" s="289"/>
      <c r="AF361" s="289"/>
      <c r="AG361" s="289"/>
      <c r="AH361" s="289"/>
    </row>
    <row r="362" spans="1:34"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c r="AE362" s="289"/>
      <c r="AF362" s="289"/>
      <c r="AG362" s="289"/>
      <c r="AH362" s="289"/>
    </row>
    <row r="363" spans="1:34"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c r="AE363" s="289"/>
      <c r="AF363" s="289"/>
      <c r="AG363" s="289"/>
      <c r="AH363" s="289"/>
    </row>
    <row r="364" spans="1:34"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c r="AE364" s="289"/>
      <c r="AF364" s="289"/>
      <c r="AG364" s="289"/>
      <c r="AH364" s="289"/>
    </row>
    <row r="365" spans="1:34"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c r="AE365" s="289"/>
      <c r="AF365" s="289"/>
      <c r="AG365" s="289"/>
      <c r="AH365" s="289"/>
    </row>
    <row r="366" spans="1:34"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c r="AE366" s="289"/>
      <c r="AF366" s="289"/>
      <c r="AG366" s="289"/>
      <c r="AH366" s="289"/>
    </row>
    <row r="367" spans="1:34"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c r="AE367" s="289"/>
      <c r="AF367" s="289"/>
      <c r="AG367" s="289"/>
      <c r="AH367" s="289"/>
    </row>
    <row r="368" spans="1:34"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c r="AE368" s="289"/>
      <c r="AF368" s="289"/>
      <c r="AG368" s="289"/>
      <c r="AH368" s="289"/>
    </row>
    <row r="369" spans="1:34"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c r="AE369" s="289"/>
      <c r="AF369" s="289"/>
      <c r="AG369" s="289"/>
      <c r="AH369" s="289"/>
    </row>
    <row r="370" spans="1:34"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c r="AE370" s="289"/>
      <c r="AF370" s="289"/>
      <c r="AG370" s="289"/>
      <c r="AH370" s="289"/>
    </row>
    <row r="371" spans="1:34"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c r="AE371" s="289"/>
      <c r="AF371" s="289"/>
      <c r="AG371" s="289"/>
      <c r="AH371" s="289"/>
    </row>
    <row r="372" spans="1:34"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c r="AE372" s="289"/>
      <c r="AF372" s="289"/>
      <c r="AG372" s="289"/>
      <c r="AH372" s="289"/>
    </row>
    <row r="373" spans="1:34"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c r="AE373" s="289"/>
      <c r="AF373" s="289"/>
      <c r="AG373" s="289"/>
      <c r="AH373" s="289"/>
    </row>
    <row r="374" spans="1:34"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c r="AE374" s="289"/>
      <c r="AF374" s="289"/>
      <c r="AG374" s="289"/>
      <c r="AH374" s="289"/>
    </row>
    <row r="375" spans="1:34"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c r="AE375" s="289"/>
      <c r="AF375" s="289"/>
      <c r="AG375" s="289"/>
      <c r="AH375" s="289"/>
    </row>
    <row r="376" spans="1:34"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c r="AE376" s="289"/>
      <c r="AF376" s="289"/>
      <c r="AG376" s="289"/>
      <c r="AH376" s="289"/>
    </row>
    <row r="377" spans="1:34"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c r="AE377" s="289"/>
      <c r="AF377" s="289"/>
      <c r="AG377" s="289"/>
      <c r="AH377" s="289"/>
    </row>
    <row r="378" spans="1:34"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c r="AE378" s="289"/>
      <c r="AF378" s="289"/>
      <c r="AG378" s="289"/>
      <c r="AH378" s="289"/>
    </row>
    <row r="379" spans="1:34"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c r="AE379" s="289"/>
      <c r="AF379" s="289"/>
      <c r="AG379" s="289"/>
      <c r="AH379" s="289"/>
    </row>
    <row r="380" spans="1:34"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c r="AE380" s="289"/>
      <c r="AF380" s="289"/>
      <c r="AG380" s="289"/>
      <c r="AH380" s="289"/>
    </row>
    <row r="381" spans="1:34"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c r="AE381" s="289"/>
      <c r="AF381" s="289"/>
      <c r="AG381" s="289"/>
      <c r="AH381" s="289"/>
    </row>
    <row r="382" spans="1:34"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c r="AE382" s="289"/>
      <c r="AF382" s="289"/>
      <c r="AG382" s="289"/>
      <c r="AH382" s="289"/>
    </row>
    <row r="383" spans="1:34"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c r="AE383" s="289"/>
      <c r="AF383" s="289"/>
      <c r="AG383" s="289"/>
      <c r="AH383" s="289"/>
    </row>
    <row r="384" spans="1:34"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c r="AE384" s="289"/>
      <c r="AF384" s="289"/>
      <c r="AG384" s="289"/>
      <c r="AH384" s="289"/>
    </row>
    <row r="385" spans="1:34"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c r="AE385" s="289"/>
      <c r="AF385" s="289"/>
      <c r="AG385" s="289"/>
      <c r="AH385" s="289"/>
    </row>
    <row r="386" spans="1:34"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c r="AE386" s="289"/>
      <c r="AF386" s="289"/>
      <c r="AG386" s="289"/>
      <c r="AH386" s="289"/>
    </row>
    <row r="387" spans="1:34"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c r="AE387" s="289"/>
      <c r="AF387" s="289"/>
      <c r="AG387" s="289"/>
      <c r="AH387" s="289"/>
    </row>
    <row r="388" spans="1:34"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c r="AE388" s="289"/>
      <c r="AF388" s="289"/>
      <c r="AG388" s="289"/>
      <c r="AH388" s="289"/>
    </row>
    <row r="389" spans="1:34"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c r="AE389" s="289"/>
      <c r="AF389" s="289"/>
      <c r="AG389" s="289"/>
      <c r="AH389" s="289"/>
    </row>
    <row r="390" spans="1:34"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c r="AE390" s="289"/>
      <c r="AF390" s="289"/>
      <c r="AG390" s="289"/>
      <c r="AH390" s="289"/>
    </row>
    <row r="391" spans="1:34"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c r="AE391" s="289"/>
      <c r="AF391" s="289"/>
      <c r="AG391" s="289"/>
      <c r="AH391" s="289"/>
    </row>
    <row r="392" spans="1:34"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c r="AE392" s="289"/>
      <c r="AF392" s="289"/>
      <c r="AG392" s="289"/>
      <c r="AH392" s="289"/>
    </row>
    <row r="393" spans="1:34"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c r="AE393" s="289"/>
      <c r="AF393" s="289"/>
      <c r="AG393" s="289"/>
      <c r="AH393" s="289"/>
    </row>
    <row r="394" spans="1:34"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89"/>
      <c r="AG394" s="289"/>
      <c r="AH394" s="289"/>
    </row>
    <row r="395" spans="1:34"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c r="AE395" s="289"/>
      <c r="AF395" s="289"/>
      <c r="AG395" s="289"/>
      <c r="AH395" s="289"/>
    </row>
    <row r="396" spans="1:34"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c r="AE396" s="289"/>
      <c r="AF396" s="289"/>
      <c r="AG396" s="289"/>
      <c r="AH396" s="289"/>
    </row>
    <row r="397" spans="1:34"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c r="AE397" s="289"/>
      <c r="AF397" s="289"/>
      <c r="AG397" s="289"/>
      <c r="AH397" s="289"/>
    </row>
    <row r="398" spans="1:34"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c r="AE398" s="289"/>
      <c r="AF398" s="289"/>
      <c r="AG398" s="289"/>
      <c r="AH398" s="289"/>
    </row>
    <row r="399" spans="1:34"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c r="AE399" s="289"/>
      <c r="AF399" s="289"/>
      <c r="AG399" s="289"/>
      <c r="AH399" s="289"/>
    </row>
    <row r="400" spans="1:34"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89"/>
      <c r="AG400" s="289"/>
      <c r="AH400" s="289"/>
    </row>
    <row r="401" spans="1:34"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c r="AE401" s="289"/>
      <c r="AF401" s="289"/>
      <c r="AG401" s="289"/>
      <c r="AH401" s="289"/>
    </row>
    <row r="402" spans="1:34"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c r="AE402" s="289"/>
      <c r="AF402" s="289"/>
      <c r="AG402" s="289"/>
      <c r="AH402" s="289"/>
    </row>
    <row r="403" spans="1:34"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c r="AE403" s="289"/>
      <c r="AF403" s="289"/>
      <c r="AG403" s="289"/>
      <c r="AH403" s="289"/>
    </row>
    <row r="404" spans="1:34"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c r="AE404" s="289"/>
      <c r="AF404" s="289"/>
      <c r="AG404" s="289"/>
      <c r="AH404" s="289"/>
    </row>
    <row r="405" spans="1:34"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c r="AE405" s="289"/>
      <c r="AF405" s="289"/>
      <c r="AG405" s="289"/>
      <c r="AH405" s="289"/>
    </row>
    <row r="406" spans="1:34"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c r="AE406" s="289"/>
      <c r="AF406" s="289"/>
      <c r="AG406" s="289"/>
      <c r="AH406" s="289"/>
    </row>
    <row r="407" spans="1:34"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c r="AE407" s="289"/>
      <c r="AF407" s="289"/>
      <c r="AG407" s="289"/>
      <c r="AH407" s="289"/>
    </row>
    <row r="408" spans="1:34"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c r="AE408" s="289"/>
      <c r="AF408" s="289"/>
      <c r="AG408" s="289"/>
      <c r="AH408" s="289"/>
    </row>
    <row r="409" spans="1:34"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89"/>
      <c r="AG409" s="289"/>
      <c r="AH409" s="289"/>
    </row>
    <row r="410" spans="1:34"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89"/>
      <c r="AG410" s="289"/>
      <c r="AH410" s="289"/>
    </row>
    <row r="411" spans="1:34"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c r="AH411" s="289"/>
    </row>
    <row r="412" spans="1:34"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c r="AE412" s="289"/>
      <c r="AF412" s="289"/>
      <c r="AG412" s="289"/>
      <c r="AH412" s="289"/>
    </row>
    <row r="413" spans="1:34"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c r="AE413" s="289"/>
      <c r="AF413" s="289"/>
      <c r="AG413" s="289"/>
      <c r="AH413" s="289"/>
    </row>
    <row r="414" spans="1:34"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c r="AE414" s="289"/>
      <c r="AF414" s="289"/>
      <c r="AG414" s="289"/>
      <c r="AH414" s="289"/>
    </row>
    <row r="415" spans="1:34"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c r="AE415" s="289"/>
      <c r="AF415" s="289"/>
      <c r="AG415" s="289"/>
      <c r="AH415" s="289"/>
    </row>
    <row r="416" spans="1:34"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c r="AE416" s="289"/>
      <c r="AF416" s="289"/>
      <c r="AG416" s="289"/>
      <c r="AH416" s="289"/>
    </row>
    <row r="417" spans="1:34"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c r="AE417" s="289"/>
      <c r="AF417" s="289"/>
      <c r="AG417" s="289"/>
      <c r="AH417" s="289"/>
    </row>
    <row r="418" spans="1:34"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c r="AE418" s="289"/>
      <c r="AF418" s="289"/>
      <c r="AG418" s="289"/>
      <c r="AH418" s="289"/>
    </row>
    <row r="419" spans="1:34"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c r="AE419" s="289"/>
      <c r="AF419" s="289"/>
      <c r="AG419" s="289"/>
      <c r="AH419" s="289"/>
    </row>
    <row r="420" spans="1:34"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c r="AE420" s="289"/>
      <c r="AF420" s="289"/>
      <c r="AG420" s="289"/>
      <c r="AH420" s="289"/>
    </row>
    <row r="421" spans="1:34"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c r="AE421" s="289"/>
      <c r="AF421" s="289"/>
      <c r="AG421" s="289"/>
      <c r="AH421" s="289"/>
    </row>
    <row r="422" spans="1:34"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c r="AE422" s="289"/>
      <c r="AF422" s="289"/>
      <c r="AG422" s="289"/>
      <c r="AH422" s="289"/>
    </row>
    <row r="423" spans="1:34"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c r="AE423" s="289"/>
      <c r="AF423" s="289"/>
      <c r="AG423" s="289"/>
      <c r="AH423" s="289"/>
    </row>
    <row r="424" spans="1:34"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c r="AE424" s="289"/>
      <c r="AF424" s="289"/>
      <c r="AG424" s="289"/>
      <c r="AH424" s="289"/>
    </row>
    <row r="425" spans="1:34"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c r="AE425" s="289"/>
      <c r="AF425" s="289"/>
      <c r="AG425" s="289"/>
      <c r="AH425" s="289"/>
    </row>
    <row r="426" spans="1:34"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c r="AE426" s="289"/>
      <c r="AF426" s="289"/>
      <c r="AG426" s="289"/>
      <c r="AH426" s="289"/>
    </row>
    <row r="427" spans="1:34"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c r="AE427" s="289"/>
      <c r="AF427" s="289"/>
      <c r="AG427" s="289"/>
      <c r="AH427" s="289"/>
    </row>
    <row r="428" spans="1:34"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c r="AE428" s="289"/>
      <c r="AF428" s="289"/>
      <c r="AG428" s="289"/>
      <c r="AH428" s="289"/>
    </row>
    <row r="429" spans="1:34"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c r="AE429" s="289"/>
      <c r="AF429" s="289"/>
      <c r="AG429" s="289"/>
      <c r="AH429" s="289"/>
    </row>
    <row r="430" spans="1:34"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c r="AE430" s="289"/>
      <c r="AF430" s="289"/>
      <c r="AG430" s="289"/>
      <c r="AH430" s="289"/>
    </row>
    <row r="431" spans="1:34"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c r="AE431" s="289"/>
      <c r="AF431" s="289"/>
      <c r="AG431" s="289"/>
      <c r="AH431" s="289"/>
    </row>
    <row r="432" spans="1:34"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c r="AE432" s="289"/>
      <c r="AF432" s="289"/>
      <c r="AG432" s="289"/>
      <c r="AH432" s="289"/>
    </row>
    <row r="433" spans="1:34"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c r="AE433" s="289"/>
      <c r="AF433" s="289"/>
      <c r="AG433" s="289"/>
      <c r="AH433" s="289"/>
    </row>
    <row r="434" spans="1:34"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c r="AE434" s="289"/>
      <c r="AF434" s="289"/>
      <c r="AG434" s="289"/>
      <c r="AH434" s="289"/>
    </row>
    <row r="435" spans="1:34"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c r="AE435" s="289"/>
      <c r="AF435" s="289"/>
      <c r="AG435" s="289"/>
      <c r="AH435" s="289"/>
    </row>
    <row r="436" spans="1:34"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c r="AE436" s="289"/>
      <c r="AF436" s="289"/>
      <c r="AG436" s="289"/>
      <c r="AH436" s="289"/>
    </row>
    <row r="437" spans="1:34"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c r="AE437" s="289"/>
      <c r="AF437" s="289"/>
      <c r="AG437" s="289"/>
      <c r="AH437" s="289"/>
    </row>
    <row r="438" spans="1:34"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c r="AE438" s="289"/>
      <c r="AF438" s="289"/>
      <c r="AG438" s="289"/>
      <c r="AH438" s="289"/>
    </row>
    <row r="439" spans="1:34"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c r="AE439" s="289"/>
      <c r="AF439" s="289"/>
      <c r="AG439" s="289"/>
      <c r="AH439" s="289"/>
    </row>
    <row r="440" spans="1:34"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c r="AE440" s="289"/>
      <c r="AF440" s="289"/>
      <c r="AG440" s="289"/>
      <c r="AH440" s="289"/>
    </row>
    <row r="441" spans="1:34"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c r="AE441" s="289"/>
      <c r="AF441" s="289"/>
      <c r="AG441" s="289"/>
      <c r="AH441" s="289"/>
    </row>
    <row r="442" spans="1:34"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c r="AE442" s="289"/>
      <c r="AF442" s="289"/>
      <c r="AG442" s="289"/>
      <c r="AH442" s="289"/>
    </row>
    <row r="443" spans="1:34"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c r="AE443" s="289"/>
      <c r="AF443" s="289"/>
      <c r="AG443" s="289"/>
      <c r="AH443" s="289"/>
    </row>
    <row r="444" spans="1:34"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c r="AE444" s="289"/>
      <c r="AF444" s="289"/>
      <c r="AG444" s="289"/>
      <c r="AH444" s="289"/>
    </row>
    <row r="445" spans="1:34"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c r="AE445" s="289"/>
      <c r="AF445" s="289"/>
      <c r="AG445" s="289"/>
      <c r="AH445" s="289"/>
    </row>
    <row r="446" spans="1:34"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c r="AE446" s="289"/>
      <c r="AF446" s="289"/>
      <c r="AG446" s="289"/>
      <c r="AH446" s="289"/>
    </row>
    <row r="447" spans="1:34"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c r="AE447" s="289"/>
      <c r="AF447" s="289"/>
      <c r="AG447" s="289"/>
      <c r="AH447" s="289"/>
    </row>
    <row r="448" spans="1:34"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c r="AE448" s="289"/>
      <c r="AF448" s="289"/>
      <c r="AG448" s="289"/>
      <c r="AH448" s="289"/>
    </row>
    <row r="449" spans="1:34"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c r="AE449" s="289"/>
      <c r="AF449" s="289"/>
      <c r="AG449" s="289"/>
      <c r="AH449" s="289"/>
    </row>
    <row r="450" spans="1:34"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c r="AE450" s="289"/>
      <c r="AF450" s="289"/>
      <c r="AG450" s="289"/>
      <c r="AH450" s="289"/>
    </row>
    <row r="451" spans="1:34"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c r="AE451" s="289"/>
      <c r="AF451" s="289"/>
      <c r="AG451" s="289"/>
      <c r="AH451" s="289"/>
    </row>
    <row r="452" spans="1:34"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c r="AE452" s="289"/>
      <c r="AF452" s="289"/>
      <c r="AG452" s="289"/>
      <c r="AH452" s="289"/>
    </row>
    <row r="453" spans="1:34"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c r="AE453" s="289"/>
      <c r="AF453" s="289"/>
      <c r="AG453" s="289"/>
      <c r="AH453" s="289"/>
    </row>
    <row r="454" spans="1:34"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c r="AE454" s="289"/>
      <c r="AF454" s="289"/>
      <c r="AG454" s="289"/>
      <c r="AH454" s="289"/>
    </row>
    <row r="455" spans="1:34"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c r="AE455" s="289"/>
      <c r="AF455" s="289"/>
      <c r="AG455" s="289"/>
      <c r="AH455" s="289"/>
    </row>
    <row r="456" spans="1:34"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c r="AE456" s="289"/>
      <c r="AF456" s="289"/>
      <c r="AG456" s="289"/>
      <c r="AH456" s="289"/>
    </row>
    <row r="457" spans="1:34"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c r="AE457" s="289"/>
      <c r="AF457" s="289"/>
      <c r="AG457" s="289"/>
      <c r="AH457" s="289"/>
    </row>
    <row r="458" spans="1:34"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c r="AE458" s="289"/>
      <c r="AF458" s="289"/>
      <c r="AG458" s="289"/>
      <c r="AH458" s="289"/>
    </row>
    <row r="459" spans="1:34"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c r="AH459" s="289"/>
    </row>
    <row r="460" spans="1:34"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c r="AE460" s="289"/>
      <c r="AF460" s="289"/>
      <c r="AG460" s="289"/>
      <c r="AH460" s="289"/>
    </row>
    <row r="461" spans="1:34"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c r="AE461" s="289"/>
      <c r="AF461" s="289"/>
      <c r="AG461" s="289"/>
      <c r="AH461" s="289"/>
    </row>
    <row r="462" spans="1:34"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c r="AE462" s="289"/>
      <c r="AF462" s="289"/>
      <c r="AG462" s="289"/>
      <c r="AH462" s="289"/>
    </row>
    <row r="463" spans="1:34"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c r="AE463" s="289"/>
      <c r="AF463" s="289"/>
      <c r="AG463" s="289"/>
      <c r="AH463" s="289"/>
    </row>
    <row r="464" spans="1:34"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c r="AE464" s="289"/>
      <c r="AF464" s="289"/>
      <c r="AG464" s="289"/>
      <c r="AH464" s="289"/>
    </row>
    <row r="465" spans="1:34"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c r="AE465" s="289"/>
      <c r="AF465" s="289"/>
      <c r="AG465" s="289"/>
      <c r="AH465" s="289"/>
    </row>
    <row r="466" spans="1:34"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c r="AE466" s="289"/>
      <c r="AF466" s="289"/>
      <c r="AG466" s="289"/>
      <c r="AH466" s="289"/>
    </row>
    <row r="467" spans="1:34"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c r="AE467" s="289"/>
      <c r="AF467" s="289"/>
      <c r="AG467" s="289"/>
      <c r="AH467" s="289"/>
    </row>
    <row r="468" spans="1:34"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c r="AE468" s="289"/>
      <c r="AF468" s="289"/>
      <c r="AG468" s="289"/>
      <c r="AH468" s="289"/>
    </row>
    <row r="469" spans="1:34"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c r="AE469" s="289"/>
      <c r="AF469" s="289"/>
      <c r="AG469" s="289"/>
      <c r="AH469" s="289"/>
    </row>
    <row r="470" spans="1:34"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c r="AE470" s="289"/>
      <c r="AF470" s="289"/>
      <c r="AG470" s="289"/>
      <c r="AH470" s="289"/>
    </row>
    <row r="471" spans="1:34"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c r="AE471" s="289"/>
      <c r="AF471" s="289"/>
      <c r="AG471" s="289"/>
      <c r="AH471" s="289"/>
    </row>
    <row r="472" spans="1:34"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c r="AE472" s="289"/>
      <c r="AF472" s="289"/>
      <c r="AG472" s="289"/>
      <c r="AH472" s="289"/>
    </row>
    <row r="473" spans="1:34"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c r="AE473" s="289"/>
      <c r="AF473" s="289"/>
      <c r="AG473" s="289"/>
      <c r="AH473" s="289"/>
    </row>
    <row r="474" spans="1:34"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c r="AE474" s="289"/>
      <c r="AF474" s="289"/>
      <c r="AG474" s="289"/>
      <c r="AH474" s="289"/>
    </row>
    <row r="475" spans="1:34"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c r="AE475" s="289"/>
      <c r="AF475" s="289"/>
      <c r="AG475" s="289"/>
      <c r="AH475" s="289"/>
    </row>
    <row r="476" spans="1:34"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c r="AE476" s="289"/>
      <c r="AF476" s="289"/>
      <c r="AG476" s="289"/>
      <c r="AH476" s="289"/>
    </row>
    <row r="477" spans="1:34"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c r="AE477" s="289"/>
      <c r="AF477" s="289"/>
      <c r="AG477" s="289"/>
      <c r="AH477" s="289"/>
    </row>
    <row r="478" spans="1:34"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c r="AE478" s="289"/>
      <c r="AF478" s="289"/>
      <c r="AG478" s="289"/>
      <c r="AH478" s="289"/>
    </row>
    <row r="479" spans="1:34"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c r="AE479" s="289"/>
      <c r="AF479" s="289"/>
      <c r="AG479" s="289"/>
      <c r="AH479" s="289"/>
    </row>
    <row r="480" spans="1:34"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c r="AE480" s="289"/>
      <c r="AF480" s="289"/>
      <c r="AG480" s="289"/>
      <c r="AH480" s="289"/>
    </row>
    <row r="481" spans="1:34"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c r="AE481" s="289"/>
      <c r="AF481" s="289"/>
      <c r="AG481" s="289"/>
      <c r="AH481" s="289"/>
    </row>
    <row r="482" spans="1:34"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c r="AE482" s="289"/>
      <c r="AF482" s="289"/>
      <c r="AG482" s="289"/>
      <c r="AH482" s="289"/>
    </row>
    <row r="483" spans="1:34"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c r="AE483" s="289"/>
      <c r="AF483" s="289"/>
      <c r="AG483" s="289"/>
      <c r="AH483" s="289"/>
    </row>
    <row r="484" spans="1:34"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c r="AE484" s="289"/>
      <c r="AF484" s="289"/>
      <c r="AG484" s="289"/>
      <c r="AH484" s="289"/>
    </row>
    <row r="485" spans="1:34"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c r="AE485" s="289"/>
      <c r="AF485" s="289"/>
      <c r="AG485" s="289"/>
      <c r="AH485" s="289"/>
    </row>
    <row r="486" spans="1:34"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c r="AE486" s="289"/>
      <c r="AF486" s="289"/>
      <c r="AG486" s="289"/>
      <c r="AH486" s="289"/>
    </row>
    <row r="487" spans="1:34"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c r="AE487" s="289"/>
      <c r="AF487" s="289"/>
      <c r="AG487" s="289"/>
      <c r="AH487" s="289"/>
    </row>
    <row r="488" spans="1:34"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c r="AE488" s="289"/>
      <c r="AF488" s="289"/>
      <c r="AG488" s="289"/>
      <c r="AH488" s="289"/>
    </row>
    <row r="489" spans="1:34"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c r="AE489" s="289"/>
      <c r="AF489" s="289"/>
      <c r="AG489" s="289"/>
      <c r="AH489" s="289"/>
    </row>
    <row r="490" spans="1:34"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c r="AE490" s="289"/>
      <c r="AF490" s="289"/>
      <c r="AG490" s="289"/>
      <c r="AH490" s="289"/>
    </row>
    <row r="491" spans="1:34"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c r="AE491" s="289"/>
      <c r="AF491" s="289"/>
      <c r="AG491" s="289"/>
      <c r="AH491" s="289"/>
    </row>
    <row r="492" spans="1:34"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c r="AE492" s="289"/>
      <c r="AF492" s="289"/>
      <c r="AG492" s="289"/>
      <c r="AH492" s="289"/>
    </row>
    <row r="493" spans="1:34"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c r="AE493" s="289"/>
      <c r="AF493" s="289"/>
      <c r="AG493" s="289"/>
      <c r="AH493" s="289"/>
    </row>
    <row r="494" spans="1:34"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c r="AE494" s="289"/>
      <c r="AF494" s="289"/>
      <c r="AG494" s="289"/>
      <c r="AH494" s="289"/>
    </row>
    <row r="495" spans="1:34"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c r="AE495" s="289"/>
      <c r="AF495" s="289"/>
      <c r="AG495" s="289"/>
      <c r="AH495" s="289"/>
    </row>
    <row r="496" spans="1:34"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c r="AE496" s="289"/>
      <c r="AF496" s="289"/>
      <c r="AG496" s="289"/>
      <c r="AH496" s="289"/>
    </row>
    <row r="497" spans="1:34"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c r="AE497" s="289"/>
      <c r="AF497" s="289"/>
      <c r="AG497" s="289"/>
      <c r="AH497" s="289"/>
    </row>
    <row r="498" spans="1:34"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c r="AE498" s="289"/>
      <c r="AF498" s="289"/>
      <c r="AG498" s="289"/>
      <c r="AH498" s="289"/>
    </row>
    <row r="499" spans="1:34"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c r="AE499" s="289"/>
      <c r="AF499" s="289"/>
      <c r="AG499" s="289"/>
      <c r="AH499" s="289"/>
    </row>
    <row r="500" spans="1:34"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c r="AE500" s="289"/>
      <c r="AF500" s="289"/>
      <c r="AG500" s="289"/>
      <c r="AH500" s="289"/>
    </row>
    <row r="501" spans="1:34"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c r="AE501" s="289"/>
      <c r="AF501" s="289"/>
      <c r="AG501" s="289"/>
      <c r="AH501" s="289"/>
    </row>
    <row r="502" spans="1:34"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c r="AE502" s="289"/>
      <c r="AF502" s="289"/>
      <c r="AG502" s="289"/>
      <c r="AH502" s="289"/>
    </row>
    <row r="503" spans="1:34"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c r="AE503" s="289"/>
      <c r="AF503" s="289"/>
      <c r="AG503" s="289"/>
      <c r="AH503" s="289"/>
    </row>
    <row r="504" spans="1:34"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c r="AE504" s="289"/>
      <c r="AF504" s="289"/>
      <c r="AG504" s="289"/>
      <c r="AH504" s="289"/>
    </row>
    <row r="505" spans="1:34"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c r="AE505" s="289"/>
      <c r="AF505" s="289"/>
      <c r="AG505" s="289"/>
      <c r="AH505" s="289"/>
    </row>
    <row r="506" spans="1:34"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c r="AE506" s="289"/>
      <c r="AF506" s="289"/>
      <c r="AG506" s="289"/>
      <c r="AH506" s="289"/>
    </row>
    <row r="507" spans="1:34"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c r="AE507" s="289"/>
      <c r="AF507" s="289"/>
      <c r="AG507" s="289"/>
      <c r="AH507" s="289"/>
    </row>
    <row r="508" spans="1:34"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c r="AE508" s="289"/>
      <c r="AF508" s="289"/>
      <c r="AG508" s="289"/>
      <c r="AH508" s="289"/>
    </row>
    <row r="509" spans="1:34"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c r="AE509" s="289"/>
      <c r="AF509" s="289"/>
      <c r="AG509" s="289"/>
      <c r="AH509" s="289"/>
    </row>
    <row r="510" spans="1:34"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c r="AE510" s="289"/>
      <c r="AF510" s="289"/>
      <c r="AG510" s="289"/>
      <c r="AH510" s="289"/>
    </row>
    <row r="511" spans="1:34"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c r="AE511" s="289"/>
      <c r="AF511" s="289"/>
      <c r="AG511" s="289"/>
      <c r="AH511" s="289"/>
    </row>
    <row r="512" spans="1:34"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c r="AE512" s="289"/>
      <c r="AF512" s="289"/>
      <c r="AG512" s="289"/>
      <c r="AH512" s="289"/>
    </row>
    <row r="513" spans="1:34"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c r="AE513" s="289"/>
      <c r="AF513" s="289"/>
      <c r="AG513" s="289"/>
      <c r="AH513" s="289"/>
    </row>
    <row r="514" spans="1:34"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c r="AE514" s="289"/>
      <c r="AF514" s="289"/>
      <c r="AG514" s="289"/>
      <c r="AH514" s="289"/>
    </row>
    <row r="515" spans="1:34"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c r="AE515" s="289"/>
      <c r="AF515" s="289"/>
      <c r="AG515" s="289"/>
      <c r="AH515" s="289"/>
    </row>
    <row r="516" spans="1:34"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c r="AE516" s="289"/>
      <c r="AF516" s="289"/>
      <c r="AG516" s="289"/>
      <c r="AH516" s="289"/>
    </row>
    <row r="517" spans="1:34"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c r="AE517" s="289"/>
      <c r="AF517" s="289"/>
      <c r="AG517" s="289"/>
      <c r="AH517" s="289"/>
    </row>
    <row r="518" spans="1:34"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c r="AE518" s="289"/>
      <c r="AF518" s="289"/>
      <c r="AG518" s="289"/>
      <c r="AH518" s="289"/>
    </row>
    <row r="519" spans="1:34"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c r="AE519" s="289"/>
      <c r="AF519" s="289"/>
      <c r="AG519" s="289"/>
      <c r="AH519" s="289"/>
    </row>
    <row r="520" spans="1:34"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c r="AE520" s="289"/>
      <c r="AF520" s="289"/>
      <c r="AG520" s="289"/>
      <c r="AH520" s="289"/>
    </row>
    <row r="521" spans="1:34"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c r="AE521" s="289"/>
      <c r="AF521" s="289"/>
      <c r="AG521" s="289"/>
      <c r="AH521" s="289"/>
    </row>
    <row r="522" spans="1:34"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c r="AE522" s="289"/>
      <c r="AF522" s="289"/>
      <c r="AG522" s="289"/>
      <c r="AH522" s="289"/>
    </row>
    <row r="523" spans="1:34"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c r="AE523" s="289"/>
      <c r="AF523" s="289"/>
      <c r="AG523" s="289"/>
      <c r="AH523" s="289"/>
    </row>
    <row r="524" spans="1:34"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c r="AE524" s="289"/>
      <c r="AF524" s="289"/>
      <c r="AG524" s="289"/>
      <c r="AH524" s="289"/>
    </row>
    <row r="525" spans="1:34"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c r="AE525" s="289"/>
      <c r="AF525" s="289"/>
      <c r="AG525" s="289"/>
      <c r="AH525" s="289"/>
    </row>
    <row r="526" spans="1:34"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c r="AE526" s="289"/>
      <c r="AF526" s="289"/>
      <c r="AG526" s="289"/>
      <c r="AH526" s="289"/>
    </row>
    <row r="527" spans="1:34"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c r="AE527" s="289"/>
      <c r="AF527" s="289"/>
      <c r="AG527" s="289"/>
      <c r="AH527" s="289"/>
    </row>
    <row r="528" spans="1:34"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c r="AE528" s="289"/>
      <c r="AF528" s="289"/>
      <c r="AG528" s="289"/>
      <c r="AH528" s="289"/>
    </row>
    <row r="529" spans="1:34"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c r="AE529" s="289"/>
      <c r="AF529" s="289"/>
      <c r="AG529" s="289"/>
      <c r="AH529" s="289"/>
    </row>
    <row r="530" spans="1:34"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c r="AE530" s="289"/>
      <c r="AF530" s="289"/>
      <c r="AG530" s="289"/>
      <c r="AH530" s="289"/>
    </row>
    <row r="531" spans="1:34"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c r="AE531" s="289"/>
      <c r="AF531" s="289"/>
      <c r="AG531" s="289"/>
      <c r="AH531" s="289"/>
    </row>
    <row r="532" spans="1:34"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c r="AE532" s="289"/>
      <c r="AF532" s="289"/>
      <c r="AG532" s="289"/>
      <c r="AH532" s="289"/>
    </row>
    <row r="533" spans="1:34"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c r="AE533" s="289"/>
      <c r="AF533" s="289"/>
      <c r="AG533" s="289"/>
      <c r="AH533" s="289"/>
    </row>
    <row r="534" spans="1:34"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c r="AE534" s="289"/>
      <c r="AF534" s="289"/>
      <c r="AG534" s="289"/>
      <c r="AH534" s="289"/>
    </row>
    <row r="535" spans="1:34"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c r="AE535" s="289"/>
      <c r="AF535" s="289"/>
      <c r="AG535" s="289"/>
      <c r="AH535" s="289"/>
    </row>
    <row r="536" spans="1:34"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c r="AE536" s="289"/>
      <c r="AF536" s="289"/>
      <c r="AG536" s="289"/>
      <c r="AH536" s="289"/>
    </row>
    <row r="537" spans="1:34"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c r="AE537" s="289"/>
      <c r="AF537" s="289"/>
      <c r="AG537" s="289"/>
      <c r="AH537" s="289"/>
    </row>
    <row r="538" spans="1:34"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c r="AE538" s="289"/>
      <c r="AF538" s="289"/>
      <c r="AG538" s="289"/>
      <c r="AH538" s="289"/>
    </row>
    <row r="539" spans="1:34"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c r="AE539" s="289"/>
      <c r="AF539" s="289"/>
      <c r="AG539" s="289"/>
      <c r="AH539" s="289"/>
    </row>
    <row r="540" spans="1:34"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c r="AE540" s="289"/>
      <c r="AF540" s="289"/>
      <c r="AG540" s="289"/>
      <c r="AH540" s="289"/>
    </row>
    <row r="541" spans="1:34"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c r="AE541" s="289"/>
      <c r="AF541" s="289"/>
      <c r="AG541" s="289"/>
      <c r="AH541" s="289"/>
    </row>
    <row r="542" spans="1:34"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c r="AE542" s="289"/>
      <c r="AF542" s="289"/>
      <c r="AG542" s="289"/>
      <c r="AH542" s="289"/>
    </row>
    <row r="543" spans="1:34"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c r="AE543" s="289"/>
      <c r="AF543" s="289"/>
      <c r="AG543" s="289"/>
      <c r="AH543" s="289"/>
    </row>
    <row r="544" spans="1:34"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c r="AE544" s="289"/>
      <c r="AF544" s="289"/>
      <c r="AG544" s="289"/>
      <c r="AH544" s="289"/>
    </row>
    <row r="545" spans="1:34"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c r="AE545" s="289"/>
      <c r="AF545" s="289"/>
      <c r="AG545" s="289"/>
      <c r="AH545" s="289"/>
    </row>
    <row r="546" spans="1:34"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c r="AE546" s="289"/>
      <c r="AF546" s="289"/>
      <c r="AG546" s="289"/>
      <c r="AH546" s="289"/>
    </row>
    <row r="547" spans="1:34"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c r="AE547" s="289"/>
      <c r="AF547" s="289"/>
      <c r="AG547" s="289"/>
      <c r="AH547" s="289"/>
    </row>
    <row r="548" spans="1:34"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c r="AE548" s="289"/>
      <c r="AF548" s="289"/>
      <c r="AG548" s="289"/>
      <c r="AH548" s="289"/>
    </row>
    <row r="549" spans="1:34"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c r="AE549" s="289"/>
      <c r="AF549" s="289"/>
      <c r="AG549" s="289"/>
      <c r="AH549" s="289"/>
    </row>
    <row r="550" spans="1:34"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c r="AE550" s="289"/>
      <c r="AF550" s="289"/>
      <c r="AG550" s="289"/>
      <c r="AH550" s="289"/>
    </row>
    <row r="551" spans="1:34"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c r="AE551" s="289"/>
      <c r="AF551" s="289"/>
      <c r="AG551" s="289"/>
      <c r="AH551" s="289"/>
    </row>
    <row r="552" spans="1:34"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c r="AE552" s="289"/>
      <c r="AF552" s="289"/>
      <c r="AG552" s="289"/>
      <c r="AH552" s="289"/>
    </row>
    <row r="553" spans="1:34"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c r="AE553" s="289"/>
      <c r="AF553" s="289"/>
      <c r="AG553" s="289"/>
      <c r="AH553" s="289"/>
    </row>
    <row r="554" spans="1:34"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c r="AE554" s="289"/>
      <c r="AF554" s="289"/>
      <c r="AG554" s="289"/>
      <c r="AH554" s="289"/>
    </row>
    <row r="555" spans="1:34"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c r="AE555" s="289"/>
      <c r="AF555" s="289"/>
      <c r="AG555" s="289"/>
      <c r="AH555" s="289"/>
    </row>
    <row r="556" spans="1:34"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c r="AE556" s="289"/>
      <c r="AF556" s="289"/>
      <c r="AG556" s="289"/>
      <c r="AH556" s="289"/>
    </row>
    <row r="557" spans="1:34"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c r="AE557" s="289"/>
      <c r="AF557" s="289"/>
      <c r="AG557" s="289"/>
      <c r="AH557" s="289"/>
    </row>
    <row r="558" spans="1:34"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c r="AE558" s="289"/>
      <c r="AF558" s="289"/>
      <c r="AG558" s="289"/>
      <c r="AH558" s="289"/>
    </row>
    <row r="559" spans="1:34"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c r="AE559" s="289"/>
      <c r="AF559" s="289"/>
      <c r="AG559" s="289"/>
      <c r="AH559" s="289"/>
    </row>
    <row r="560" spans="1:34"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c r="AE560" s="289"/>
      <c r="AF560" s="289"/>
      <c r="AG560" s="289"/>
      <c r="AH560" s="289"/>
    </row>
    <row r="561" spans="1:34"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c r="AE561" s="289"/>
      <c r="AF561" s="289"/>
      <c r="AG561" s="289"/>
      <c r="AH561" s="289"/>
    </row>
    <row r="562" spans="1:34"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c r="AE562" s="289"/>
      <c r="AF562" s="289"/>
      <c r="AG562" s="289"/>
      <c r="AH562" s="289"/>
    </row>
    <row r="563" spans="1:34"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c r="AE563" s="289"/>
      <c r="AF563" s="289"/>
      <c r="AG563" s="289"/>
      <c r="AH563" s="289"/>
    </row>
    <row r="564" spans="1:34"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c r="AE564" s="289"/>
      <c r="AF564" s="289"/>
      <c r="AG564" s="289"/>
      <c r="AH564" s="289"/>
    </row>
    <row r="565" spans="1:34"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c r="AE565" s="289"/>
      <c r="AF565" s="289"/>
      <c r="AG565" s="289"/>
      <c r="AH565" s="289"/>
    </row>
    <row r="566" spans="1:34"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c r="AE566" s="289"/>
      <c r="AF566" s="289"/>
      <c r="AG566" s="289"/>
      <c r="AH566" s="289"/>
    </row>
    <row r="567" spans="1:34"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c r="AE567" s="289"/>
      <c r="AF567" s="289"/>
      <c r="AG567" s="289"/>
      <c r="AH567" s="289"/>
    </row>
    <row r="568" spans="1:34"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c r="AE568" s="289"/>
      <c r="AF568" s="289"/>
      <c r="AG568" s="289"/>
      <c r="AH568" s="289"/>
    </row>
    <row r="569" spans="1:34"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c r="AE569" s="289"/>
      <c r="AF569" s="289"/>
      <c r="AG569" s="289"/>
      <c r="AH569" s="289"/>
    </row>
    <row r="570" spans="1:34"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c r="AE570" s="289"/>
      <c r="AF570" s="289"/>
      <c r="AG570" s="289"/>
      <c r="AH570" s="289"/>
    </row>
    <row r="571" spans="1:34"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c r="AE571" s="289"/>
      <c r="AF571" s="289"/>
      <c r="AG571" s="289"/>
      <c r="AH571" s="289"/>
    </row>
    <row r="572" spans="1:34"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c r="AE572" s="289"/>
      <c r="AF572" s="289"/>
      <c r="AG572" s="289"/>
      <c r="AH572" s="289"/>
    </row>
    <row r="573" spans="1:34"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c r="AE573" s="289"/>
      <c r="AF573" s="289"/>
      <c r="AG573" s="289"/>
      <c r="AH573" s="289"/>
    </row>
    <row r="574" spans="1:34"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c r="AE574" s="289"/>
      <c r="AF574" s="289"/>
      <c r="AG574" s="289"/>
      <c r="AH574" s="289"/>
    </row>
    <row r="575" spans="1:34"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c r="AE575" s="289"/>
      <c r="AF575" s="289"/>
      <c r="AG575" s="289"/>
      <c r="AH575" s="289"/>
    </row>
    <row r="576" spans="1:34"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c r="AE576" s="289"/>
      <c r="AF576" s="289"/>
      <c r="AG576" s="289"/>
      <c r="AH576" s="289"/>
    </row>
    <row r="577" spans="1:34"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c r="AE577" s="289"/>
      <c r="AF577" s="289"/>
      <c r="AG577" s="289"/>
      <c r="AH577" s="289"/>
    </row>
    <row r="578" spans="1:34"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c r="AE578" s="289"/>
      <c r="AF578" s="289"/>
      <c r="AG578" s="289"/>
      <c r="AH578" s="289"/>
    </row>
    <row r="579" spans="1:34"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c r="AE579" s="289"/>
      <c r="AF579" s="289"/>
      <c r="AG579" s="289"/>
      <c r="AH579" s="289"/>
    </row>
    <row r="580" spans="1:34"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c r="AE580" s="289"/>
      <c r="AF580" s="289"/>
      <c r="AG580" s="289"/>
      <c r="AH580" s="289"/>
    </row>
    <row r="581" spans="1:34"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c r="AE581" s="289"/>
      <c r="AF581" s="289"/>
      <c r="AG581" s="289"/>
      <c r="AH581" s="289"/>
    </row>
    <row r="582" spans="1:34"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c r="AE582" s="289"/>
      <c r="AF582" s="289"/>
      <c r="AG582" s="289"/>
      <c r="AH582" s="289"/>
    </row>
    <row r="583" spans="1:34"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c r="AE583" s="289"/>
      <c r="AF583" s="289"/>
      <c r="AG583" s="289"/>
      <c r="AH583" s="289"/>
    </row>
    <row r="584" spans="1:34"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c r="AE584" s="289"/>
      <c r="AF584" s="289"/>
      <c r="AG584" s="289"/>
      <c r="AH584" s="289"/>
    </row>
    <row r="585" spans="1:34"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c r="AE585" s="289"/>
      <c r="AF585" s="289"/>
      <c r="AG585" s="289"/>
      <c r="AH585" s="289"/>
    </row>
    <row r="586" spans="1:34"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c r="AE586" s="289"/>
      <c r="AF586" s="289"/>
      <c r="AG586" s="289"/>
      <c r="AH586" s="289"/>
    </row>
    <row r="587" spans="1:34"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c r="AE587" s="289"/>
      <c r="AF587" s="289"/>
      <c r="AG587" s="289"/>
      <c r="AH587" s="289"/>
    </row>
    <row r="588" spans="1:34"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c r="AE588" s="289"/>
      <c r="AF588" s="289"/>
      <c r="AG588" s="289"/>
      <c r="AH588" s="289"/>
    </row>
    <row r="589" spans="1:34"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c r="AE589" s="289"/>
      <c r="AF589" s="289"/>
      <c r="AG589" s="289"/>
      <c r="AH589" s="289"/>
    </row>
    <row r="590" spans="1:34"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c r="AE590" s="289"/>
      <c r="AF590" s="289"/>
      <c r="AG590" s="289"/>
      <c r="AH590" s="289"/>
    </row>
    <row r="591" spans="1:34"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c r="AE591" s="289"/>
      <c r="AF591" s="289"/>
      <c r="AG591" s="289"/>
      <c r="AH591" s="289"/>
    </row>
    <row r="592" spans="1:34"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c r="AE592" s="289"/>
      <c r="AF592" s="289"/>
      <c r="AG592" s="289"/>
      <c r="AH592" s="289"/>
    </row>
    <row r="593" spans="1:34"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c r="AE593" s="289"/>
      <c r="AF593" s="289"/>
      <c r="AG593" s="289"/>
      <c r="AH593" s="289"/>
    </row>
    <row r="594" spans="1:34"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c r="AE594" s="289"/>
      <c r="AF594" s="289"/>
      <c r="AG594" s="289"/>
      <c r="AH594" s="289"/>
    </row>
    <row r="595" spans="1:34"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c r="AE595" s="289"/>
      <c r="AF595" s="289"/>
      <c r="AG595" s="289"/>
      <c r="AH595" s="289"/>
    </row>
    <row r="596" spans="1:34"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c r="AE596" s="289"/>
      <c r="AF596" s="289"/>
      <c r="AG596" s="289"/>
      <c r="AH596" s="289"/>
    </row>
    <row r="597" spans="1:34"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c r="AE597" s="289"/>
      <c r="AF597" s="289"/>
      <c r="AG597" s="289"/>
      <c r="AH597" s="289"/>
    </row>
    <row r="598" spans="1:34"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c r="AE598" s="289"/>
      <c r="AF598" s="289"/>
      <c r="AG598" s="289"/>
      <c r="AH598" s="289"/>
    </row>
    <row r="599" spans="1:34"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c r="AE599" s="289"/>
      <c r="AF599" s="289"/>
      <c r="AG599" s="289"/>
      <c r="AH599" s="289"/>
    </row>
    <row r="600" spans="1:34"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c r="AE600" s="289"/>
      <c r="AF600" s="289"/>
      <c r="AG600" s="289"/>
      <c r="AH600" s="289"/>
    </row>
    <row r="601" spans="1:34"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c r="AE601" s="289"/>
      <c r="AF601" s="289"/>
      <c r="AG601" s="289"/>
      <c r="AH601" s="289"/>
    </row>
    <row r="602" spans="1:34"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c r="AE602" s="289"/>
      <c r="AF602" s="289"/>
      <c r="AG602" s="289"/>
      <c r="AH602" s="289"/>
    </row>
    <row r="603" spans="1:34"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c r="AE603" s="289"/>
      <c r="AF603" s="289"/>
      <c r="AG603" s="289"/>
      <c r="AH603" s="289"/>
    </row>
    <row r="604" spans="1:34"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c r="AE604" s="289"/>
      <c r="AF604" s="289"/>
      <c r="AG604" s="289"/>
      <c r="AH604" s="289"/>
    </row>
    <row r="605" spans="1:34"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c r="AE605" s="289"/>
      <c r="AF605" s="289"/>
      <c r="AG605" s="289"/>
      <c r="AH605" s="289"/>
    </row>
    <row r="606" spans="1:34"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c r="AE606" s="289"/>
      <c r="AF606" s="289"/>
      <c r="AG606" s="289"/>
      <c r="AH606" s="289"/>
    </row>
    <row r="607" spans="1:34"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c r="AE607" s="289"/>
      <c r="AF607" s="289"/>
      <c r="AG607" s="289"/>
      <c r="AH607" s="289"/>
    </row>
    <row r="608" spans="1:34"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c r="AE608" s="289"/>
      <c r="AF608" s="289"/>
      <c r="AG608" s="289"/>
      <c r="AH608" s="289"/>
    </row>
    <row r="609" spans="1:34"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c r="AH609" s="289"/>
    </row>
    <row r="610" spans="1:34"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c r="AE610" s="289"/>
      <c r="AF610" s="289"/>
      <c r="AG610" s="289"/>
      <c r="AH610" s="289"/>
    </row>
    <row r="611" spans="1:34"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c r="AE611" s="289"/>
      <c r="AF611" s="289"/>
      <c r="AG611" s="289"/>
      <c r="AH611" s="289"/>
    </row>
    <row r="612" spans="1:34"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c r="AE612" s="289"/>
      <c r="AF612" s="289"/>
      <c r="AG612" s="289"/>
      <c r="AH612" s="289"/>
    </row>
    <row r="613" spans="1:34"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c r="AE613" s="289"/>
      <c r="AF613" s="289"/>
      <c r="AG613" s="289"/>
      <c r="AH613" s="289"/>
    </row>
    <row r="614" spans="1:34"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c r="AE614" s="289"/>
      <c r="AF614" s="289"/>
      <c r="AG614" s="289"/>
      <c r="AH614" s="289"/>
    </row>
    <row r="615" spans="1:34"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c r="AE615" s="289"/>
      <c r="AF615" s="289"/>
      <c r="AG615" s="289"/>
      <c r="AH615" s="289"/>
    </row>
    <row r="616" spans="1:34"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c r="AH616" s="289"/>
    </row>
    <row r="617" spans="1:34"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c r="AE617" s="289"/>
      <c r="AF617" s="289"/>
      <c r="AG617" s="289"/>
      <c r="AH617" s="289"/>
    </row>
    <row r="618" spans="1:34"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c r="AE618" s="289"/>
      <c r="AF618" s="289"/>
      <c r="AG618" s="289"/>
      <c r="AH618" s="289"/>
    </row>
    <row r="619" spans="1:34"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c r="AE619" s="289"/>
      <c r="AF619" s="289"/>
      <c r="AG619" s="289"/>
      <c r="AH619" s="289"/>
    </row>
    <row r="620" spans="1:34"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c r="AE620" s="289"/>
      <c r="AF620" s="289"/>
      <c r="AG620" s="289"/>
      <c r="AH620" s="289"/>
    </row>
    <row r="621" spans="1:34"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c r="AE621" s="289"/>
      <c r="AF621" s="289"/>
      <c r="AG621" s="289"/>
      <c r="AH621" s="289"/>
    </row>
    <row r="622" spans="1:34"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c r="AE622" s="289"/>
      <c r="AF622" s="289"/>
      <c r="AG622" s="289"/>
      <c r="AH622" s="289"/>
    </row>
    <row r="623" spans="1:34"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c r="AE623" s="289"/>
      <c r="AF623" s="289"/>
      <c r="AG623" s="289"/>
      <c r="AH623" s="289"/>
    </row>
    <row r="624" spans="1:34"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c r="AE624" s="289"/>
      <c r="AF624" s="289"/>
      <c r="AG624" s="289"/>
      <c r="AH624" s="289"/>
    </row>
    <row r="625" spans="1:34"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c r="AE625" s="289"/>
      <c r="AF625" s="289"/>
      <c r="AG625" s="289"/>
      <c r="AH625" s="289"/>
    </row>
    <row r="626" spans="1:34"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c r="AE626" s="289"/>
      <c r="AF626" s="289"/>
      <c r="AG626" s="289"/>
      <c r="AH626" s="289"/>
    </row>
    <row r="627" spans="1:34"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c r="AE627" s="289"/>
      <c r="AF627" s="289"/>
      <c r="AG627" s="289"/>
      <c r="AH627" s="289"/>
    </row>
    <row r="628" spans="1:34"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c r="AE628" s="289"/>
      <c r="AF628" s="289"/>
      <c r="AG628" s="289"/>
      <c r="AH628" s="289"/>
    </row>
    <row r="629" spans="1:34"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c r="AE629" s="289"/>
      <c r="AF629" s="289"/>
      <c r="AG629" s="289"/>
      <c r="AH629" s="289"/>
    </row>
    <row r="630" spans="1:34"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c r="AE630" s="289"/>
      <c r="AF630" s="289"/>
      <c r="AG630" s="289"/>
      <c r="AH630" s="289"/>
    </row>
    <row r="631" spans="1:34"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c r="AE631" s="289"/>
      <c r="AF631" s="289"/>
      <c r="AG631" s="289"/>
      <c r="AH631" s="289"/>
    </row>
    <row r="632" spans="1:34"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c r="AE632" s="289"/>
      <c r="AF632" s="289"/>
      <c r="AG632" s="289"/>
      <c r="AH632" s="289"/>
    </row>
    <row r="633" spans="1:34"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c r="AE633" s="289"/>
      <c r="AF633" s="289"/>
      <c r="AG633" s="289"/>
      <c r="AH633" s="289"/>
    </row>
    <row r="634" spans="1:34"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c r="AE634" s="289"/>
      <c r="AF634" s="289"/>
      <c r="AG634" s="289"/>
      <c r="AH634" s="289"/>
    </row>
    <row r="635" spans="1:34"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c r="AH635" s="289"/>
    </row>
    <row r="636" spans="1:34"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c r="AE636" s="289"/>
      <c r="AF636" s="289"/>
      <c r="AG636" s="289"/>
      <c r="AH636" s="289"/>
    </row>
    <row r="637" spans="1:34"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c r="AE637" s="289"/>
      <c r="AF637" s="289"/>
      <c r="AG637" s="289"/>
      <c r="AH637" s="289"/>
    </row>
    <row r="638" spans="1:34"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c r="AE638" s="289"/>
      <c r="AF638" s="289"/>
      <c r="AG638" s="289"/>
      <c r="AH638" s="289"/>
    </row>
    <row r="639" spans="1:34"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c r="AE639" s="289"/>
      <c r="AF639" s="289"/>
      <c r="AG639" s="289"/>
      <c r="AH639" s="289"/>
    </row>
    <row r="640" spans="1:34"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c r="AH640" s="289"/>
    </row>
    <row r="641" spans="1:34"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c r="AH641" s="289"/>
    </row>
    <row r="642" spans="1:34"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c r="AE642" s="289"/>
      <c r="AF642" s="289"/>
      <c r="AG642" s="289"/>
      <c r="AH642" s="289"/>
    </row>
    <row r="643" spans="1:34"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c r="AH643" s="289"/>
    </row>
    <row r="644" spans="1:34"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c r="AH644" s="289"/>
    </row>
    <row r="645" spans="1:34"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c r="AE645" s="289"/>
      <c r="AF645" s="289"/>
      <c r="AG645" s="289"/>
      <c r="AH645" s="289"/>
    </row>
    <row r="646" spans="1:34"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c r="AE646" s="289"/>
      <c r="AF646" s="289"/>
      <c r="AG646" s="289"/>
      <c r="AH646" s="289"/>
    </row>
    <row r="647" spans="1:34"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c r="AE647" s="289"/>
      <c r="AF647" s="289"/>
      <c r="AG647" s="289"/>
      <c r="AH647" s="289"/>
    </row>
    <row r="648" spans="1:34"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c r="AE648" s="289"/>
      <c r="AF648" s="289"/>
      <c r="AG648" s="289"/>
      <c r="AH648" s="289"/>
    </row>
    <row r="649" spans="1:34"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c r="AE649" s="289"/>
      <c r="AF649" s="289"/>
      <c r="AG649" s="289"/>
      <c r="AH649" s="289"/>
    </row>
    <row r="650" spans="1:34"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c r="AE650" s="289"/>
      <c r="AF650" s="289"/>
      <c r="AG650" s="289"/>
      <c r="AH650" s="289"/>
    </row>
    <row r="651" spans="1:34"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c r="AE651" s="289"/>
      <c r="AF651" s="289"/>
      <c r="AG651" s="289"/>
      <c r="AH651" s="289"/>
    </row>
    <row r="652" spans="1:34"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c r="AE652" s="289"/>
      <c r="AF652" s="289"/>
      <c r="AG652" s="289"/>
      <c r="AH652" s="289"/>
    </row>
    <row r="653" spans="1:34"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c r="AE653" s="289"/>
      <c r="AF653" s="289"/>
      <c r="AG653" s="289"/>
      <c r="AH653" s="289"/>
    </row>
    <row r="654" spans="1:34"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c r="AE654" s="289"/>
      <c r="AF654" s="289"/>
      <c r="AG654" s="289"/>
      <c r="AH654" s="289"/>
    </row>
    <row r="655" spans="1:34"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c r="AE655" s="289"/>
      <c r="AF655" s="289"/>
      <c r="AG655" s="289"/>
      <c r="AH655" s="289"/>
    </row>
    <row r="656" spans="1:34"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c r="AE656" s="289"/>
      <c r="AF656" s="289"/>
      <c r="AG656" s="289"/>
      <c r="AH656" s="289"/>
    </row>
    <row r="657" spans="1:34"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c r="AE657" s="289"/>
      <c r="AF657" s="289"/>
      <c r="AG657" s="289"/>
      <c r="AH657" s="289"/>
    </row>
    <row r="658" spans="1:34"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c r="AE658" s="289"/>
      <c r="AF658" s="289"/>
      <c r="AG658" s="289"/>
      <c r="AH658" s="289"/>
    </row>
    <row r="659" spans="1:34"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c r="AE659" s="289"/>
      <c r="AF659" s="289"/>
      <c r="AG659" s="289"/>
      <c r="AH659" s="289"/>
    </row>
    <row r="660" spans="1:34"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c r="AE660" s="289"/>
      <c r="AF660" s="289"/>
      <c r="AG660" s="289"/>
      <c r="AH660" s="289"/>
    </row>
    <row r="661" spans="1:34"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c r="AE661" s="289"/>
      <c r="AF661" s="289"/>
      <c r="AG661" s="289"/>
      <c r="AH661" s="289"/>
    </row>
    <row r="662" spans="1:34"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c r="AE662" s="289"/>
      <c r="AF662" s="289"/>
      <c r="AG662" s="289"/>
      <c r="AH662" s="289"/>
    </row>
    <row r="663" spans="1:34"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c r="AE663" s="289"/>
      <c r="AF663" s="289"/>
      <c r="AG663" s="289"/>
      <c r="AH663" s="289"/>
    </row>
    <row r="664" spans="1:34"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c r="AE664" s="289"/>
      <c r="AF664" s="289"/>
      <c r="AG664" s="289"/>
      <c r="AH664" s="289"/>
    </row>
    <row r="665" spans="1:34"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c r="AE665" s="289"/>
      <c r="AF665" s="289"/>
      <c r="AG665" s="289"/>
      <c r="AH665" s="289"/>
    </row>
    <row r="666" spans="1:34"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c r="AE666" s="289"/>
      <c r="AF666" s="289"/>
      <c r="AG666" s="289"/>
      <c r="AH666" s="289"/>
    </row>
    <row r="667" spans="1:34"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c r="AE667" s="289"/>
      <c r="AF667" s="289"/>
      <c r="AG667" s="289"/>
      <c r="AH667" s="289"/>
    </row>
    <row r="668" spans="1:34"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c r="AE668" s="289"/>
      <c r="AF668" s="289"/>
      <c r="AG668" s="289"/>
      <c r="AH668" s="289"/>
    </row>
    <row r="669" spans="1:34"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c r="AE669" s="289"/>
      <c r="AF669" s="289"/>
      <c r="AG669" s="289"/>
      <c r="AH669" s="289"/>
    </row>
    <row r="670" spans="1:34"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c r="AE670" s="289"/>
      <c r="AF670" s="289"/>
      <c r="AG670" s="289"/>
      <c r="AH670" s="289"/>
    </row>
    <row r="671" spans="1:34"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c r="AE671" s="289"/>
      <c r="AF671" s="289"/>
      <c r="AG671" s="289"/>
      <c r="AH671" s="289"/>
    </row>
    <row r="672" spans="1:34"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c r="AE672" s="289"/>
      <c r="AF672" s="289"/>
      <c r="AG672" s="289"/>
      <c r="AH672" s="289"/>
    </row>
    <row r="673" spans="1:34"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c r="AE673" s="289"/>
      <c r="AF673" s="289"/>
      <c r="AG673" s="289"/>
      <c r="AH673" s="289"/>
    </row>
    <row r="674" spans="1:34"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c r="AE674" s="289"/>
      <c r="AF674" s="289"/>
      <c r="AG674" s="289"/>
      <c r="AH674" s="289"/>
    </row>
    <row r="675" spans="1:34"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c r="AE675" s="289"/>
      <c r="AF675" s="289"/>
      <c r="AG675" s="289"/>
      <c r="AH675" s="289"/>
    </row>
    <row r="676" spans="1:34"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c r="AE676" s="289"/>
      <c r="AF676" s="289"/>
      <c r="AG676" s="289"/>
      <c r="AH676" s="289"/>
    </row>
    <row r="677" spans="1:34"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c r="AE677" s="289"/>
      <c r="AF677" s="289"/>
      <c r="AG677" s="289"/>
      <c r="AH677" s="289"/>
    </row>
    <row r="678" spans="1:34"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c r="AE678" s="289"/>
      <c r="AF678" s="289"/>
      <c r="AG678" s="289"/>
      <c r="AH678" s="289"/>
    </row>
    <row r="679" spans="1:34"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c r="AE679" s="289"/>
      <c r="AF679" s="289"/>
      <c r="AG679" s="289"/>
      <c r="AH679" s="289"/>
    </row>
    <row r="680" spans="1:34"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c r="AE680" s="289"/>
      <c r="AF680" s="289"/>
      <c r="AG680" s="289"/>
      <c r="AH680" s="289"/>
    </row>
    <row r="681" spans="1:34"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c r="AE681" s="289"/>
      <c r="AF681" s="289"/>
      <c r="AG681" s="289"/>
      <c r="AH681" s="289"/>
    </row>
    <row r="682" spans="1:34"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c r="AE682" s="289"/>
      <c r="AF682" s="289"/>
      <c r="AG682" s="289"/>
      <c r="AH682" s="289"/>
    </row>
    <row r="683" spans="1:34"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c r="AE683" s="289"/>
      <c r="AF683" s="289"/>
      <c r="AG683" s="289"/>
      <c r="AH683" s="289"/>
    </row>
    <row r="684" spans="1:34"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c r="AE684" s="289"/>
      <c r="AF684" s="289"/>
      <c r="AG684" s="289"/>
      <c r="AH684" s="289"/>
    </row>
    <row r="685" spans="1:34"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c r="AE685" s="289"/>
      <c r="AF685" s="289"/>
      <c r="AG685" s="289"/>
      <c r="AH685" s="289"/>
    </row>
    <row r="686" spans="1:34"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c r="AE686" s="289"/>
      <c r="AF686" s="289"/>
      <c r="AG686" s="289"/>
      <c r="AH686" s="289"/>
    </row>
    <row r="687" spans="1:34"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c r="AE687" s="289"/>
      <c r="AF687" s="289"/>
      <c r="AG687" s="289"/>
      <c r="AH687" s="289"/>
    </row>
    <row r="688" spans="1:34"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c r="AE688" s="289"/>
      <c r="AF688" s="289"/>
      <c r="AG688" s="289"/>
      <c r="AH688" s="289"/>
    </row>
    <row r="689" spans="1:34"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c r="AE689" s="289"/>
      <c r="AF689" s="289"/>
      <c r="AG689" s="289"/>
      <c r="AH689" s="289"/>
    </row>
    <row r="690" spans="1:34"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c r="AE690" s="289"/>
      <c r="AF690" s="289"/>
      <c r="AG690" s="289"/>
      <c r="AH690" s="289"/>
    </row>
    <row r="691" spans="1:34"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c r="AE691" s="289"/>
      <c r="AF691" s="289"/>
      <c r="AG691" s="289"/>
      <c r="AH691" s="289"/>
    </row>
    <row r="692" spans="1:34"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c r="AE692" s="289"/>
      <c r="AF692" s="289"/>
      <c r="AG692" s="289"/>
      <c r="AH692" s="289"/>
    </row>
    <row r="693" spans="1:34"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c r="AE693" s="289"/>
      <c r="AF693" s="289"/>
      <c r="AG693" s="289"/>
      <c r="AH693" s="289"/>
    </row>
    <row r="694" spans="1:34"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c r="AE694" s="289"/>
      <c r="AF694" s="289"/>
      <c r="AG694" s="289"/>
      <c r="AH694" s="289"/>
    </row>
    <row r="695" spans="1:34"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c r="AE695" s="289"/>
      <c r="AF695" s="289"/>
      <c r="AG695" s="289"/>
      <c r="AH695" s="289"/>
    </row>
    <row r="696" spans="1:34"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c r="AE696" s="289"/>
      <c r="AF696" s="289"/>
      <c r="AG696" s="289"/>
      <c r="AH696" s="289"/>
    </row>
    <row r="697" spans="1:34"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c r="AE697" s="289"/>
      <c r="AF697" s="289"/>
      <c r="AG697" s="289"/>
      <c r="AH697" s="289"/>
    </row>
    <row r="698" spans="1:34"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c r="AE698" s="289"/>
      <c r="AF698" s="289"/>
      <c r="AG698" s="289"/>
      <c r="AH698" s="289"/>
    </row>
    <row r="699" spans="1:34"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c r="AE699" s="289"/>
      <c r="AF699" s="289"/>
      <c r="AG699" s="289"/>
      <c r="AH699" s="289"/>
    </row>
    <row r="700" spans="1:34"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c r="AE700" s="289"/>
      <c r="AF700" s="289"/>
      <c r="AG700" s="289"/>
      <c r="AH700" s="289"/>
    </row>
    <row r="701" spans="1:34"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c r="AE701" s="289"/>
      <c r="AF701" s="289"/>
      <c r="AG701" s="289"/>
      <c r="AH701" s="289"/>
    </row>
    <row r="702" spans="1:34"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c r="AE702" s="289"/>
      <c r="AF702" s="289"/>
      <c r="AG702" s="289"/>
      <c r="AH702" s="289"/>
    </row>
    <row r="703" spans="1:34"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c r="AE703" s="289"/>
      <c r="AF703" s="289"/>
      <c r="AG703" s="289"/>
      <c r="AH703" s="289"/>
    </row>
    <row r="704" spans="1:34"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c r="AE704" s="289"/>
      <c r="AF704" s="289"/>
      <c r="AG704" s="289"/>
      <c r="AH704" s="289"/>
    </row>
    <row r="705" spans="1:34"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c r="AE705" s="289"/>
      <c r="AF705" s="289"/>
      <c r="AG705" s="289"/>
      <c r="AH705" s="289"/>
    </row>
    <row r="706" spans="1:34"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c r="AE706" s="289"/>
      <c r="AF706" s="289"/>
      <c r="AG706" s="289"/>
      <c r="AH706" s="289"/>
    </row>
    <row r="707" spans="1:34"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c r="AE707" s="289"/>
      <c r="AF707" s="289"/>
      <c r="AG707" s="289"/>
      <c r="AH707" s="289"/>
    </row>
    <row r="708" spans="1:34"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c r="AE708" s="289"/>
      <c r="AF708" s="289"/>
      <c r="AG708" s="289"/>
      <c r="AH708" s="289"/>
    </row>
    <row r="709" spans="1:34"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c r="AE709" s="289"/>
      <c r="AF709" s="289"/>
      <c r="AG709" s="289"/>
      <c r="AH709" s="289"/>
    </row>
    <row r="710" spans="1:34"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c r="AE710" s="289"/>
      <c r="AF710" s="289"/>
      <c r="AG710" s="289"/>
      <c r="AH710" s="289"/>
    </row>
    <row r="711" spans="1:34"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c r="AE711" s="289"/>
      <c r="AF711" s="289"/>
      <c r="AG711" s="289"/>
      <c r="AH711" s="289"/>
    </row>
    <row r="712" spans="1:34"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c r="AE712" s="289"/>
      <c r="AF712" s="289"/>
      <c r="AG712" s="289"/>
      <c r="AH712" s="289"/>
    </row>
    <row r="713" spans="1:34"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c r="AE713" s="289"/>
      <c r="AF713" s="289"/>
      <c r="AG713" s="289"/>
      <c r="AH713" s="289"/>
    </row>
    <row r="714" spans="1:34"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c r="AE714" s="289"/>
      <c r="AF714" s="289"/>
      <c r="AG714" s="289"/>
      <c r="AH714" s="289"/>
    </row>
    <row r="715" spans="1:34"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c r="AE715" s="289"/>
      <c r="AF715" s="289"/>
      <c r="AG715" s="289"/>
      <c r="AH715" s="289"/>
    </row>
    <row r="716" spans="1:34"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c r="AE716" s="289"/>
      <c r="AF716" s="289"/>
      <c r="AG716" s="289"/>
      <c r="AH716" s="289"/>
    </row>
    <row r="717" spans="1:34"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c r="AE717" s="289"/>
      <c r="AF717" s="289"/>
      <c r="AG717" s="289"/>
      <c r="AH717" s="289"/>
    </row>
    <row r="718" spans="1:34"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c r="AE718" s="289"/>
      <c r="AF718" s="289"/>
      <c r="AG718" s="289"/>
      <c r="AH718" s="289"/>
    </row>
    <row r="719" spans="1:34"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c r="AE719" s="289"/>
      <c r="AF719" s="289"/>
      <c r="AG719" s="289"/>
      <c r="AH719" s="289"/>
    </row>
    <row r="720" spans="1:34"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c r="AE720" s="289"/>
      <c r="AF720" s="289"/>
      <c r="AG720" s="289"/>
      <c r="AH720" s="289"/>
    </row>
    <row r="721" spans="1:34"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c r="AE721" s="289"/>
      <c r="AF721" s="289"/>
      <c r="AG721" s="289"/>
      <c r="AH721" s="289"/>
    </row>
    <row r="722" spans="1:34"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c r="AE722" s="289"/>
      <c r="AF722" s="289"/>
      <c r="AG722" s="289"/>
      <c r="AH722" s="289"/>
    </row>
    <row r="723" spans="1:34"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c r="AE723" s="289"/>
      <c r="AF723" s="289"/>
      <c r="AG723" s="289"/>
      <c r="AH723" s="289"/>
    </row>
    <row r="724" spans="1:34"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c r="AE724" s="289"/>
      <c r="AF724" s="289"/>
      <c r="AG724" s="289"/>
      <c r="AH724" s="289"/>
    </row>
    <row r="725" spans="1:34"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c r="AE725" s="289"/>
      <c r="AF725" s="289"/>
      <c r="AG725" s="289"/>
      <c r="AH725" s="289"/>
    </row>
    <row r="726" spans="1:34"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c r="AE726" s="289"/>
      <c r="AF726" s="289"/>
      <c r="AG726" s="289"/>
      <c r="AH726" s="289"/>
    </row>
    <row r="727" spans="1:34"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c r="AE727" s="289"/>
      <c r="AF727" s="289"/>
      <c r="AG727" s="289"/>
      <c r="AH727" s="289"/>
    </row>
    <row r="728" spans="1:34"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c r="AE728" s="289"/>
      <c r="AF728" s="289"/>
      <c r="AG728" s="289"/>
      <c r="AH728" s="289"/>
    </row>
    <row r="729" spans="1:34"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c r="AE729" s="289"/>
      <c r="AF729" s="289"/>
      <c r="AG729" s="289"/>
      <c r="AH729" s="289"/>
    </row>
    <row r="730" spans="1:34"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c r="AE730" s="289"/>
      <c r="AF730" s="289"/>
      <c r="AG730" s="289"/>
      <c r="AH730" s="289"/>
    </row>
    <row r="731" spans="1:34"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c r="AE731" s="289"/>
      <c r="AF731" s="289"/>
      <c r="AG731" s="289"/>
      <c r="AH731" s="289"/>
    </row>
    <row r="732" spans="1:34"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c r="AE732" s="289"/>
      <c r="AF732" s="289"/>
      <c r="AG732" s="289"/>
      <c r="AH732" s="289"/>
    </row>
    <row r="733" spans="1:34"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c r="AE733" s="289"/>
      <c r="AF733" s="289"/>
      <c r="AG733" s="289"/>
      <c r="AH733" s="289"/>
    </row>
    <row r="734" spans="1:34"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c r="AE734" s="289"/>
      <c r="AF734" s="289"/>
      <c r="AG734" s="289"/>
      <c r="AH734" s="289"/>
    </row>
    <row r="735" spans="1:34"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c r="AE735" s="289"/>
      <c r="AF735" s="289"/>
      <c r="AG735" s="289"/>
      <c r="AH735" s="289"/>
    </row>
    <row r="736" spans="1:34"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c r="AE736" s="289"/>
      <c r="AF736" s="289"/>
      <c r="AG736" s="289"/>
      <c r="AH736" s="289"/>
    </row>
    <row r="737" spans="1:34"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c r="AE737" s="289"/>
      <c r="AF737" s="289"/>
      <c r="AG737" s="289"/>
      <c r="AH737" s="289"/>
    </row>
    <row r="738" spans="1:34"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c r="AE738" s="289"/>
      <c r="AF738" s="289"/>
      <c r="AG738" s="289"/>
      <c r="AH738" s="289"/>
    </row>
    <row r="739" spans="1:34"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c r="AE739" s="289"/>
      <c r="AF739" s="289"/>
      <c r="AG739" s="289"/>
      <c r="AH739" s="289"/>
    </row>
    <row r="740" spans="1:34"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c r="AE740" s="289"/>
      <c r="AF740" s="289"/>
      <c r="AG740" s="289"/>
      <c r="AH740" s="289"/>
    </row>
    <row r="741" spans="1:34"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c r="AE741" s="289"/>
      <c r="AF741" s="289"/>
      <c r="AG741" s="289"/>
      <c r="AH741" s="289"/>
    </row>
    <row r="742" spans="1:34"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c r="AE742" s="289"/>
      <c r="AF742" s="289"/>
      <c r="AG742" s="289"/>
      <c r="AH742" s="289"/>
    </row>
    <row r="743" spans="1:34"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c r="AE743" s="289"/>
      <c r="AF743" s="289"/>
      <c r="AG743" s="289"/>
      <c r="AH743" s="289"/>
    </row>
    <row r="744" spans="1:34"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c r="AE744" s="289"/>
      <c r="AF744" s="289"/>
      <c r="AG744" s="289"/>
      <c r="AH744" s="289"/>
    </row>
    <row r="745" spans="1:34"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c r="AE745" s="289"/>
      <c r="AF745" s="289"/>
      <c r="AG745" s="289"/>
      <c r="AH745" s="289"/>
    </row>
    <row r="746" spans="1:34"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c r="AE746" s="289"/>
      <c r="AF746" s="289"/>
      <c r="AG746" s="289"/>
      <c r="AH746" s="289"/>
    </row>
    <row r="747" spans="1:34"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c r="AE747" s="289"/>
      <c r="AF747" s="289"/>
      <c r="AG747" s="289"/>
      <c r="AH747" s="289"/>
    </row>
    <row r="748" spans="1:34"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c r="AE748" s="289"/>
      <c r="AF748" s="289"/>
      <c r="AG748" s="289"/>
      <c r="AH748" s="289"/>
    </row>
    <row r="749" spans="1:34"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c r="AE749" s="289"/>
      <c r="AF749" s="289"/>
      <c r="AG749" s="289"/>
      <c r="AH749" s="289"/>
    </row>
    <row r="750" spans="1:34"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c r="AE750" s="289"/>
      <c r="AF750" s="289"/>
      <c r="AG750" s="289"/>
      <c r="AH750" s="289"/>
    </row>
    <row r="751" spans="1:34"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c r="AE751" s="289"/>
      <c r="AF751" s="289"/>
      <c r="AG751" s="289"/>
      <c r="AH751" s="289"/>
    </row>
    <row r="752" spans="1:34"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c r="AE752" s="289"/>
      <c r="AF752" s="289"/>
      <c r="AG752" s="289"/>
      <c r="AH752" s="289"/>
    </row>
    <row r="753" spans="1:34"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c r="AE753" s="289"/>
      <c r="AF753" s="289"/>
      <c r="AG753" s="289"/>
      <c r="AH753" s="289"/>
    </row>
    <row r="754" spans="1:34"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c r="AE754" s="289"/>
      <c r="AF754" s="289"/>
      <c r="AG754" s="289"/>
      <c r="AH754" s="289"/>
    </row>
    <row r="755" spans="1:34"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c r="AE755" s="289"/>
      <c r="AF755" s="289"/>
      <c r="AG755" s="289"/>
      <c r="AH755" s="289"/>
    </row>
    <row r="756" spans="1:34"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c r="AE756" s="289"/>
      <c r="AF756" s="289"/>
      <c r="AG756" s="289"/>
      <c r="AH756" s="289"/>
    </row>
    <row r="757" spans="1:34"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c r="AE757" s="289"/>
      <c r="AF757" s="289"/>
      <c r="AG757" s="289"/>
      <c r="AH757" s="289"/>
    </row>
    <row r="758" spans="1:34"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c r="AE758" s="289"/>
      <c r="AF758" s="289"/>
      <c r="AG758" s="289"/>
      <c r="AH758" s="289"/>
    </row>
    <row r="759" spans="1:34"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c r="AE759" s="289"/>
      <c r="AF759" s="289"/>
      <c r="AG759" s="289"/>
      <c r="AH759" s="289"/>
    </row>
    <row r="760" spans="1:34"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c r="AE760" s="289"/>
      <c r="AF760" s="289"/>
      <c r="AG760" s="289"/>
      <c r="AH760" s="289"/>
    </row>
    <row r="761" spans="1:34"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c r="AE761" s="289"/>
      <c r="AF761" s="289"/>
      <c r="AG761" s="289"/>
      <c r="AH761" s="289"/>
    </row>
    <row r="762" spans="1:34"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c r="AE762" s="289"/>
      <c r="AF762" s="289"/>
      <c r="AG762" s="289"/>
      <c r="AH762" s="289"/>
    </row>
    <row r="763" spans="1:34"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c r="AE763" s="289"/>
      <c r="AF763" s="289"/>
      <c r="AG763" s="289"/>
      <c r="AH763" s="289"/>
    </row>
    <row r="764" spans="1:34"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c r="AE764" s="289"/>
      <c r="AF764" s="289"/>
      <c r="AG764" s="289"/>
      <c r="AH764" s="289"/>
    </row>
    <row r="765" spans="1:34"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c r="AE765" s="289"/>
      <c r="AF765" s="289"/>
      <c r="AG765" s="289"/>
      <c r="AH765" s="289"/>
    </row>
    <row r="766" spans="1:34"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c r="AE766" s="289"/>
      <c r="AF766" s="289"/>
      <c r="AG766" s="289"/>
      <c r="AH766" s="289"/>
    </row>
    <row r="767" spans="1:34"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c r="AE767" s="289"/>
      <c r="AF767" s="289"/>
      <c r="AG767" s="289"/>
      <c r="AH767" s="289"/>
    </row>
    <row r="768" spans="1:34"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c r="AE768" s="289"/>
      <c r="AF768" s="289"/>
      <c r="AG768" s="289"/>
      <c r="AH768" s="289"/>
    </row>
    <row r="769" spans="1:34"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c r="AE769" s="289"/>
      <c r="AF769" s="289"/>
      <c r="AG769" s="289"/>
      <c r="AH769" s="289"/>
    </row>
    <row r="770" spans="1:34"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c r="AE770" s="289"/>
      <c r="AF770" s="289"/>
      <c r="AG770" s="289"/>
      <c r="AH770" s="289"/>
    </row>
    <row r="771" spans="1:34"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c r="AE771" s="289"/>
      <c r="AF771" s="289"/>
      <c r="AG771" s="289"/>
      <c r="AH771" s="289"/>
    </row>
    <row r="772" spans="1:34"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c r="AE772" s="289"/>
      <c r="AF772" s="289"/>
      <c r="AG772" s="289"/>
      <c r="AH772" s="289"/>
    </row>
    <row r="773" spans="1:34"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c r="AE773" s="289"/>
      <c r="AF773" s="289"/>
      <c r="AG773" s="289"/>
      <c r="AH773" s="289"/>
    </row>
    <row r="774" spans="1:34"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c r="AE774" s="289"/>
      <c r="AF774" s="289"/>
      <c r="AG774" s="289"/>
      <c r="AH774" s="289"/>
    </row>
    <row r="775" spans="1:34"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c r="AE775" s="289"/>
      <c r="AF775" s="289"/>
      <c r="AG775" s="289"/>
      <c r="AH775" s="289"/>
    </row>
    <row r="776" spans="1:34"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c r="AE776" s="289"/>
      <c r="AF776" s="289"/>
      <c r="AG776" s="289"/>
      <c r="AH776" s="289"/>
    </row>
    <row r="777" spans="1:34"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c r="AE777" s="289"/>
      <c r="AF777" s="289"/>
      <c r="AG777" s="289"/>
      <c r="AH777" s="289"/>
    </row>
    <row r="778" spans="1:34"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c r="AE778" s="289"/>
      <c r="AF778" s="289"/>
      <c r="AG778" s="289"/>
      <c r="AH778" s="289"/>
    </row>
    <row r="779" spans="1:34"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c r="AE779" s="289"/>
      <c r="AF779" s="289"/>
      <c r="AG779" s="289"/>
      <c r="AH779" s="289"/>
    </row>
    <row r="780" spans="1:34"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c r="AE780" s="289"/>
      <c r="AF780" s="289"/>
      <c r="AG780" s="289"/>
      <c r="AH780" s="289"/>
    </row>
    <row r="781" spans="1:34"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c r="AE781" s="289"/>
      <c r="AF781" s="289"/>
      <c r="AG781" s="289"/>
      <c r="AH781" s="289"/>
    </row>
    <row r="782" spans="1:34"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c r="AE782" s="289"/>
      <c r="AF782" s="289"/>
      <c r="AG782" s="289"/>
      <c r="AH782" s="289"/>
    </row>
    <row r="783" spans="1:34"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c r="AE783" s="289"/>
      <c r="AF783" s="289"/>
      <c r="AG783" s="289"/>
      <c r="AH783" s="289"/>
    </row>
    <row r="784" spans="1:34"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c r="AE784" s="289"/>
      <c r="AF784" s="289"/>
      <c r="AG784" s="289"/>
      <c r="AH784" s="289"/>
    </row>
    <row r="785" spans="1:34"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c r="AE785" s="289"/>
      <c r="AF785" s="289"/>
      <c r="AG785" s="289"/>
      <c r="AH785" s="289"/>
    </row>
    <row r="786" spans="1:34"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c r="AE786" s="289"/>
      <c r="AF786" s="289"/>
      <c r="AG786" s="289"/>
      <c r="AH786" s="289"/>
    </row>
    <row r="787" spans="1:34"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c r="AE787" s="289"/>
      <c r="AF787" s="289"/>
      <c r="AG787" s="289"/>
      <c r="AH787" s="289"/>
    </row>
    <row r="788" spans="1:34"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c r="AE788" s="289"/>
      <c r="AF788" s="289"/>
      <c r="AG788" s="289"/>
      <c r="AH788" s="289"/>
    </row>
    <row r="789" spans="1:34"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c r="AE789" s="289"/>
      <c r="AF789" s="289"/>
      <c r="AG789" s="289"/>
      <c r="AH789" s="289"/>
    </row>
    <row r="790" spans="1:34"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c r="AE790" s="289"/>
      <c r="AF790" s="289"/>
      <c r="AG790" s="289"/>
      <c r="AH790" s="289"/>
    </row>
    <row r="791" spans="1:34"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c r="AE791" s="289"/>
      <c r="AF791" s="289"/>
      <c r="AG791" s="289"/>
      <c r="AH791" s="289"/>
    </row>
    <row r="792" spans="1:34"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c r="AE792" s="289"/>
      <c r="AF792" s="289"/>
      <c r="AG792" s="289"/>
      <c r="AH792" s="289"/>
    </row>
    <row r="793" spans="1:34"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c r="AE793" s="289"/>
      <c r="AF793" s="289"/>
      <c r="AG793" s="289"/>
      <c r="AH793" s="289"/>
    </row>
    <row r="794" spans="1:34"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c r="AE794" s="289"/>
      <c r="AF794" s="289"/>
      <c r="AG794" s="289"/>
      <c r="AH794" s="289"/>
    </row>
    <row r="795" spans="1:34"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c r="AE795" s="289"/>
      <c r="AF795" s="289"/>
      <c r="AG795" s="289"/>
      <c r="AH795" s="289"/>
    </row>
    <row r="796" spans="1:34"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c r="AE796" s="289"/>
      <c r="AF796" s="289"/>
      <c r="AG796" s="289"/>
      <c r="AH796" s="289"/>
    </row>
    <row r="797" spans="1:34"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c r="AE797" s="289"/>
      <c r="AF797" s="289"/>
      <c r="AG797" s="289"/>
      <c r="AH797" s="289"/>
    </row>
    <row r="798" spans="1:34"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c r="AE798" s="289"/>
      <c r="AF798" s="289"/>
      <c r="AG798" s="289"/>
      <c r="AH798" s="289"/>
    </row>
    <row r="799" spans="1:34"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c r="AE799" s="289"/>
      <c r="AF799" s="289"/>
      <c r="AG799" s="289"/>
      <c r="AH799" s="289"/>
    </row>
    <row r="800" spans="1:34"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c r="AE800" s="289"/>
      <c r="AF800" s="289"/>
      <c r="AG800" s="289"/>
      <c r="AH800" s="289"/>
    </row>
    <row r="801" spans="1:34"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c r="AE801" s="289"/>
      <c r="AF801" s="289"/>
      <c r="AG801" s="289"/>
      <c r="AH801" s="289"/>
    </row>
    <row r="802" spans="1:34"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c r="AE802" s="289"/>
      <c r="AF802" s="289"/>
      <c r="AG802" s="289"/>
      <c r="AH802" s="289"/>
    </row>
    <row r="803" spans="1:34"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c r="AE803" s="289"/>
      <c r="AF803" s="289"/>
      <c r="AG803" s="289"/>
      <c r="AH803" s="289"/>
    </row>
    <row r="804" spans="1:34"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c r="AE804" s="289"/>
      <c r="AF804" s="289"/>
      <c r="AG804" s="289"/>
      <c r="AH804" s="289"/>
    </row>
    <row r="805" spans="1:34"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c r="AE805" s="289"/>
      <c r="AF805" s="289"/>
      <c r="AG805" s="289"/>
      <c r="AH805" s="289"/>
    </row>
    <row r="806" spans="1:34"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c r="AE806" s="289"/>
      <c r="AF806" s="289"/>
      <c r="AG806" s="289"/>
      <c r="AH806" s="289"/>
    </row>
    <row r="807" spans="1:34"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c r="AE807" s="289"/>
      <c r="AF807" s="289"/>
      <c r="AG807" s="289"/>
      <c r="AH807" s="289"/>
    </row>
    <row r="808" spans="1:34"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c r="AE808" s="289"/>
      <c r="AF808" s="289"/>
      <c r="AG808" s="289"/>
      <c r="AH808" s="289"/>
    </row>
    <row r="809" spans="1:34"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c r="AE809" s="289"/>
      <c r="AF809" s="289"/>
      <c r="AG809" s="289"/>
      <c r="AH809" s="289"/>
    </row>
    <row r="810" spans="1:34"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c r="AE810" s="289"/>
      <c r="AF810" s="289"/>
      <c r="AG810" s="289"/>
      <c r="AH810" s="289"/>
    </row>
    <row r="811" spans="1:34"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c r="AE811" s="289"/>
      <c r="AF811" s="289"/>
      <c r="AG811" s="289"/>
      <c r="AH811" s="289"/>
    </row>
    <row r="812" spans="1:34"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c r="AE812" s="289"/>
      <c r="AF812" s="289"/>
      <c r="AG812" s="289"/>
      <c r="AH812" s="289"/>
    </row>
    <row r="813" spans="1:34"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c r="AE813" s="289"/>
      <c r="AF813" s="289"/>
      <c r="AG813" s="289"/>
      <c r="AH813" s="289"/>
    </row>
    <row r="814" spans="1:34"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c r="AE814" s="289"/>
      <c r="AF814" s="289"/>
      <c r="AG814" s="289"/>
      <c r="AH814" s="289"/>
    </row>
    <row r="815" spans="1:34"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c r="AE815" s="289"/>
      <c r="AF815" s="289"/>
      <c r="AG815" s="289"/>
      <c r="AH815" s="289"/>
    </row>
    <row r="816" spans="1:34"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c r="AE816" s="289"/>
      <c r="AF816" s="289"/>
      <c r="AG816" s="289"/>
      <c r="AH816" s="289"/>
    </row>
    <row r="817" spans="1:34"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c r="AE817" s="289"/>
      <c r="AF817" s="289"/>
      <c r="AG817" s="289"/>
      <c r="AH817" s="289"/>
    </row>
    <row r="818" spans="1:34"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c r="AE818" s="289"/>
      <c r="AF818" s="289"/>
      <c r="AG818" s="289"/>
      <c r="AH818" s="289"/>
    </row>
    <row r="819" spans="1:34"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c r="AE819" s="289"/>
      <c r="AF819" s="289"/>
      <c r="AG819" s="289"/>
      <c r="AH819" s="289"/>
    </row>
    <row r="820" spans="1:34"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c r="AE820" s="289"/>
      <c r="AF820" s="289"/>
      <c r="AG820" s="289"/>
      <c r="AH820" s="289"/>
    </row>
    <row r="821" spans="1:34"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c r="AE821" s="289"/>
      <c r="AF821" s="289"/>
      <c r="AG821" s="289"/>
      <c r="AH821" s="289"/>
    </row>
    <row r="822" spans="1:34"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c r="AE822" s="289"/>
      <c r="AF822" s="289"/>
      <c r="AG822" s="289"/>
      <c r="AH822" s="289"/>
    </row>
    <row r="823" spans="1:34"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c r="AE823" s="289"/>
      <c r="AF823" s="289"/>
      <c r="AG823" s="289"/>
      <c r="AH823" s="289"/>
    </row>
    <row r="824" spans="1:34"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c r="AE824" s="289"/>
      <c r="AF824" s="289"/>
      <c r="AG824" s="289"/>
      <c r="AH824" s="289"/>
    </row>
    <row r="825" spans="1:34"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c r="AE825" s="289"/>
      <c r="AF825" s="289"/>
      <c r="AG825" s="289"/>
      <c r="AH825" s="289"/>
    </row>
    <row r="826" spans="1:34"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c r="AE826" s="289"/>
      <c r="AF826" s="289"/>
      <c r="AG826" s="289"/>
      <c r="AH826" s="289"/>
    </row>
    <row r="827" spans="1:34"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c r="AE827" s="289"/>
      <c r="AF827" s="289"/>
      <c r="AG827" s="289"/>
      <c r="AH827" s="289"/>
    </row>
    <row r="828" spans="1:34"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c r="AE828" s="289"/>
      <c r="AF828" s="289"/>
      <c r="AG828" s="289"/>
      <c r="AH828" s="289"/>
    </row>
    <row r="829" spans="1:34"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c r="AE829" s="289"/>
      <c r="AF829" s="289"/>
      <c r="AG829" s="289"/>
      <c r="AH829" s="289"/>
    </row>
    <row r="830" spans="1:34"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c r="AE830" s="289"/>
      <c r="AF830" s="289"/>
      <c r="AG830" s="289"/>
      <c r="AH830" s="289"/>
    </row>
    <row r="831" spans="1:34"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c r="AE831" s="289"/>
      <c r="AF831" s="289"/>
      <c r="AG831" s="289"/>
      <c r="AH831" s="289"/>
    </row>
    <row r="832" spans="1:34"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c r="AE832" s="289"/>
      <c r="AF832" s="289"/>
      <c r="AG832" s="289"/>
      <c r="AH832" s="289"/>
    </row>
    <row r="833" spans="1:34"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c r="AE833" s="289"/>
      <c r="AF833" s="289"/>
      <c r="AG833" s="289"/>
      <c r="AH833" s="289"/>
    </row>
    <row r="834" spans="1:34"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c r="AE834" s="289"/>
      <c r="AF834" s="289"/>
      <c r="AG834" s="289"/>
      <c r="AH834" s="289"/>
    </row>
    <row r="835" spans="1:34"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c r="AE835" s="289"/>
      <c r="AF835" s="289"/>
      <c r="AG835" s="289"/>
      <c r="AH835" s="289"/>
    </row>
    <row r="836" spans="1:34"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c r="AE836" s="289"/>
      <c r="AF836" s="289"/>
      <c r="AG836" s="289"/>
      <c r="AH836" s="289"/>
    </row>
    <row r="837" spans="1:34"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c r="AE837" s="289"/>
      <c r="AF837" s="289"/>
      <c r="AG837" s="289"/>
      <c r="AH837" s="289"/>
    </row>
    <row r="838" spans="1:34"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c r="AE838" s="289"/>
      <c r="AF838" s="289"/>
      <c r="AG838" s="289"/>
      <c r="AH838" s="289"/>
    </row>
    <row r="839" spans="1:34"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c r="AE839" s="289"/>
      <c r="AF839" s="289"/>
      <c r="AG839" s="289"/>
      <c r="AH839" s="289"/>
    </row>
    <row r="840" spans="1:34"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c r="AE840" s="289"/>
      <c r="AF840" s="289"/>
      <c r="AG840" s="289"/>
      <c r="AH840" s="289"/>
    </row>
    <row r="841" spans="1:34"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c r="AE841" s="289"/>
      <c r="AF841" s="289"/>
      <c r="AG841" s="289"/>
      <c r="AH841" s="289"/>
    </row>
    <row r="842" spans="1:34"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c r="AE842" s="289"/>
      <c r="AF842" s="289"/>
      <c r="AG842" s="289"/>
      <c r="AH842" s="289"/>
    </row>
    <row r="843" spans="1:34"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c r="AE843" s="289"/>
      <c r="AF843" s="289"/>
      <c r="AG843" s="289"/>
      <c r="AH843" s="289"/>
    </row>
    <row r="844" spans="1:34"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c r="AE844" s="289"/>
      <c r="AF844" s="289"/>
      <c r="AG844" s="289"/>
      <c r="AH844" s="289"/>
    </row>
    <row r="845" spans="1:34"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c r="AE845" s="289"/>
      <c r="AF845" s="289"/>
      <c r="AG845" s="289"/>
      <c r="AH845" s="289"/>
    </row>
    <row r="846" spans="1:34"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c r="AE846" s="289"/>
      <c r="AF846" s="289"/>
      <c r="AG846" s="289"/>
      <c r="AH846" s="289"/>
    </row>
    <row r="847" spans="1:34"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c r="AE847" s="289"/>
      <c r="AF847" s="289"/>
      <c r="AG847" s="289"/>
      <c r="AH847" s="289"/>
    </row>
    <row r="848" spans="1:34"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c r="AE848" s="289"/>
      <c r="AF848" s="289"/>
      <c r="AG848" s="289"/>
      <c r="AH848" s="289"/>
    </row>
    <row r="849" spans="1:34"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c r="AE849" s="289"/>
      <c r="AF849" s="289"/>
      <c r="AG849" s="289"/>
      <c r="AH849" s="289"/>
    </row>
    <row r="850" spans="1:34"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c r="AE850" s="289"/>
      <c r="AF850" s="289"/>
      <c r="AG850" s="289"/>
      <c r="AH850" s="289"/>
    </row>
    <row r="851" spans="1:34"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c r="AE851" s="289"/>
      <c r="AF851" s="289"/>
      <c r="AG851" s="289"/>
      <c r="AH851" s="289"/>
    </row>
    <row r="852" spans="1:34"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c r="AE852" s="289"/>
      <c r="AF852" s="289"/>
      <c r="AG852" s="289"/>
      <c r="AH852" s="289"/>
    </row>
    <row r="853" spans="1:34"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c r="AE853" s="289"/>
      <c r="AF853" s="289"/>
      <c r="AG853" s="289"/>
      <c r="AH853" s="289"/>
    </row>
    <row r="854" spans="1:34"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c r="AE854" s="289"/>
      <c r="AF854" s="289"/>
      <c r="AG854" s="289"/>
      <c r="AH854" s="289"/>
    </row>
    <row r="855" spans="1:34"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c r="AE855" s="289"/>
      <c r="AF855" s="289"/>
      <c r="AG855" s="289"/>
      <c r="AH855" s="289"/>
    </row>
    <row r="856" spans="1:34"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c r="AE856" s="289"/>
      <c r="AF856" s="289"/>
      <c r="AG856" s="289"/>
      <c r="AH856" s="289"/>
    </row>
    <row r="857" spans="1:34"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c r="AE857" s="289"/>
      <c r="AF857" s="289"/>
      <c r="AG857" s="289"/>
      <c r="AH857" s="289"/>
    </row>
    <row r="858" spans="1:34"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c r="AE858" s="289"/>
      <c r="AF858" s="289"/>
      <c r="AG858" s="289"/>
      <c r="AH858" s="289"/>
    </row>
    <row r="859" spans="1:34"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c r="AE859" s="289"/>
      <c r="AF859" s="289"/>
      <c r="AG859" s="289"/>
      <c r="AH859" s="289"/>
    </row>
    <row r="860" spans="1:34"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c r="AE860" s="289"/>
      <c r="AF860" s="289"/>
      <c r="AG860" s="289"/>
      <c r="AH860" s="289"/>
    </row>
    <row r="861" spans="1:34"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c r="AE861" s="289"/>
      <c r="AF861" s="289"/>
      <c r="AG861" s="289"/>
      <c r="AH861" s="289"/>
    </row>
    <row r="862" spans="1:34"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c r="AE862" s="289"/>
      <c r="AF862" s="289"/>
      <c r="AG862" s="289"/>
      <c r="AH862" s="289"/>
    </row>
    <row r="863" spans="1:34"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c r="AE863" s="289"/>
      <c r="AF863" s="289"/>
      <c r="AG863" s="289"/>
      <c r="AH863" s="289"/>
    </row>
    <row r="864" spans="1:34"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c r="AE864" s="289"/>
      <c r="AF864" s="289"/>
      <c r="AG864" s="289"/>
      <c r="AH864" s="289"/>
    </row>
    <row r="865" spans="1:34"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c r="AE865" s="289"/>
      <c r="AF865" s="289"/>
      <c r="AG865" s="289"/>
      <c r="AH865" s="289"/>
    </row>
    <row r="866" spans="1:34"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c r="AE866" s="289"/>
      <c r="AF866" s="289"/>
      <c r="AG866" s="289"/>
      <c r="AH866" s="289"/>
    </row>
    <row r="867" spans="1:34"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c r="AE867" s="289"/>
      <c r="AF867" s="289"/>
      <c r="AG867" s="289"/>
      <c r="AH867" s="289"/>
    </row>
    <row r="868" spans="1:34"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c r="AE868" s="289"/>
      <c r="AF868" s="289"/>
      <c r="AG868" s="289"/>
      <c r="AH868" s="289"/>
    </row>
    <row r="869" spans="1:34"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c r="AE869" s="289"/>
      <c r="AF869" s="289"/>
      <c r="AG869" s="289"/>
      <c r="AH869" s="289"/>
    </row>
    <row r="870" spans="1:34"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c r="AE870" s="289"/>
      <c r="AF870" s="289"/>
      <c r="AG870" s="289"/>
      <c r="AH870" s="289"/>
    </row>
    <row r="871" spans="1:34"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c r="AE871" s="289"/>
      <c r="AF871" s="289"/>
      <c r="AG871" s="289"/>
      <c r="AH871" s="289"/>
    </row>
    <row r="872" spans="1:34"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c r="AE872" s="289"/>
      <c r="AF872" s="289"/>
      <c r="AG872" s="289"/>
      <c r="AH872" s="289"/>
    </row>
    <row r="873" spans="1:34"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c r="AE873" s="289"/>
      <c r="AF873" s="289"/>
      <c r="AG873" s="289"/>
      <c r="AH873" s="289"/>
    </row>
    <row r="874" spans="1:34"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c r="AE874" s="289"/>
      <c r="AF874" s="289"/>
      <c r="AG874" s="289"/>
      <c r="AH874" s="289"/>
    </row>
    <row r="875" spans="1:34"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c r="AE875" s="289"/>
      <c r="AF875" s="289"/>
      <c r="AG875" s="289"/>
      <c r="AH875" s="289"/>
    </row>
    <row r="876" spans="1:34"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c r="AE876" s="289"/>
      <c r="AF876" s="289"/>
      <c r="AG876" s="289"/>
      <c r="AH876" s="289"/>
    </row>
    <row r="877" spans="1:34"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c r="AE877" s="289"/>
      <c r="AF877" s="289"/>
      <c r="AG877" s="289"/>
      <c r="AH877" s="289"/>
    </row>
    <row r="878" spans="1:34"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c r="AE878" s="289"/>
      <c r="AF878" s="289"/>
      <c r="AG878" s="289"/>
      <c r="AH878" s="289"/>
    </row>
    <row r="879" spans="1:34"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c r="AE879" s="289"/>
      <c r="AF879" s="289"/>
      <c r="AG879" s="289"/>
      <c r="AH879" s="289"/>
    </row>
    <row r="880" spans="1:34"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c r="AE880" s="289"/>
      <c r="AF880" s="289"/>
      <c r="AG880" s="289"/>
      <c r="AH880" s="289"/>
    </row>
    <row r="881" spans="1:34"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c r="AE881" s="289"/>
      <c r="AF881" s="289"/>
      <c r="AG881" s="289"/>
      <c r="AH881" s="289"/>
    </row>
    <row r="882" spans="1:34"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c r="AE882" s="289"/>
      <c r="AF882" s="289"/>
      <c r="AG882" s="289"/>
      <c r="AH882" s="289"/>
    </row>
    <row r="883" spans="1:34"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c r="AE883" s="289"/>
      <c r="AF883" s="289"/>
      <c r="AG883" s="289"/>
      <c r="AH883" s="289"/>
    </row>
    <row r="884" spans="1:34"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c r="AE884" s="289"/>
      <c r="AF884" s="289"/>
      <c r="AG884" s="289"/>
      <c r="AH884" s="289"/>
    </row>
    <row r="885" spans="1:34"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c r="AE885" s="289"/>
      <c r="AF885" s="289"/>
      <c r="AG885" s="289"/>
      <c r="AH885" s="289"/>
    </row>
    <row r="886" spans="1:34"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c r="AE886" s="289"/>
      <c r="AF886" s="289"/>
      <c r="AG886" s="289"/>
      <c r="AH886" s="289"/>
    </row>
    <row r="887" spans="1:34"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c r="AE887" s="289"/>
      <c r="AF887" s="289"/>
      <c r="AG887" s="289"/>
      <c r="AH887" s="289"/>
    </row>
    <row r="888" spans="1:34"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c r="AE888" s="289"/>
      <c r="AF888" s="289"/>
      <c r="AG888" s="289"/>
      <c r="AH888" s="289"/>
    </row>
    <row r="889" spans="1:34"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c r="AE889" s="289"/>
      <c r="AF889" s="289"/>
      <c r="AG889" s="289"/>
      <c r="AH889" s="289"/>
    </row>
    <row r="890" spans="1:34"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c r="AE890" s="289"/>
      <c r="AF890" s="289"/>
      <c r="AG890" s="289"/>
      <c r="AH890" s="289"/>
    </row>
    <row r="891" spans="1:34"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c r="AE891" s="289"/>
      <c r="AF891" s="289"/>
      <c r="AG891" s="289"/>
      <c r="AH891" s="289"/>
    </row>
    <row r="892" spans="1:34"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c r="AE892" s="289"/>
      <c r="AF892" s="289"/>
      <c r="AG892" s="289"/>
      <c r="AH892" s="289"/>
    </row>
    <row r="893" spans="1:34"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c r="AE893" s="289"/>
      <c r="AF893" s="289"/>
      <c r="AG893" s="289"/>
      <c r="AH893" s="289"/>
    </row>
    <row r="894" spans="1:34"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c r="AE894" s="289"/>
      <c r="AF894" s="289"/>
      <c r="AG894" s="289"/>
      <c r="AH894" s="289"/>
    </row>
    <row r="895" spans="1:34"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c r="AE895" s="289"/>
      <c r="AF895" s="289"/>
      <c r="AG895" s="289"/>
      <c r="AH895" s="289"/>
    </row>
    <row r="896" spans="1:34"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c r="AE896" s="289"/>
      <c r="AF896" s="289"/>
      <c r="AG896" s="289"/>
      <c r="AH896" s="289"/>
    </row>
    <row r="897" spans="1:34"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c r="AE897" s="289"/>
      <c r="AF897" s="289"/>
      <c r="AG897" s="289"/>
      <c r="AH897" s="289"/>
    </row>
    <row r="898" spans="1:34"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c r="AE898" s="289"/>
      <c r="AF898" s="289"/>
      <c r="AG898" s="289"/>
      <c r="AH898" s="289"/>
    </row>
    <row r="899" spans="1:34"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c r="AE899" s="289"/>
      <c r="AF899" s="289"/>
      <c r="AG899" s="289"/>
      <c r="AH899" s="289"/>
    </row>
    <row r="900" spans="1:34"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c r="AE900" s="289"/>
      <c r="AF900" s="289"/>
      <c r="AG900" s="289"/>
      <c r="AH900" s="289"/>
    </row>
    <row r="901" spans="1:34"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c r="AE901" s="289"/>
      <c r="AF901" s="289"/>
      <c r="AG901" s="289"/>
      <c r="AH901" s="289"/>
    </row>
    <row r="902" spans="1:34"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c r="AE902" s="289"/>
      <c r="AF902" s="289"/>
      <c r="AG902" s="289"/>
      <c r="AH902" s="289"/>
    </row>
    <row r="903" spans="1:34"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c r="AE903" s="289"/>
      <c r="AF903" s="289"/>
      <c r="AG903" s="289"/>
      <c r="AH903" s="289"/>
    </row>
    <row r="904" spans="1:34"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c r="AE904" s="289"/>
      <c r="AF904" s="289"/>
      <c r="AG904" s="289"/>
      <c r="AH904" s="289"/>
    </row>
    <row r="905" spans="1:34"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c r="AE905" s="289"/>
      <c r="AF905" s="289"/>
      <c r="AG905" s="289"/>
      <c r="AH905" s="289"/>
    </row>
    <row r="906" spans="1:34"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c r="AE906" s="289"/>
      <c r="AF906" s="289"/>
      <c r="AG906" s="289"/>
      <c r="AH906" s="289"/>
    </row>
    <row r="907" spans="1:34"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c r="AE907" s="289"/>
      <c r="AF907" s="289"/>
      <c r="AG907" s="289"/>
      <c r="AH907" s="289"/>
    </row>
    <row r="908" spans="1:34"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c r="AE908" s="289"/>
      <c r="AF908" s="289"/>
      <c r="AG908" s="289"/>
      <c r="AH908" s="289"/>
    </row>
    <row r="909" spans="1:34"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c r="AE909" s="289"/>
      <c r="AF909" s="289"/>
      <c r="AG909" s="289"/>
      <c r="AH909" s="289"/>
    </row>
    <row r="910" spans="1:34"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c r="AE910" s="289"/>
      <c r="AF910" s="289"/>
      <c r="AG910" s="289"/>
      <c r="AH910" s="289"/>
    </row>
    <row r="911" spans="1:34"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c r="AE911" s="289"/>
      <c r="AF911" s="289"/>
      <c r="AG911" s="289"/>
      <c r="AH911" s="289"/>
    </row>
    <row r="912" spans="1:34"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c r="AE912" s="289"/>
      <c r="AF912" s="289"/>
      <c r="AG912" s="289"/>
      <c r="AH912" s="289"/>
    </row>
    <row r="913" spans="1:34"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c r="AE913" s="289"/>
      <c r="AF913" s="289"/>
      <c r="AG913" s="289"/>
      <c r="AH913" s="289"/>
    </row>
    <row r="914" spans="1:34"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c r="AE914" s="289"/>
      <c r="AF914" s="289"/>
      <c r="AG914" s="289"/>
      <c r="AH914" s="289"/>
    </row>
    <row r="915" spans="1:34"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c r="AE915" s="289"/>
      <c r="AF915" s="289"/>
      <c r="AG915" s="289"/>
      <c r="AH915" s="289"/>
    </row>
    <row r="916" spans="1:34"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c r="AE916" s="289"/>
      <c r="AF916" s="289"/>
      <c r="AG916" s="289"/>
      <c r="AH916" s="289"/>
    </row>
    <row r="917" spans="1:34"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c r="AE917" s="289"/>
      <c r="AF917" s="289"/>
      <c r="AG917" s="289"/>
      <c r="AH917" s="289"/>
    </row>
    <row r="918" spans="1:34"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c r="AE918" s="289"/>
      <c r="AF918" s="289"/>
      <c r="AG918" s="289"/>
      <c r="AH918" s="289"/>
    </row>
    <row r="919" spans="1:34"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c r="AE919" s="289"/>
      <c r="AF919" s="289"/>
      <c r="AG919" s="289"/>
      <c r="AH919" s="289"/>
    </row>
    <row r="920" spans="1:34"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c r="AE920" s="289"/>
      <c r="AF920" s="289"/>
      <c r="AG920" s="289"/>
      <c r="AH920" s="289"/>
    </row>
    <row r="921" spans="1:34"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c r="AE921" s="289"/>
      <c r="AF921" s="289"/>
      <c r="AG921" s="289"/>
      <c r="AH921" s="289"/>
    </row>
    <row r="922" spans="1:34"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c r="AE922" s="289"/>
      <c r="AF922" s="289"/>
      <c r="AG922" s="289"/>
      <c r="AH922" s="289"/>
    </row>
    <row r="923" spans="1:34"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c r="AE923" s="289"/>
      <c r="AF923" s="289"/>
      <c r="AG923" s="289"/>
      <c r="AH923" s="289"/>
    </row>
    <row r="924" spans="1:34"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c r="AE924" s="289"/>
      <c r="AF924" s="289"/>
      <c r="AG924" s="289"/>
      <c r="AH924" s="289"/>
    </row>
    <row r="925" spans="1:34"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c r="AE925" s="289"/>
      <c r="AF925" s="289"/>
      <c r="AG925" s="289"/>
      <c r="AH925" s="289"/>
    </row>
    <row r="926" spans="1:34"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c r="AE926" s="289"/>
      <c r="AF926" s="289"/>
      <c r="AG926" s="289"/>
      <c r="AH926" s="289"/>
    </row>
    <row r="927" spans="1:34"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c r="AE927" s="289"/>
      <c r="AF927" s="289"/>
      <c r="AG927" s="289"/>
      <c r="AH927" s="289"/>
    </row>
    <row r="928" spans="1:34"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c r="AE928" s="289"/>
      <c r="AF928" s="289"/>
      <c r="AG928" s="289"/>
      <c r="AH928" s="289"/>
    </row>
    <row r="929" spans="1:34"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c r="AE929" s="289"/>
      <c r="AF929" s="289"/>
      <c r="AG929" s="289"/>
      <c r="AH929" s="289"/>
    </row>
    <row r="930" spans="1:34"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c r="AE930" s="289"/>
      <c r="AF930" s="289"/>
      <c r="AG930" s="289"/>
      <c r="AH930" s="289"/>
    </row>
    <row r="931" spans="1:34"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c r="AE931" s="289"/>
      <c r="AF931" s="289"/>
      <c r="AG931" s="289"/>
      <c r="AH931" s="289"/>
    </row>
    <row r="932" spans="1:34"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c r="AE932" s="289"/>
      <c r="AF932" s="289"/>
      <c r="AG932" s="289"/>
      <c r="AH932" s="289"/>
    </row>
    <row r="933" spans="1:34"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c r="AE933" s="289"/>
      <c r="AF933" s="289"/>
      <c r="AG933" s="289"/>
      <c r="AH933" s="289"/>
    </row>
    <row r="934" spans="1:34"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c r="AE934" s="289"/>
      <c r="AF934" s="289"/>
      <c r="AG934" s="289"/>
      <c r="AH934" s="289"/>
    </row>
    <row r="935" spans="1:34"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c r="AE935" s="289"/>
      <c r="AF935" s="289"/>
      <c r="AG935" s="289"/>
      <c r="AH935" s="289"/>
    </row>
    <row r="936" spans="1:34"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c r="AE936" s="289"/>
      <c r="AF936" s="289"/>
      <c r="AG936" s="289"/>
      <c r="AH936" s="289"/>
    </row>
    <row r="937" spans="1:34"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c r="AE937" s="289"/>
      <c r="AF937" s="289"/>
      <c r="AG937" s="289"/>
      <c r="AH937" s="289"/>
    </row>
    <row r="938" spans="1:34"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c r="AE938" s="289"/>
      <c r="AF938" s="289"/>
      <c r="AG938" s="289"/>
      <c r="AH938" s="289"/>
    </row>
    <row r="939" spans="1:34"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c r="AE939" s="289"/>
      <c r="AF939" s="289"/>
      <c r="AG939" s="289"/>
      <c r="AH939" s="289"/>
    </row>
    <row r="940" spans="1:34"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c r="AE940" s="289"/>
      <c r="AF940" s="289"/>
      <c r="AG940" s="289"/>
      <c r="AH940" s="289"/>
    </row>
    <row r="941" spans="1:34"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c r="AE941" s="289"/>
      <c r="AF941" s="289"/>
      <c r="AG941" s="289"/>
      <c r="AH941" s="289"/>
    </row>
    <row r="942" spans="1:34"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c r="AE942" s="289"/>
      <c r="AF942" s="289"/>
      <c r="AG942" s="289"/>
      <c r="AH942" s="289"/>
    </row>
    <row r="943" spans="1:34"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c r="AE943" s="289"/>
      <c r="AF943" s="289"/>
      <c r="AG943" s="289"/>
      <c r="AH943" s="289"/>
    </row>
    <row r="944" spans="1:34"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c r="AE944" s="289"/>
      <c r="AF944" s="289"/>
      <c r="AG944" s="289"/>
      <c r="AH944" s="289"/>
    </row>
    <row r="945" spans="1:34"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c r="AE945" s="289"/>
      <c r="AF945" s="289"/>
      <c r="AG945" s="289"/>
      <c r="AH945" s="289"/>
    </row>
    <row r="946" spans="1:34"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c r="AE946" s="289"/>
      <c r="AF946" s="289"/>
      <c r="AG946" s="289"/>
      <c r="AH946" s="289"/>
    </row>
    <row r="947" spans="1:34"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c r="AE947" s="289"/>
      <c r="AF947" s="289"/>
      <c r="AG947" s="289"/>
      <c r="AH947" s="289"/>
    </row>
    <row r="948" spans="1:34"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c r="AE948" s="289"/>
      <c r="AF948" s="289"/>
      <c r="AG948" s="289"/>
      <c r="AH948" s="289"/>
    </row>
    <row r="949" spans="1:34"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c r="AE949" s="289"/>
      <c r="AF949" s="289"/>
      <c r="AG949" s="289"/>
      <c r="AH949" s="289"/>
    </row>
    <row r="950" spans="1:34"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c r="AE950" s="289"/>
      <c r="AF950" s="289"/>
      <c r="AG950" s="289"/>
      <c r="AH950" s="289"/>
    </row>
    <row r="951" spans="1:34"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c r="AE951" s="289"/>
      <c r="AF951" s="289"/>
      <c r="AG951" s="289"/>
      <c r="AH951" s="289"/>
    </row>
    <row r="952" spans="1:34"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c r="AE952" s="289"/>
      <c r="AF952" s="289"/>
      <c r="AG952" s="289"/>
      <c r="AH952" s="289"/>
    </row>
    <row r="953" spans="1:34"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c r="AE953" s="289"/>
      <c r="AF953" s="289"/>
      <c r="AG953" s="289"/>
      <c r="AH953" s="289"/>
    </row>
    <row r="954" spans="1:34"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c r="AE954" s="289"/>
      <c r="AF954" s="289"/>
      <c r="AG954" s="289"/>
      <c r="AH954" s="289"/>
    </row>
    <row r="955" spans="1:34"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c r="AE955" s="289"/>
      <c r="AF955" s="289"/>
      <c r="AG955" s="289"/>
      <c r="AH955" s="289"/>
    </row>
    <row r="956" spans="1:34"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c r="AE956" s="289"/>
      <c r="AF956" s="289"/>
      <c r="AG956" s="289"/>
      <c r="AH956" s="289"/>
    </row>
    <row r="957" spans="1:34"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c r="AE957" s="289"/>
      <c r="AF957" s="289"/>
      <c r="AG957" s="289"/>
      <c r="AH957" s="289"/>
    </row>
    <row r="958" spans="1:34"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c r="AE958" s="289"/>
      <c r="AF958" s="289"/>
      <c r="AG958" s="289"/>
      <c r="AH958" s="289"/>
    </row>
    <row r="959" spans="1:34"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c r="AE959" s="289"/>
      <c r="AF959" s="289"/>
      <c r="AG959" s="289"/>
      <c r="AH959" s="289"/>
    </row>
    <row r="960" spans="1:34"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c r="AE960" s="289"/>
      <c r="AF960" s="289"/>
      <c r="AG960" s="289"/>
      <c r="AH960" s="289"/>
    </row>
    <row r="961" spans="1:34"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c r="AE961" s="289"/>
      <c r="AF961" s="289"/>
      <c r="AG961" s="289"/>
      <c r="AH961" s="289"/>
    </row>
    <row r="962" spans="1:34"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c r="AE962" s="289"/>
      <c r="AF962" s="289"/>
      <c r="AG962" s="289"/>
      <c r="AH962" s="289"/>
    </row>
    <row r="963" spans="1:34"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c r="AE963" s="289"/>
      <c r="AF963" s="289"/>
      <c r="AG963" s="289"/>
      <c r="AH963" s="289"/>
    </row>
    <row r="964" spans="1:34"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c r="AE964" s="289"/>
      <c r="AF964" s="289"/>
      <c r="AG964" s="289"/>
      <c r="AH964" s="289"/>
    </row>
    <row r="965" spans="1:34"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c r="AE965" s="289"/>
      <c r="AF965" s="289"/>
      <c r="AG965" s="289"/>
      <c r="AH965" s="289"/>
    </row>
    <row r="966" spans="1:34"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c r="AE966" s="289"/>
      <c r="AF966" s="289"/>
      <c r="AG966" s="289"/>
      <c r="AH966" s="289"/>
    </row>
    <row r="967" spans="1:34"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c r="AE967" s="289"/>
      <c r="AF967" s="289"/>
      <c r="AG967" s="289"/>
      <c r="AH967" s="289"/>
    </row>
    <row r="968" spans="1:34"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c r="AE968" s="289"/>
      <c r="AF968" s="289"/>
      <c r="AG968" s="289"/>
      <c r="AH968" s="289"/>
    </row>
    <row r="969" spans="1:34"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c r="AE969" s="289"/>
      <c r="AF969" s="289"/>
      <c r="AG969" s="289"/>
      <c r="AH969" s="289"/>
    </row>
    <row r="970" spans="1:34"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c r="AE970" s="289"/>
      <c r="AF970" s="289"/>
      <c r="AG970" s="289"/>
      <c r="AH970" s="289"/>
    </row>
    <row r="971" spans="1:34"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c r="AE971" s="289"/>
      <c r="AF971" s="289"/>
      <c r="AG971" s="289"/>
      <c r="AH971" s="289"/>
    </row>
    <row r="972" spans="1:34"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c r="AE972" s="289"/>
      <c r="AF972" s="289"/>
      <c r="AG972" s="289"/>
      <c r="AH972" s="289"/>
    </row>
    <row r="973" spans="1:34"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c r="AE973" s="289"/>
      <c r="AF973" s="289"/>
      <c r="AG973" s="289"/>
      <c r="AH973" s="289"/>
    </row>
    <row r="974" spans="1:34"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c r="AE974" s="289"/>
      <c r="AF974" s="289"/>
      <c r="AG974" s="289"/>
      <c r="AH974" s="289"/>
    </row>
    <row r="975" spans="1:34"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c r="AE975" s="289"/>
      <c r="AF975" s="289"/>
      <c r="AG975" s="289"/>
      <c r="AH975" s="289"/>
    </row>
    <row r="976" spans="1:34"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c r="AE976" s="289"/>
      <c r="AF976" s="289"/>
      <c r="AG976" s="289"/>
      <c r="AH976" s="289"/>
    </row>
    <row r="977" spans="1:34"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c r="AE977" s="289"/>
      <c r="AF977" s="289"/>
      <c r="AG977" s="289"/>
      <c r="AH977" s="289"/>
    </row>
    <row r="978" spans="1:34"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c r="AE978" s="289"/>
      <c r="AF978" s="289"/>
      <c r="AG978" s="289"/>
      <c r="AH978" s="289"/>
    </row>
    <row r="979" spans="1:34"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c r="AE979" s="289"/>
      <c r="AF979" s="289"/>
      <c r="AG979" s="289"/>
      <c r="AH979" s="289"/>
    </row>
    <row r="980" spans="1:34"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c r="AE980" s="289"/>
      <c r="AF980" s="289"/>
      <c r="AG980" s="289"/>
      <c r="AH980" s="289"/>
    </row>
    <row r="981" spans="1:34"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c r="AE981" s="289"/>
      <c r="AF981" s="289"/>
      <c r="AG981" s="289"/>
      <c r="AH981" s="289"/>
    </row>
    <row r="982" spans="1:34"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c r="AE982" s="289"/>
      <c r="AF982" s="289"/>
      <c r="AG982" s="289"/>
      <c r="AH982" s="289"/>
    </row>
    <row r="983" spans="1:34"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c r="AE983" s="289"/>
      <c r="AF983" s="289"/>
      <c r="AG983" s="289"/>
      <c r="AH983" s="289"/>
    </row>
    <row r="984" spans="1:34"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c r="AE984" s="289"/>
      <c r="AF984" s="289"/>
      <c r="AG984" s="289"/>
      <c r="AH984" s="289"/>
    </row>
    <row r="985" spans="1:34"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c r="AE985" s="289"/>
      <c r="AF985" s="289"/>
      <c r="AG985" s="289"/>
      <c r="AH985" s="289"/>
    </row>
    <row r="986" spans="1:34"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c r="AE986" s="289"/>
      <c r="AF986" s="289"/>
      <c r="AG986" s="289"/>
      <c r="AH986" s="289"/>
    </row>
    <row r="987" spans="1:34"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c r="AE987" s="289"/>
      <c r="AF987" s="289"/>
      <c r="AG987" s="289"/>
      <c r="AH987" s="289"/>
    </row>
    <row r="988" spans="1:34"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c r="AE988" s="289"/>
      <c r="AF988" s="289"/>
      <c r="AG988" s="289"/>
      <c r="AH988" s="289"/>
    </row>
    <row r="989" spans="1:34"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c r="AE989" s="289"/>
      <c r="AF989" s="289"/>
      <c r="AG989" s="289"/>
      <c r="AH989" s="289"/>
    </row>
    <row r="990" spans="1:34"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c r="AE990" s="289"/>
      <c r="AF990" s="289"/>
      <c r="AG990" s="289"/>
      <c r="AH990" s="289"/>
    </row>
    <row r="991" spans="1:34"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c r="AE991" s="289"/>
      <c r="AF991" s="289"/>
      <c r="AG991" s="289"/>
      <c r="AH991" s="289"/>
    </row>
    <row r="992" spans="1:34"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c r="AE992" s="289"/>
      <c r="AF992" s="289"/>
      <c r="AG992" s="289"/>
      <c r="AH992" s="289"/>
    </row>
    <row r="993" spans="1:34"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c r="AE993" s="289"/>
      <c r="AF993" s="289"/>
      <c r="AG993" s="289"/>
      <c r="AH993" s="289"/>
    </row>
    <row r="994" spans="1:34"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c r="AE994" s="289"/>
      <c r="AF994" s="289"/>
      <c r="AG994" s="289"/>
      <c r="AH994" s="289"/>
    </row>
    <row r="995" spans="1:34"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c r="AE995" s="289"/>
      <c r="AF995" s="289"/>
      <c r="AG995" s="289"/>
      <c r="AH995" s="289"/>
    </row>
    <row r="996" spans="1:34"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c r="AE996" s="289"/>
      <c r="AF996" s="289"/>
      <c r="AG996" s="289"/>
      <c r="AH996" s="289"/>
    </row>
    <row r="997" spans="1:34"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c r="AE997" s="289"/>
      <c r="AF997" s="289"/>
      <c r="AG997" s="289"/>
      <c r="AH997" s="289"/>
    </row>
    <row r="998" spans="1:34"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c r="AE998" s="289"/>
      <c r="AF998" s="289"/>
      <c r="AG998" s="289"/>
      <c r="AH998" s="289"/>
    </row>
    <row r="999" spans="1:34"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c r="AE999" s="289"/>
      <c r="AF999" s="289"/>
      <c r="AG999" s="289"/>
      <c r="AH999" s="289"/>
    </row>
    <row r="1000" spans="1:34"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c r="AE1000" s="289"/>
      <c r="AF1000" s="289"/>
      <c r="AG1000" s="289"/>
      <c r="AH1000" s="289"/>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C9:F9"/>
    <mergeCell ref="AG9:AH9"/>
  </mergeCells>
  <pageMargins left="0.7" right="0.7" top="0.75" bottom="0.75" header="0" footer="0"/>
  <pageSetup orientation="landscape"/>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CCCCFF"/>
  </sheetPr>
  <dimension ref="A1:AH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19.85546875" customWidth="1"/>
    <col min="34" max="34" width="11.42578125" customWidth="1"/>
  </cols>
  <sheetData>
    <row r="1" spans="1:34"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row>
    <row r="2" spans="1:34"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c r="AE2" s="289"/>
      <c r="AF2" s="289"/>
      <c r="AG2" s="289"/>
      <c r="AH2" s="289"/>
    </row>
    <row r="3" spans="1:34"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c r="AE3" s="289"/>
      <c r="AF3" s="289"/>
      <c r="AG3" s="289"/>
      <c r="AH3" s="289"/>
    </row>
    <row r="4" spans="1:34"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c r="AE4" s="289"/>
      <c r="AF4" s="289"/>
      <c r="AG4" s="289"/>
      <c r="AH4" s="289"/>
    </row>
    <row r="5" spans="1:34"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c r="AE5" s="289"/>
      <c r="AF5" s="289"/>
      <c r="AG5" s="289"/>
      <c r="AH5" s="289"/>
    </row>
    <row r="6" spans="1:34"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c r="AE6" s="289"/>
      <c r="AF6" s="289"/>
      <c r="AG6" s="1038" t="s">
        <v>978</v>
      </c>
      <c r="AH6" s="612"/>
    </row>
    <row r="7" spans="1:34"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c r="AE7" s="289"/>
      <c r="AF7" s="289"/>
      <c r="AG7" s="289"/>
      <c r="AH7" s="289"/>
    </row>
    <row r="8" spans="1:34"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c r="AE8" s="289"/>
      <c r="AF8" s="289"/>
      <c r="AG8" s="289"/>
      <c r="AH8" s="289"/>
    </row>
    <row r="9" spans="1:34"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c r="AE9" s="289"/>
      <c r="AF9" s="289"/>
      <c r="AG9" s="52" t="s">
        <v>979</v>
      </c>
      <c r="AH9" s="52" t="s">
        <v>980</v>
      </c>
    </row>
    <row r="10" spans="1:34" ht="30" customHeight="1" x14ac:dyDescent="0.25">
      <c r="A10" s="289"/>
      <c r="B10" s="31"/>
      <c r="C10" s="626" t="s">
        <v>123</v>
      </c>
      <c r="D10" s="612"/>
      <c r="E10" s="594" t="s">
        <v>118</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c r="AE10" s="289"/>
      <c r="AF10" s="289"/>
      <c r="AG10" s="37" t="s">
        <v>982</v>
      </c>
      <c r="AH10" s="37">
        <v>28</v>
      </c>
    </row>
    <row r="11" spans="1:34"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c r="AE11" s="289"/>
      <c r="AF11" s="289"/>
      <c r="AG11" s="37" t="s">
        <v>983</v>
      </c>
      <c r="AH11" s="37">
        <v>100</v>
      </c>
    </row>
    <row r="12" spans="1:34" ht="29.25" customHeight="1" x14ac:dyDescent="0.25">
      <c r="A12" s="289"/>
      <c r="B12" s="31"/>
      <c r="C12" s="630" t="s">
        <v>125</v>
      </c>
      <c r="D12" s="631"/>
      <c r="E12" s="628" t="s">
        <v>996</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c r="AE12" s="289"/>
      <c r="AF12" s="289"/>
      <c r="AG12" s="37" t="s">
        <v>984</v>
      </c>
      <c r="AH12" s="37">
        <v>34</v>
      </c>
    </row>
    <row r="13" spans="1:34"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c r="AE13" s="289"/>
      <c r="AF13" s="289"/>
      <c r="AG13" s="37" t="s">
        <v>986</v>
      </c>
      <c r="AH13" s="37">
        <v>100</v>
      </c>
    </row>
    <row r="14" spans="1:34" ht="15" customHeight="1" x14ac:dyDescent="0.25">
      <c r="A14" s="289"/>
      <c r="B14" s="31"/>
      <c r="C14" s="626" t="s">
        <v>127</v>
      </c>
      <c r="D14" s="612"/>
      <c r="E14" s="300"/>
      <c r="F14" s="627"/>
      <c r="G14" s="612"/>
      <c r="H14" s="612"/>
      <c r="I14" s="612"/>
      <c r="J14" s="612"/>
      <c r="K14" s="612"/>
      <c r="L14" s="612"/>
      <c r="M14" s="612"/>
      <c r="N14" s="612"/>
      <c r="O14" s="612"/>
      <c r="P14" s="612"/>
      <c r="Q14" s="612"/>
      <c r="R14" s="612"/>
      <c r="S14" s="612"/>
      <c r="T14" s="612"/>
      <c r="U14" s="612"/>
      <c r="V14" s="612"/>
      <c r="W14" s="612"/>
      <c r="X14" s="612"/>
      <c r="Y14" s="612"/>
      <c r="Z14" s="612"/>
      <c r="AA14" s="612"/>
      <c r="AB14" s="623"/>
      <c r="AC14" s="289"/>
      <c r="AD14" s="289"/>
      <c r="AE14" s="289"/>
      <c r="AF14" s="289"/>
      <c r="AG14" s="37" t="s">
        <v>987</v>
      </c>
      <c r="AH14" s="37">
        <v>38</v>
      </c>
    </row>
    <row r="15" spans="1:34" ht="29.25" customHeight="1" x14ac:dyDescent="0.25">
      <c r="A15" s="289"/>
      <c r="B15" s="31"/>
      <c r="C15" s="594" t="s">
        <v>997</v>
      </c>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85"/>
      <c r="AB15" s="301"/>
      <c r="AC15" s="289"/>
      <c r="AD15" s="289"/>
      <c r="AE15" s="289"/>
      <c r="AF15" s="289"/>
      <c r="AG15" s="37" t="s">
        <v>988</v>
      </c>
      <c r="AH15" s="37">
        <v>100</v>
      </c>
    </row>
    <row r="16" spans="1:34" ht="15" customHeight="1" x14ac:dyDescent="0.25">
      <c r="A16" s="289"/>
      <c r="B16" s="31"/>
      <c r="C16" s="302"/>
      <c r="D16" s="302"/>
      <c r="E16" s="302"/>
      <c r="F16" s="302"/>
      <c r="G16" s="302"/>
      <c r="H16" s="302"/>
      <c r="I16" s="302"/>
      <c r="J16" s="302"/>
      <c r="K16" s="302"/>
      <c r="L16" s="302"/>
      <c r="M16" s="302"/>
      <c r="N16" s="302"/>
      <c r="O16" s="302"/>
      <c r="P16" s="302"/>
      <c r="Q16" s="302"/>
      <c r="R16" s="302"/>
      <c r="S16" s="302"/>
      <c r="T16" s="302"/>
      <c r="U16" s="302"/>
      <c r="V16" s="302"/>
      <c r="W16" s="302"/>
      <c r="X16" s="302"/>
      <c r="Y16" s="302"/>
      <c r="Z16" s="302"/>
      <c r="AA16" s="302"/>
      <c r="AB16" s="301"/>
      <c r="AC16" s="289"/>
      <c r="AD16" s="289"/>
      <c r="AE16" s="289"/>
      <c r="AF16" s="289"/>
      <c r="AG16" s="37" t="s">
        <v>989</v>
      </c>
      <c r="AH16" s="37">
        <v>15</v>
      </c>
    </row>
    <row r="17" spans="1:34" ht="15" customHeight="1" x14ac:dyDescent="0.25">
      <c r="A17" s="289"/>
      <c r="B17" s="31"/>
      <c r="C17" s="303" t="s">
        <v>128</v>
      </c>
      <c r="D17" s="303"/>
      <c r="E17" s="289"/>
      <c r="F17" s="289"/>
      <c r="G17" s="289"/>
      <c r="H17" s="289"/>
      <c r="I17" s="289"/>
      <c r="J17" s="302"/>
      <c r="K17" s="302"/>
      <c r="L17" s="302"/>
      <c r="M17" s="302"/>
      <c r="N17" s="302"/>
      <c r="O17" s="302"/>
      <c r="P17" s="302"/>
      <c r="Q17" s="302"/>
      <c r="R17" s="302" t="s">
        <v>129</v>
      </c>
      <c r="S17" s="302"/>
      <c r="T17" s="302"/>
      <c r="U17" s="302"/>
      <c r="V17" s="302"/>
      <c r="W17" s="302"/>
      <c r="X17" s="302"/>
      <c r="Y17" s="302"/>
      <c r="Z17" s="302"/>
      <c r="AA17" s="302"/>
      <c r="AB17" s="301"/>
      <c r="AC17" s="289"/>
      <c r="AD17" s="289"/>
      <c r="AE17" s="289"/>
      <c r="AF17" s="289"/>
      <c r="AG17" s="289"/>
      <c r="AH17" s="289"/>
    </row>
    <row r="18" spans="1:34" ht="15" customHeight="1" x14ac:dyDescent="0.25">
      <c r="A18" s="289"/>
      <c r="B18" s="31"/>
      <c r="C18" s="621"/>
      <c r="D18" s="605"/>
      <c r="E18" s="605"/>
      <c r="F18" s="605"/>
      <c r="G18" s="605"/>
      <c r="H18" s="605"/>
      <c r="I18" s="605"/>
      <c r="J18" s="605"/>
      <c r="K18" s="605"/>
      <c r="L18" s="605"/>
      <c r="M18" s="605"/>
      <c r="N18" s="605"/>
      <c r="O18" s="605"/>
      <c r="P18" s="606"/>
      <c r="Q18" s="289"/>
      <c r="R18" s="615"/>
      <c r="S18" s="595"/>
      <c r="T18" s="595"/>
      <c r="U18" s="595"/>
      <c r="V18" s="595"/>
      <c r="W18" s="595"/>
      <c r="X18" s="595"/>
      <c r="Y18" s="595"/>
      <c r="Z18" s="595"/>
      <c r="AA18" s="585"/>
      <c r="AB18" s="297"/>
      <c r="AC18" s="289"/>
      <c r="AD18" s="289"/>
      <c r="AE18" s="289"/>
      <c r="AF18" s="289"/>
      <c r="AG18" s="289"/>
      <c r="AH18" s="289"/>
    </row>
    <row r="19" spans="1:34" ht="15" customHeight="1" x14ac:dyDescent="0.25">
      <c r="A19" s="289"/>
      <c r="B19" s="31"/>
      <c r="C19" s="622"/>
      <c r="D19" s="569"/>
      <c r="E19" s="569"/>
      <c r="F19" s="569"/>
      <c r="G19" s="569"/>
      <c r="H19" s="569"/>
      <c r="I19" s="569"/>
      <c r="J19" s="569"/>
      <c r="K19" s="569"/>
      <c r="L19" s="569"/>
      <c r="M19" s="569"/>
      <c r="N19" s="569"/>
      <c r="O19" s="569"/>
      <c r="P19" s="623"/>
      <c r="Q19" s="289"/>
      <c r="R19" s="289"/>
      <c r="S19" s="289"/>
      <c r="T19" s="289"/>
      <c r="U19" s="289"/>
      <c r="V19" s="289"/>
      <c r="W19" s="289"/>
      <c r="X19" s="289"/>
      <c r="Y19" s="289"/>
      <c r="Z19" s="289"/>
      <c r="AA19" s="289"/>
      <c r="AB19" s="297"/>
      <c r="AC19" s="289"/>
      <c r="AD19" s="289"/>
      <c r="AE19" s="289"/>
      <c r="AF19" s="289"/>
      <c r="AG19" s="289"/>
      <c r="AH19" s="289"/>
    </row>
    <row r="20" spans="1:34" ht="15" customHeight="1" x14ac:dyDescent="0.25">
      <c r="A20" s="289"/>
      <c r="B20" s="31"/>
      <c r="C20" s="622"/>
      <c r="D20" s="569"/>
      <c r="E20" s="569"/>
      <c r="F20" s="569"/>
      <c r="G20" s="569"/>
      <c r="H20" s="569"/>
      <c r="I20" s="569"/>
      <c r="J20" s="569"/>
      <c r="K20" s="569"/>
      <c r="L20" s="569"/>
      <c r="M20" s="569"/>
      <c r="N20" s="569"/>
      <c r="O20" s="569"/>
      <c r="P20" s="623"/>
      <c r="Q20" s="299"/>
      <c r="R20" s="302" t="s">
        <v>130</v>
      </c>
      <c r="S20" s="302"/>
      <c r="T20" s="302"/>
      <c r="U20" s="302"/>
      <c r="V20" s="302"/>
      <c r="W20" s="299"/>
      <c r="X20" s="299"/>
      <c r="Y20" s="299"/>
      <c r="Z20" s="289"/>
      <c r="AA20" s="299"/>
      <c r="AB20" s="297"/>
      <c r="AC20" s="289"/>
      <c r="AD20" s="289"/>
      <c r="AE20" s="289"/>
      <c r="AF20" s="289"/>
      <c r="AG20" s="324">
        <f>+(((((AH10/100)*AH11)+((AH12/100)*AH13)+((AH14/100)*AH15))*AH16)/100)</f>
        <v>15</v>
      </c>
      <c r="AH20" s="289"/>
    </row>
    <row r="21" spans="1:34" ht="15" customHeight="1" x14ac:dyDescent="0.25">
      <c r="A21" s="289"/>
      <c r="B21" s="31"/>
      <c r="C21" s="622"/>
      <c r="D21" s="569"/>
      <c r="E21" s="569"/>
      <c r="F21" s="569"/>
      <c r="G21" s="569"/>
      <c r="H21" s="569"/>
      <c r="I21" s="569"/>
      <c r="J21" s="569"/>
      <c r="K21" s="569"/>
      <c r="L21" s="569"/>
      <c r="M21" s="569"/>
      <c r="N21" s="569"/>
      <c r="O21" s="569"/>
      <c r="P21" s="623"/>
      <c r="Q21" s="289"/>
      <c r="R21" s="37"/>
      <c r="S21" s="289" t="s">
        <v>15</v>
      </c>
      <c r="T21" s="289"/>
      <c r="U21" s="37"/>
      <c r="V21" s="289" t="s">
        <v>27</v>
      </c>
      <c r="W21" s="289"/>
      <c r="X21" s="37"/>
      <c r="Y21" s="304" t="s">
        <v>46</v>
      </c>
      <c r="Z21" s="289"/>
      <c r="AA21" s="289"/>
      <c r="AB21" s="297"/>
      <c r="AC21" s="289"/>
      <c r="AD21" s="289"/>
      <c r="AE21" s="289"/>
      <c r="AF21" s="289"/>
      <c r="AG21" s="289"/>
      <c r="AH21" s="289"/>
    </row>
    <row r="22" spans="1:34" ht="15" customHeight="1" x14ac:dyDescent="0.25">
      <c r="A22" s="289"/>
      <c r="B22" s="31"/>
      <c r="C22" s="622"/>
      <c r="D22" s="569"/>
      <c r="E22" s="569"/>
      <c r="F22" s="569"/>
      <c r="G22" s="569"/>
      <c r="H22" s="569"/>
      <c r="I22" s="569"/>
      <c r="J22" s="569"/>
      <c r="K22" s="569"/>
      <c r="L22" s="569"/>
      <c r="M22" s="569"/>
      <c r="N22" s="569"/>
      <c r="O22" s="569"/>
      <c r="P22" s="623"/>
      <c r="Q22" s="289"/>
      <c r="R22" s="289"/>
      <c r="S22" s="289"/>
      <c r="T22" s="289"/>
      <c r="U22" s="289"/>
      <c r="V22" s="289"/>
      <c r="W22" s="289"/>
      <c r="X22" s="289"/>
      <c r="Y22" s="289"/>
      <c r="Z22" s="289"/>
      <c r="AA22" s="289"/>
      <c r="AB22" s="297"/>
      <c r="AC22" s="289"/>
      <c r="AD22" s="289"/>
      <c r="AE22" s="289"/>
      <c r="AF22" s="289"/>
      <c r="AG22" s="289"/>
      <c r="AH22" s="289"/>
    </row>
    <row r="23" spans="1:34" ht="15" customHeight="1" x14ac:dyDescent="0.25">
      <c r="A23" s="289"/>
      <c r="B23" s="31"/>
      <c r="C23" s="607"/>
      <c r="D23" s="608"/>
      <c r="E23" s="608"/>
      <c r="F23" s="608"/>
      <c r="G23" s="608"/>
      <c r="H23" s="608"/>
      <c r="I23" s="608"/>
      <c r="J23" s="608"/>
      <c r="K23" s="608"/>
      <c r="L23" s="608"/>
      <c r="M23" s="608"/>
      <c r="N23" s="608"/>
      <c r="O23" s="608"/>
      <c r="P23" s="609"/>
      <c r="Q23" s="289"/>
      <c r="R23" s="302" t="s">
        <v>131</v>
      </c>
      <c r="S23" s="289"/>
      <c r="T23" s="289"/>
      <c r="U23" s="289"/>
      <c r="V23" s="289"/>
      <c r="W23" s="632" t="s">
        <v>33</v>
      </c>
      <c r="X23" s="595"/>
      <c r="Y23" s="595"/>
      <c r="Z23" s="595"/>
      <c r="AA23" s="585"/>
      <c r="AB23" s="297"/>
      <c r="AC23" s="289"/>
      <c r="AD23" s="289"/>
      <c r="AE23" s="289"/>
      <c r="AF23" s="289"/>
      <c r="AG23" s="289"/>
      <c r="AH23" s="289"/>
    </row>
    <row r="24" spans="1:34" ht="15" customHeight="1" x14ac:dyDescent="0.25">
      <c r="A24" s="289"/>
      <c r="B24" s="31"/>
      <c r="C24" s="299"/>
      <c r="D24" s="299"/>
      <c r="E24" s="299"/>
      <c r="F24" s="299"/>
      <c r="G24" s="299"/>
      <c r="H24" s="289"/>
      <c r="I24" s="289"/>
      <c r="J24" s="289"/>
      <c r="K24" s="289"/>
      <c r="L24" s="289"/>
      <c r="M24" s="289"/>
      <c r="N24" s="289"/>
      <c r="O24" s="289"/>
      <c r="P24" s="289"/>
      <c r="Q24" s="289"/>
      <c r="R24" s="302"/>
      <c r="S24" s="289"/>
      <c r="T24" s="289"/>
      <c r="U24" s="289"/>
      <c r="V24" s="289"/>
      <c r="W24" s="289"/>
      <c r="X24" s="289"/>
      <c r="Y24" s="289"/>
      <c r="Z24" s="289"/>
      <c r="AA24" s="289"/>
      <c r="AB24" s="297"/>
      <c r="AC24" s="289"/>
      <c r="AD24" s="289"/>
      <c r="AE24" s="289"/>
      <c r="AF24" s="289"/>
      <c r="AG24" s="289"/>
      <c r="AH24" s="289"/>
    </row>
    <row r="25" spans="1:34" ht="15" customHeight="1" x14ac:dyDescent="0.25">
      <c r="A25" s="289"/>
      <c r="B25" s="31"/>
      <c r="C25" s="302" t="s">
        <v>132</v>
      </c>
      <c r="D25" s="299"/>
      <c r="E25" s="299"/>
      <c r="F25" s="299"/>
      <c r="G25" s="299"/>
      <c r="H25" s="299"/>
      <c r="I25" s="289"/>
      <c r="J25" s="289"/>
      <c r="K25" s="289"/>
      <c r="L25" s="289"/>
      <c r="M25" s="289"/>
      <c r="N25" s="289"/>
      <c r="O25" s="289"/>
      <c r="P25" s="289"/>
      <c r="Q25" s="289"/>
      <c r="R25" s="289"/>
      <c r="S25" s="289"/>
      <c r="T25" s="289"/>
      <c r="U25" s="289"/>
      <c r="V25" s="289"/>
      <c r="W25" s="289"/>
      <c r="X25" s="289"/>
      <c r="Y25" s="289"/>
      <c r="Z25" s="289"/>
      <c r="AA25" s="289"/>
      <c r="AB25" s="297"/>
      <c r="AC25" s="289"/>
      <c r="AD25" s="289"/>
      <c r="AE25" s="289"/>
      <c r="AF25" s="289"/>
      <c r="AG25" s="289"/>
      <c r="AH25" s="289"/>
    </row>
    <row r="26" spans="1:34" ht="39.75" customHeight="1" x14ac:dyDescent="0.25">
      <c r="A26" s="289"/>
      <c r="B26" s="31"/>
      <c r="C26" s="1039" t="s">
        <v>998</v>
      </c>
      <c r="D26" s="595"/>
      <c r="E26" s="595"/>
      <c r="F26" s="595"/>
      <c r="G26" s="595"/>
      <c r="H26" s="595"/>
      <c r="I26" s="595"/>
      <c r="J26" s="595"/>
      <c r="K26" s="595"/>
      <c r="L26" s="595"/>
      <c r="M26" s="595"/>
      <c r="N26" s="595"/>
      <c r="O26" s="595"/>
      <c r="P26" s="595"/>
      <c r="Q26" s="595"/>
      <c r="R26" s="595"/>
      <c r="S26" s="595"/>
      <c r="T26" s="595"/>
      <c r="U26" s="595"/>
      <c r="V26" s="595"/>
      <c r="W26" s="595"/>
      <c r="X26" s="595"/>
      <c r="Y26" s="595"/>
      <c r="Z26" s="595"/>
      <c r="AA26" s="585"/>
      <c r="AB26" s="297"/>
      <c r="AC26" s="289"/>
      <c r="AD26" s="289"/>
      <c r="AE26" s="289"/>
      <c r="AF26" s="289"/>
      <c r="AG26" s="289"/>
      <c r="AH26" s="289"/>
    </row>
    <row r="27" spans="1:34" ht="15" customHeight="1" x14ac:dyDescent="0.25">
      <c r="A27" s="289"/>
      <c r="B27" s="31"/>
      <c r="C27" s="299"/>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305"/>
      <c r="AC27" s="289"/>
      <c r="AD27" s="289"/>
      <c r="AE27" s="289"/>
      <c r="AF27" s="289"/>
      <c r="AG27" s="289"/>
      <c r="AH27" s="289"/>
    </row>
    <row r="28" spans="1:34" ht="15" customHeight="1" x14ac:dyDescent="0.25">
      <c r="A28" s="289"/>
      <c r="B28" s="31"/>
      <c r="C28" s="293" t="s">
        <v>134</v>
      </c>
      <c r="D28" s="299"/>
      <c r="E28" s="299"/>
      <c r="F28" s="299"/>
      <c r="G28" s="299"/>
      <c r="H28" s="299"/>
      <c r="I28" s="299"/>
      <c r="J28" s="299"/>
      <c r="K28" s="299"/>
      <c r="L28" s="299"/>
      <c r="M28" s="293" t="s">
        <v>134</v>
      </c>
      <c r="N28" s="299"/>
      <c r="O28" s="299"/>
      <c r="P28" s="299"/>
      <c r="Q28" s="299"/>
      <c r="R28" s="299"/>
      <c r="S28" s="299"/>
      <c r="T28" s="299"/>
      <c r="U28" s="299"/>
      <c r="V28" s="299"/>
      <c r="W28" s="299"/>
      <c r="X28" s="299"/>
      <c r="Y28" s="299"/>
      <c r="Z28" s="299"/>
      <c r="AA28" s="299"/>
      <c r="AB28" s="305"/>
      <c r="AC28" s="289"/>
      <c r="AD28" s="289"/>
      <c r="AE28" s="289"/>
      <c r="AF28" s="289"/>
      <c r="AG28" s="289"/>
      <c r="AH28" s="289"/>
    </row>
    <row r="29" spans="1:34" ht="29.25" customHeight="1" x14ac:dyDescent="0.25">
      <c r="A29" s="289"/>
      <c r="B29" s="31"/>
      <c r="C29" s="632" t="s">
        <v>974</v>
      </c>
      <c r="D29" s="595"/>
      <c r="E29" s="595"/>
      <c r="F29" s="595"/>
      <c r="G29" s="595"/>
      <c r="H29" s="595"/>
      <c r="I29" s="595"/>
      <c r="J29" s="595"/>
      <c r="K29" s="585"/>
      <c r="L29" s="299"/>
      <c r="M29" s="632"/>
      <c r="N29" s="595"/>
      <c r="O29" s="595"/>
      <c r="P29" s="595"/>
      <c r="Q29" s="595"/>
      <c r="R29" s="595"/>
      <c r="S29" s="595"/>
      <c r="T29" s="595"/>
      <c r="U29" s="595"/>
      <c r="V29" s="595"/>
      <c r="W29" s="595"/>
      <c r="X29" s="595"/>
      <c r="Y29" s="595"/>
      <c r="Z29" s="595"/>
      <c r="AA29" s="585"/>
      <c r="AB29" s="305"/>
      <c r="AC29" s="289"/>
      <c r="AD29" s="289"/>
      <c r="AE29" s="289"/>
      <c r="AF29" s="289"/>
      <c r="AG29" s="289"/>
      <c r="AH29" s="289"/>
    </row>
    <row r="30" spans="1:34" ht="15" customHeight="1" x14ac:dyDescent="0.25">
      <c r="A30" s="289"/>
      <c r="B30" s="31"/>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97"/>
      <c r="AC30" s="289"/>
      <c r="AD30" s="289"/>
      <c r="AE30" s="289"/>
      <c r="AF30" s="289"/>
      <c r="AG30" s="289"/>
      <c r="AH30" s="289"/>
    </row>
    <row r="31" spans="1:34" ht="15" customHeight="1" x14ac:dyDescent="0.25">
      <c r="A31" s="289"/>
      <c r="B31" s="31"/>
      <c r="C31" s="306" t="s">
        <v>137</v>
      </c>
      <c r="D31" s="306"/>
      <c r="E31" s="306"/>
      <c r="F31" s="306"/>
      <c r="G31" s="307"/>
      <c r="H31" s="308"/>
      <c r="I31" s="308"/>
      <c r="J31" s="308"/>
      <c r="K31" s="308"/>
      <c r="L31" s="308"/>
      <c r="M31" s="308"/>
      <c r="N31" s="308"/>
      <c r="O31" s="308"/>
      <c r="P31" s="308"/>
      <c r="Q31" s="308"/>
      <c r="R31" s="308"/>
      <c r="S31" s="308"/>
      <c r="T31" s="308"/>
      <c r="U31" s="308"/>
      <c r="V31" s="308"/>
      <c r="W31" s="308"/>
      <c r="X31" s="308"/>
      <c r="Y31" s="308"/>
      <c r="Z31" s="308"/>
      <c r="AA31" s="308"/>
      <c r="AB31" s="297"/>
      <c r="AC31" s="289"/>
      <c r="AD31" s="289"/>
      <c r="AE31" s="289"/>
      <c r="AF31" s="289"/>
      <c r="AG31" s="289"/>
      <c r="AH31" s="289"/>
    </row>
    <row r="32" spans="1:34" ht="90" customHeight="1" x14ac:dyDescent="0.25">
      <c r="A32" s="289"/>
      <c r="B32" s="31"/>
      <c r="C32" s="633" t="s">
        <v>975</v>
      </c>
      <c r="D32" s="595"/>
      <c r="E32" s="595"/>
      <c r="F32" s="595"/>
      <c r="G32" s="595"/>
      <c r="H32" s="595"/>
      <c r="I32" s="595"/>
      <c r="J32" s="595"/>
      <c r="K32" s="595"/>
      <c r="L32" s="595"/>
      <c r="M32" s="595"/>
      <c r="N32" s="595"/>
      <c r="O32" s="595"/>
      <c r="P32" s="595"/>
      <c r="Q32" s="595"/>
      <c r="R32" s="595"/>
      <c r="S32" s="595"/>
      <c r="T32" s="595"/>
      <c r="U32" s="595"/>
      <c r="V32" s="595"/>
      <c r="W32" s="595"/>
      <c r="X32" s="595"/>
      <c r="Y32" s="595"/>
      <c r="Z32" s="595"/>
      <c r="AA32" s="585"/>
      <c r="AB32" s="297"/>
      <c r="AC32" s="289"/>
      <c r="AD32" s="289"/>
      <c r="AE32" s="289"/>
      <c r="AF32" s="289"/>
      <c r="AG32" s="289"/>
      <c r="AH32" s="289"/>
    </row>
    <row r="33" spans="1:34" ht="15" customHeight="1" x14ac:dyDescent="0.25">
      <c r="A33" s="289"/>
      <c r="B33" s="31"/>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97"/>
      <c r="AC33" s="289"/>
      <c r="AD33" s="289"/>
      <c r="AE33" s="289"/>
      <c r="AF33" s="289"/>
      <c r="AG33" s="289"/>
      <c r="AH33" s="289"/>
    </row>
    <row r="34" spans="1:34" ht="15.75" customHeight="1" x14ac:dyDescent="0.25">
      <c r="A34" s="289"/>
      <c r="B34" s="31"/>
      <c r="C34" s="616" t="s">
        <v>139</v>
      </c>
      <c r="D34" s="612"/>
      <c r="E34" s="302"/>
      <c r="F34" s="594" t="s">
        <v>34</v>
      </c>
      <c r="G34" s="585"/>
      <c r="H34" s="302"/>
      <c r="I34" s="289"/>
      <c r="J34" s="309" t="s">
        <v>140</v>
      </c>
      <c r="K34" s="594">
        <v>15</v>
      </c>
      <c r="L34" s="595"/>
      <c r="M34" s="595"/>
      <c r="N34" s="585"/>
      <c r="O34" s="302"/>
      <c r="P34" s="302"/>
      <c r="Q34" s="293" t="s">
        <v>141</v>
      </c>
      <c r="R34" s="289"/>
      <c r="S34" s="302"/>
      <c r="T34" s="302"/>
      <c r="U34" s="302"/>
      <c r="V34" s="302"/>
      <c r="W34" s="594" t="s">
        <v>20</v>
      </c>
      <c r="X34" s="595"/>
      <c r="Y34" s="595"/>
      <c r="Z34" s="595"/>
      <c r="AA34" s="585"/>
      <c r="AB34" s="301"/>
      <c r="AC34" s="289"/>
      <c r="AD34" s="289"/>
      <c r="AE34" s="289"/>
      <c r="AF34" s="289"/>
      <c r="AG34" s="289"/>
      <c r="AH34" s="289"/>
    </row>
    <row r="35" spans="1:34" ht="15.75" customHeight="1" x14ac:dyDescent="0.25">
      <c r="A35" s="289"/>
      <c r="B35" s="31"/>
      <c r="C35" s="289"/>
      <c r="D35" s="289"/>
      <c r="E35" s="289"/>
      <c r="F35" s="304"/>
      <c r="G35" s="304"/>
      <c r="H35" s="304"/>
      <c r="I35" s="304"/>
      <c r="J35" s="304"/>
      <c r="K35" s="304"/>
      <c r="L35" s="304"/>
      <c r="M35" s="289"/>
      <c r="N35" s="289"/>
      <c r="O35" s="289"/>
      <c r="P35" s="289"/>
      <c r="Q35" s="289"/>
      <c r="R35" s="289"/>
      <c r="S35" s="289"/>
      <c r="T35" s="289"/>
      <c r="U35" s="289"/>
      <c r="V35" s="289"/>
      <c r="W35" s="289"/>
      <c r="X35" s="289"/>
      <c r="Y35" s="289"/>
      <c r="Z35" s="289"/>
      <c r="AA35" s="289"/>
      <c r="AB35" s="297"/>
      <c r="AC35" s="289"/>
      <c r="AD35" s="289"/>
      <c r="AE35" s="289"/>
      <c r="AF35" s="289"/>
      <c r="AG35" s="289"/>
      <c r="AH35" s="289"/>
    </row>
    <row r="36" spans="1:34" ht="32.25" customHeight="1" x14ac:dyDescent="0.25">
      <c r="A36" s="289"/>
      <c r="B36" s="31"/>
      <c r="C36" s="289"/>
      <c r="D36" s="309" t="s">
        <v>142</v>
      </c>
      <c r="E36" s="302"/>
      <c r="F36" s="633" t="s">
        <v>999</v>
      </c>
      <c r="G36" s="595"/>
      <c r="H36" s="595"/>
      <c r="I36" s="595"/>
      <c r="J36" s="595"/>
      <c r="K36" s="595"/>
      <c r="L36" s="595"/>
      <c r="M36" s="585"/>
      <c r="N36" s="289"/>
      <c r="O36" s="309" t="s">
        <v>144</v>
      </c>
      <c r="P36" s="632">
        <v>0</v>
      </c>
      <c r="Q36" s="595"/>
      <c r="R36" s="595"/>
      <c r="S36" s="595"/>
      <c r="T36" s="595"/>
      <c r="U36" s="595"/>
      <c r="V36" s="595"/>
      <c r="W36" s="595"/>
      <c r="X36" s="595"/>
      <c r="Y36" s="595"/>
      <c r="Z36" s="595"/>
      <c r="AA36" s="585"/>
      <c r="AB36" s="297"/>
      <c r="AC36" s="289"/>
      <c r="AD36" s="289"/>
      <c r="AE36" s="289"/>
      <c r="AF36" s="289"/>
      <c r="AG36" s="289"/>
      <c r="AH36" s="289"/>
    </row>
    <row r="37" spans="1:34" ht="15.75" customHeight="1" x14ac:dyDescent="0.25">
      <c r="A37" s="289"/>
      <c r="B37" s="31"/>
      <c r="C37" s="302"/>
      <c r="D37" s="302"/>
      <c r="E37" s="302"/>
      <c r="F37" s="304"/>
      <c r="G37" s="304"/>
      <c r="H37" s="304"/>
      <c r="I37" s="304"/>
      <c r="J37" s="304"/>
      <c r="K37" s="304"/>
      <c r="L37" s="304"/>
      <c r="M37" s="302"/>
      <c r="N37" s="302"/>
      <c r="O37" s="302"/>
      <c r="P37" s="302"/>
      <c r="Q37" s="302"/>
      <c r="R37" s="302"/>
      <c r="S37" s="302"/>
      <c r="T37" s="302"/>
      <c r="U37" s="302"/>
      <c r="V37" s="302"/>
      <c r="W37" s="302"/>
      <c r="X37" s="302"/>
      <c r="Y37" s="302"/>
      <c r="Z37" s="302"/>
      <c r="AA37" s="302"/>
      <c r="AB37" s="301"/>
      <c r="AC37" s="289"/>
      <c r="AD37" s="289"/>
      <c r="AE37" s="289"/>
      <c r="AF37" s="289"/>
      <c r="AG37" s="289"/>
      <c r="AH37" s="289"/>
    </row>
    <row r="38" spans="1:34" ht="15.75" customHeight="1" x14ac:dyDescent="0.25">
      <c r="A38" s="289"/>
      <c r="B38" s="31"/>
      <c r="C38" s="289"/>
      <c r="D38" s="309" t="s">
        <v>145</v>
      </c>
      <c r="E38" s="289"/>
      <c r="F38" s="615" t="s">
        <v>146</v>
      </c>
      <c r="G38" s="585"/>
      <c r="H38" s="289"/>
      <c r="I38" s="289"/>
      <c r="J38" s="302" t="s">
        <v>147</v>
      </c>
      <c r="K38" s="289"/>
      <c r="L38" s="615" t="s">
        <v>148</v>
      </c>
      <c r="M38" s="595"/>
      <c r="N38" s="585"/>
      <c r="O38" s="302"/>
      <c r="P38" s="302"/>
      <c r="Q38" s="289"/>
      <c r="R38" s="302" t="s">
        <v>149</v>
      </c>
      <c r="S38" s="302"/>
      <c r="T38" s="302"/>
      <c r="U38" s="302"/>
      <c r="V38" s="302"/>
      <c r="W38" s="634"/>
      <c r="X38" s="595"/>
      <c r="Y38" s="595"/>
      <c r="Z38" s="595"/>
      <c r="AA38" s="585"/>
      <c r="AB38" s="301"/>
      <c r="AC38" s="289"/>
      <c r="AD38" s="289"/>
      <c r="AE38" s="289"/>
      <c r="AF38" s="289"/>
      <c r="AG38" s="289"/>
      <c r="AH38" s="289"/>
    </row>
    <row r="39" spans="1:34" ht="15.75" customHeight="1" x14ac:dyDescent="0.25">
      <c r="A39" s="289"/>
      <c r="B39" s="31"/>
      <c r="C39" s="289"/>
      <c r="D39" s="289"/>
      <c r="E39" s="289"/>
      <c r="F39" s="29"/>
      <c r="G39" s="289"/>
      <c r="H39" s="289"/>
      <c r="I39" s="293"/>
      <c r="J39" s="293"/>
      <c r="K39" s="293"/>
      <c r="L39" s="293"/>
      <c r="M39" s="293"/>
      <c r="N39" s="293"/>
      <c r="O39" s="293"/>
      <c r="P39" s="293"/>
      <c r="Q39" s="293"/>
      <c r="R39" s="293"/>
      <c r="S39" s="293"/>
      <c r="T39" s="293"/>
      <c r="U39" s="293"/>
      <c r="V39" s="293"/>
      <c r="W39" s="293"/>
      <c r="X39" s="293"/>
      <c r="Y39" s="293"/>
      <c r="Z39" s="293"/>
      <c r="AA39" s="293"/>
      <c r="AB39" s="294"/>
      <c r="AC39" s="289"/>
      <c r="AD39" s="289"/>
      <c r="AE39" s="289"/>
      <c r="AF39" s="289"/>
      <c r="AG39" s="289"/>
      <c r="AH39" s="289"/>
    </row>
    <row r="40" spans="1:34" ht="15.75" customHeight="1" x14ac:dyDescent="0.25">
      <c r="A40" s="289"/>
      <c r="B40" s="31"/>
      <c r="C40" s="310" t="s">
        <v>150</v>
      </c>
      <c r="D40" s="635">
        <v>2024</v>
      </c>
      <c r="E40" s="636"/>
      <c r="F40" s="637"/>
      <c r="G40" s="35"/>
      <c r="H40" s="293"/>
      <c r="I40" s="293"/>
      <c r="J40" s="293"/>
      <c r="K40" s="293"/>
      <c r="L40" s="293"/>
      <c r="M40" s="293"/>
      <c r="N40" s="293"/>
      <c r="O40" s="293"/>
      <c r="P40" s="293"/>
      <c r="Q40" s="627"/>
      <c r="R40" s="612"/>
      <c r="S40" s="612"/>
      <c r="T40" s="612"/>
      <c r="U40" s="612"/>
      <c r="V40" s="293"/>
      <c r="W40" s="293"/>
      <c r="X40" s="626"/>
      <c r="Y40" s="612"/>
      <c r="Z40" s="612"/>
      <c r="AA40" s="612"/>
      <c r="AB40" s="301"/>
      <c r="AC40" s="289"/>
      <c r="AD40" s="289"/>
      <c r="AE40" s="289"/>
      <c r="AF40" s="289"/>
      <c r="AG40" s="289"/>
      <c r="AH40" s="289"/>
    </row>
    <row r="41" spans="1:34" ht="5.25" customHeight="1" x14ac:dyDescent="0.25">
      <c r="A41" s="289"/>
      <c r="B41" s="31"/>
      <c r="C41" s="302"/>
      <c r="D41" s="38"/>
      <c r="E41" s="38"/>
      <c r="F41" s="38"/>
      <c r="G41" s="289"/>
      <c r="H41" s="293"/>
      <c r="I41" s="293"/>
      <c r="J41" s="293"/>
      <c r="K41" s="293"/>
      <c r="L41" s="293"/>
      <c r="M41" s="293"/>
      <c r="N41" s="293"/>
      <c r="O41" s="293"/>
      <c r="P41" s="293"/>
      <c r="Q41" s="299"/>
      <c r="R41" s="299"/>
      <c r="S41" s="299"/>
      <c r="T41" s="299"/>
      <c r="U41" s="299"/>
      <c r="V41" s="293"/>
      <c r="W41" s="293"/>
      <c r="X41" s="295"/>
      <c r="Y41" s="295"/>
      <c r="Z41" s="295"/>
      <c r="AA41" s="295"/>
      <c r="AB41" s="301"/>
      <c r="AC41" s="289"/>
      <c r="AD41" s="289"/>
      <c r="AE41" s="289"/>
      <c r="AF41" s="289"/>
      <c r="AG41" s="289"/>
      <c r="AH41" s="289"/>
    </row>
    <row r="42" spans="1:34" ht="15.75" customHeight="1" x14ac:dyDescent="0.25">
      <c r="A42" s="289"/>
      <c r="B42" s="31"/>
      <c r="C42" s="302" t="s">
        <v>140</v>
      </c>
      <c r="D42" s="632">
        <v>15</v>
      </c>
      <c r="E42" s="595"/>
      <c r="F42" s="585"/>
      <c r="G42" s="289"/>
      <c r="H42" s="293"/>
      <c r="I42" s="293"/>
      <c r="J42" s="293"/>
      <c r="K42" s="293"/>
      <c r="L42" s="293"/>
      <c r="M42" s="293"/>
      <c r="N42" s="293"/>
      <c r="O42" s="293"/>
      <c r="P42" s="293"/>
      <c r="Q42" s="627"/>
      <c r="R42" s="612"/>
      <c r="S42" s="612"/>
      <c r="T42" s="612"/>
      <c r="U42" s="612"/>
      <c r="V42" s="293"/>
      <c r="W42" s="293"/>
      <c r="X42" s="626"/>
      <c r="Y42" s="612"/>
      <c r="Z42" s="612"/>
      <c r="AA42" s="612"/>
      <c r="AB42" s="294"/>
      <c r="AC42" s="289"/>
      <c r="AD42" s="289"/>
      <c r="AE42" s="289"/>
      <c r="AF42" s="289"/>
      <c r="AG42" s="289"/>
      <c r="AH42" s="289"/>
    </row>
    <row r="43" spans="1:34" ht="15.75" customHeight="1" x14ac:dyDescent="0.25">
      <c r="A43" s="289"/>
      <c r="B43" s="31"/>
      <c r="C43" s="289"/>
      <c r="D43" s="289"/>
      <c r="E43" s="289"/>
      <c r="F43" s="289"/>
      <c r="G43" s="289"/>
      <c r="H43" s="289"/>
      <c r="I43" s="293"/>
      <c r="J43" s="293"/>
      <c r="K43" s="302"/>
      <c r="L43" s="302"/>
      <c r="M43" s="302"/>
      <c r="N43" s="302"/>
      <c r="O43" s="302"/>
      <c r="P43" s="302"/>
      <c r="Q43" s="302"/>
      <c r="R43" s="302"/>
      <c r="S43" s="302"/>
      <c r="T43" s="302"/>
      <c r="U43" s="302"/>
      <c r="V43" s="302"/>
      <c r="W43" s="302"/>
      <c r="X43" s="302"/>
      <c r="Y43" s="302"/>
      <c r="Z43" s="302"/>
      <c r="AA43" s="302"/>
      <c r="AB43" s="294"/>
      <c r="AC43" s="289"/>
      <c r="AD43" s="289"/>
      <c r="AE43" s="289"/>
      <c r="AF43" s="289"/>
      <c r="AG43" s="289"/>
      <c r="AH43" s="289"/>
    </row>
    <row r="44" spans="1:34" ht="15.75" customHeight="1" x14ac:dyDescent="0.25">
      <c r="A44" s="289"/>
      <c r="B44" s="31"/>
      <c r="C44" s="302"/>
      <c r="D44" s="594" t="s">
        <v>151</v>
      </c>
      <c r="E44" s="595"/>
      <c r="F44" s="595"/>
      <c r="G44" s="595"/>
      <c r="H44" s="595"/>
      <c r="I44" s="595"/>
      <c r="J44" s="595"/>
      <c r="K44" s="595"/>
      <c r="L44" s="595"/>
      <c r="M44" s="595"/>
      <c r="N44" s="595"/>
      <c r="O44" s="595"/>
      <c r="P44" s="595"/>
      <c r="Q44" s="595"/>
      <c r="R44" s="595"/>
      <c r="S44" s="595"/>
      <c r="T44" s="595"/>
      <c r="U44" s="595"/>
      <c r="V44" s="595"/>
      <c r="W44" s="595"/>
      <c r="X44" s="595"/>
      <c r="Y44" s="585"/>
      <c r="Z44" s="303"/>
      <c r="AA44" s="303"/>
      <c r="AB44" s="311"/>
      <c r="AC44" s="289"/>
      <c r="AD44" s="289"/>
      <c r="AE44" s="289"/>
      <c r="AF44" s="289"/>
      <c r="AG44" s="289"/>
      <c r="AH44" s="289"/>
    </row>
    <row r="45" spans="1:34" ht="15.75" customHeight="1" x14ac:dyDescent="0.25">
      <c r="A45" s="289"/>
      <c r="B45" s="31"/>
      <c r="C45" s="289"/>
      <c r="D45" s="600" t="s">
        <v>152</v>
      </c>
      <c r="E45" s="595"/>
      <c r="F45" s="595"/>
      <c r="G45" s="595"/>
      <c r="H45" s="585"/>
      <c r="I45" s="596" t="s">
        <v>153</v>
      </c>
      <c r="J45" s="595"/>
      <c r="K45" s="595"/>
      <c r="L45" s="595"/>
      <c r="M45" s="595"/>
      <c r="N45" s="595"/>
      <c r="O45" s="595"/>
      <c r="P45" s="585"/>
      <c r="Q45" s="597" t="s">
        <v>154</v>
      </c>
      <c r="R45" s="595"/>
      <c r="S45" s="595"/>
      <c r="T45" s="595"/>
      <c r="U45" s="595"/>
      <c r="V45" s="595"/>
      <c r="W45" s="595"/>
      <c r="X45" s="595"/>
      <c r="Y45" s="585"/>
      <c r="Z45" s="303"/>
      <c r="AA45" s="303"/>
      <c r="AB45" s="311"/>
      <c r="AC45" s="289"/>
      <c r="AD45" s="289"/>
      <c r="AE45" s="289"/>
      <c r="AF45" s="289"/>
      <c r="AG45" s="289"/>
      <c r="AH45" s="289"/>
    </row>
    <row r="46" spans="1:34" ht="15.75" customHeight="1" x14ac:dyDescent="0.25">
      <c r="A46" s="312"/>
      <c r="B46" s="39"/>
      <c r="C46" s="40"/>
      <c r="D46" s="601" t="s">
        <v>155</v>
      </c>
      <c r="E46" s="595"/>
      <c r="F46" s="595"/>
      <c r="G46" s="595"/>
      <c r="H46" s="585"/>
      <c r="I46" s="598" t="s">
        <v>156</v>
      </c>
      <c r="J46" s="595"/>
      <c r="K46" s="595"/>
      <c r="L46" s="595"/>
      <c r="M46" s="595"/>
      <c r="N46" s="595"/>
      <c r="O46" s="595"/>
      <c r="P46" s="585"/>
      <c r="Q46" s="599" t="s">
        <v>157</v>
      </c>
      <c r="R46" s="595"/>
      <c r="S46" s="595"/>
      <c r="T46" s="595"/>
      <c r="U46" s="595"/>
      <c r="V46" s="595"/>
      <c r="W46" s="595"/>
      <c r="X46" s="595"/>
      <c r="Y46" s="585"/>
      <c r="Z46" s="312"/>
      <c r="AA46" s="312"/>
      <c r="AB46" s="313"/>
      <c r="AC46" s="312"/>
      <c r="AD46" s="312"/>
      <c r="AE46" s="312"/>
      <c r="AF46" s="312"/>
      <c r="AG46" s="312"/>
      <c r="AH46" s="312"/>
    </row>
    <row r="47" spans="1:34" ht="15.75" customHeight="1" x14ac:dyDescent="0.25">
      <c r="A47" s="289"/>
      <c r="B47" s="31"/>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c r="AB47" s="298"/>
      <c r="AC47" s="289"/>
      <c r="AD47" s="289"/>
      <c r="AE47" s="289"/>
      <c r="AF47" s="289"/>
      <c r="AG47" s="289"/>
      <c r="AH47" s="289"/>
    </row>
    <row r="48" spans="1:34" ht="15.75" customHeight="1" x14ac:dyDescent="0.25">
      <c r="A48" s="316"/>
      <c r="B48" s="41"/>
      <c r="C48" s="602" t="s">
        <v>158</v>
      </c>
      <c r="D48" s="595"/>
      <c r="E48" s="595"/>
      <c r="F48" s="585"/>
      <c r="G48" s="603" t="s">
        <v>159</v>
      </c>
      <c r="H48" s="604" t="s">
        <v>160</v>
      </c>
      <c r="I48" s="605"/>
      <c r="J48" s="605"/>
      <c r="K48" s="605"/>
      <c r="L48" s="605"/>
      <c r="M48" s="605"/>
      <c r="N48" s="605"/>
      <c r="O48" s="605"/>
      <c r="P48" s="605"/>
      <c r="Q48" s="605"/>
      <c r="R48" s="605"/>
      <c r="S48" s="605"/>
      <c r="T48" s="605"/>
      <c r="U48" s="605"/>
      <c r="V48" s="605"/>
      <c r="W48" s="605"/>
      <c r="X48" s="605"/>
      <c r="Y48" s="605"/>
      <c r="Z48" s="605"/>
      <c r="AA48" s="606"/>
      <c r="AB48" s="311"/>
      <c r="AC48" s="316"/>
      <c r="AD48" s="316"/>
      <c r="AE48" s="316"/>
      <c r="AF48" s="316"/>
      <c r="AG48" s="316"/>
      <c r="AH48" s="316"/>
    </row>
    <row r="49" spans="1:34" ht="15.75" customHeight="1" x14ac:dyDescent="0.25">
      <c r="A49" s="316"/>
      <c r="B49" s="41"/>
      <c r="C49" s="42" t="s">
        <v>161</v>
      </c>
      <c r="D49" s="43">
        <v>1.2</v>
      </c>
      <c r="E49" s="602" t="s">
        <v>162</v>
      </c>
      <c r="F49" s="585"/>
      <c r="G49" s="572"/>
      <c r="H49" s="607"/>
      <c r="I49" s="608"/>
      <c r="J49" s="608"/>
      <c r="K49" s="608"/>
      <c r="L49" s="608"/>
      <c r="M49" s="608"/>
      <c r="N49" s="608"/>
      <c r="O49" s="608"/>
      <c r="P49" s="608"/>
      <c r="Q49" s="608"/>
      <c r="R49" s="608"/>
      <c r="S49" s="608"/>
      <c r="T49" s="608"/>
      <c r="U49" s="608"/>
      <c r="V49" s="608"/>
      <c r="W49" s="608"/>
      <c r="X49" s="608"/>
      <c r="Y49" s="608"/>
      <c r="Z49" s="608"/>
      <c r="AA49" s="609"/>
      <c r="AB49" s="311"/>
      <c r="AC49" s="316"/>
      <c r="AD49" s="316"/>
      <c r="AE49" s="316"/>
      <c r="AF49" s="316"/>
      <c r="AG49" s="316"/>
      <c r="AH49" s="316"/>
    </row>
    <row r="50" spans="1:34" ht="15.75" customHeight="1" x14ac:dyDescent="0.25">
      <c r="A50" s="316"/>
      <c r="B50" s="41"/>
      <c r="C50" s="44">
        <v>2024</v>
      </c>
      <c r="D50" s="45">
        <v>45474</v>
      </c>
      <c r="E50" s="610">
        <v>45656</v>
      </c>
      <c r="F50" s="585"/>
      <c r="G50" s="46">
        <v>15</v>
      </c>
      <c r="H50" s="614" t="s">
        <v>991</v>
      </c>
      <c r="I50" s="595"/>
      <c r="J50" s="595"/>
      <c r="K50" s="595"/>
      <c r="L50" s="595"/>
      <c r="M50" s="595"/>
      <c r="N50" s="595"/>
      <c r="O50" s="595"/>
      <c r="P50" s="595"/>
      <c r="Q50" s="595"/>
      <c r="R50" s="595"/>
      <c r="S50" s="595"/>
      <c r="T50" s="595"/>
      <c r="U50" s="595"/>
      <c r="V50" s="595"/>
      <c r="W50" s="595"/>
      <c r="X50" s="595"/>
      <c r="Y50" s="595"/>
      <c r="Z50" s="595"/>
      <c r="AA50" s="585"/>
      <c r="AB50" s="311"/>
      <c r="AC50" s="316"/>
      <c r="AD50" s="316"/>
      <c r="AE50" s="316"/>
      <c r="AF50" s="316"/>
      <c r="AG50" s="316"/>
      <c r="AH50" s="316"/>
    </row>
    <row r="51" spans="1:34" ht="15.75" customHeight="1" x14ac:dyDescent="0.25">
      <c r="A51" s="316"/>
      <c r="B51" s="41"/>
      <c r="C51" s="44">
        <v>2025</v>
      </c>
      <c r="D51" s="45">
        <v>45658</v>
      </c>
      <c r="E51" s="610">
        <v>46021</v>
      </c>
      <c r="F51" s="585"/>
      <c r="G51" s="46">
        <v>30</v>
      </c>
      <c r="H51" s="614" t="s">
        <v>991</v>
      </c>
      <c r="I51" s="595"/>
      <c r="J51" s="595"/>
      <c r="K51" s="595"/>
      <c r="L51" s="595"/>
      <c r="M51" s="595"/>
      <c r="N51" s="595"/>
      <c r="O51" s="595"/>
      <c r="P51" s="595"/>
      <c r="Q51" s="595"/>
      <c r="R51" s="595"/>
      <c r="S51" s="595"/>
      <c r="T51" s="595"/>
      <c r="U51" s="595"/>
      <c r="V51" s="595"/>
      <c r="W51" s="595"/>
      <c r="X51" s="595"/>
      <c r="Y51" s="595"/>
      <c r="Z51" s="595"/>
      <c r="AA51" s="585"/>
      <c r="AB51" s="311"/>
      <c r="AC51" s="316"/>
      <c r="AD51" s="316"/>
      <c r="AE51" s="316"/>
      <c r="AF51" s="316"/>
      <c r="AG51" s="316"/>
      <c r="AH51" s="316"/>
    </row>
    <row r="52" spans="1:34" ht="15.75" customHeight="1" x14ac:dyDescent="0.25">
      <c r="A52" s="316"/>
      <c r="B52" s="41"/>
      <c r="C52" s="44">
        <v>2026</v>
      </c>
      <c r="D52" s="45">
        <v>46023</v>
      </c>
      <c r="E52" s="610">
        <v>46386</v>
      </c>
      <c r="F52" s="585"/>
      <c r="G52" s="46">
        <v>45</v>
      </c>
      <c r="H52" s="614" t="s">
        <v>991</v>
      </c>
      <c r="I52" s="595"/>
      <c r="J52" s="595"/>
      <c r="K52" s="595"/>
      <c r="L52" s="595"/>
      <c r="M52" s="595"/>
      <c r="N52" s="595"/>
      <c r="O52" s="595"/>
      <c r="P52" s="595"/>
      <c r="Q52" s="595"/>
      <c r="R52" s="595"/>
      <c r="S52" s="595"/>
      <c r="T52" s="595"/>
      <c r="U52" s="595"/>
      <c r="V52" s="595"/>
      <c r="W52" s="595"/>
      <c r="X52" s="595"/>
      <c r="Y52" s="595"/>
      <c r="Z52" s="595"/>
      <c r="AA52" s="585"/>
      <c r="AB52" s="311"/>
      <c r="AC52" s="316"/>
      <c r="AD52" s="316"/>
      <c r="AE52" s="316"/>
      <c r="AF52" s="316"/>
      <c r="AG52" s="316"/>
      <c r="AH52" s="316"/>
    </row>
    <row r="53" spans="1:34" ht="15.75" customHeight="1" x14ac:dyDescent="0.25">
      <c r="A53" s="316"/>
      <c r="B53" s="41"/>
      <c r="C53" s="44">
        <v>2027</v>
      </c>
      <c r="D53" s="45">
        <v>46388</v>
      </c>
      <c r="E53" s="610">
        <v>46751</v>
      </c>
      <c r="F53" s="585"/>
      <c r="G53" s="46">
        <v>60</v>
      </c>
      <c r="H53" s="614" t="s">
        <v>991</v>
      </c>
      <c r="I53" s="595"/>
      <c r="J53" s="595"/>
      <c r="K53" s="595"/>
      <c r="L53" s="595"/>
      <c r="M53" s="595"/>
      <c r="N53" s="595"/>
      <c r="O53" s="595"/>
      <c r="P53" s="595"/>
      <c r="Q53" s="595"/>
      <c r="R53" s="595"/>
      <c r="S53" s="595"/>
      <c r="T53" s="595"/>
      <c r="U53" s="595"/>
      <c r="V53" s="595"/>
      <c r="W53" s="595"/>
      <c r="X53" s="595"/>
      <c r="Y53" s="595"/>
      <c r="Z53" s="595"/>
      <c r="AA53" s="585"/>
      <c r="AB53" s="311"/>
      <c r="AC53" s="316"/>
      <c r="AD53" s="316"/>
      <c r="AE53" s="316"/>
      <c r="AF53" s="316"/>
      <c r="AG53" s="316"/>
      <c r="AH53" s="316"/>
    </row>
    <row r="54" spans="1:34" ht="15.75" customHeight="1" x14ac:dyDescent="0.25">
      <c r="A54" s="316"/>
      <c r="B54" s="41"/>
      <c r="C54" s="44"/>
      <c r="D54" s="44"/>
      <c r="E54" s="602"/>
      <c r="F54" s="585"/>
      <c r="G54" s="43"/>
      <c r="H54" s="602"/>
      <c r="I54" s="595"/>
      <c r="J54" s="595"/>
      <c r="K54" s="595"/>
      <c r="L54" s="595"/>
      <c r="M54" s="595"/>
      <c r="N54" s="595"/>
      <c r="O54" s="595"/>
      <c r="P54" s="595"/>
      <c r="Q54" s="595"/>
      <c r="R54" s="595"/>
      <c r="S54" s="595"/>
      <c r="T54" s="595"/>
      <c r="U54" s="595"/>
      <c r="V54" s="595"/>
      <c r="W54" s="595"/>
      <c r="X54" s="595"/>
      <c r="Y54" s="595"/>
      <c r="Z54" s="595"/>
      <c r="AA54" s="585"/>
      <c r="AB54" s="311"/>
      <c r="AC54" s="316"/>
      <c r="AD54" s="316"/>
      <c r="AE54" s="316"/>
      <c r="AF54" s="316"/>
      <c r="AG54" s="316"/>
      <c r="AH54" s="316"/>
    </row>
    <row r="55" spans="1:34" ht="15.75" customHeight="1" x14ac:dyDescent="0.25">
      <c r="A55" s="289"/>
      <c r="B55" s="31"/>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c r="AA55" s="289"/>
      <c r="AB55" s="297"/>
      <c r="AC55" s="289"/>
      <c r="AD55" s="289"/>
      <c r="AE55" s="289"/>
      <c r="AF55" s="289"/>
      <c r="AG55" s="289"/>
      <c r="AH55" s="289"/>
    </row>
    <row r="56" spans="1:34" ht="15.75" customHeight="1" x14ac:dyDescent="0.25">
      <c r="A56" s="289"/>
      <c r="B56" s="31"/>
      <c r="C56" s="616" t="s">
        <v>163</v>
      </c>
      <c r="D56" s="612"/>
      <c r="E56" s="302"/>
      <c r="F56" s="293" t="s">
        <v>164</v>
      </c>
      <c r="G56" s="47"/>
      <c r="H56" s="304"/>
      <c r="I56" s="293" t="s">
        <v>165</v>
      </c>
      <c r="J56" s="289"/>
      <c r="K56" s="615"/>
      <c r="L56" s="585"/>
      <c r="M56" s="302"/>
      <c r="N56" s="289"/>
      <c r="O56" s="289"/>
      <c r="P56" s="289"/>
      <c r="Q56" s="289"/>
      <c r="R56" s="289"/>
      <c r="S56" s="289"/>
      <c r="T56" s="289"/>
      <c r="U56" s="289"/>
      <c r="V56" s="289"/>
      <c r="W56" s="289"/>
      <c r="X56" s="289"/>
      <c r="Y56" s="289"/>
      <c r="Z56" s="289"/>
      <c r="AA56" s="289"/>
      <c r="AB56" s="297"/>
      <c r="AC56" s="289"/>
      <c r="AD56" s="289"/>
      <c r="AE56" s="289"/>
      <c r="AF56" s="289"/>
      <c r="AG56" s="289"/>
      <c r="AH56" s="289"/>
    </row>
    <row r="57" spans="1:34" ht="15.75" customHeight="1" x14ac:dyDescent="0.25">
      <c r="A57" s="289"/>
      <c r="B57" s="317"/>
      <c r="C57" s="308"/>
      <c r="D57" s="308"/>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18"/>
      <c r="AC57" s="289"/>
      <c r="AD57" s="289"/>
      <c r="AE57" s="289"/>
      <c r="AF57" s="289"/>
      <c r="AG57" s="289"/>
      <c r="AH57" s="289"/>
    </row>
    <row r="58" spans="1:34" ht="15.75" customHeight="1" x14ac:dyDescent="0.25">
      <c r="A58" s="289"/>
      <c r="B58" s="613" t="s">
        <v>166</v>
      </c>
      <c r="C58" s="595"/>
      <c r="D58" s="595"/>
      <c r="E58" s="595"/>
      <c r="F58" s="595"/>
      <c r="G58" s="595"/>
      <c r="H58" s="595"/>
      <c r="I58" s="595"/>
      <c r="J58" s="595"/>
      <c r="K58" s="595"/>
      <c r="L58" s="595"/>
      <c r="M58" s="595"/>
      <c r="N58" s="595"/>
      <c r="O58" s="595"/>
      <c r="P58" s="595"/>
      <c r="Q58" s="595"/>
      <c r="R58" s="595"/>
      <c r="S58" s="595"/>
      <c r="T58" s="595"/>
      <c r="U58" s="595"/>
      <c r="V58" s="595"/>
      <c r="W58" s="595"/>
      <c r="X58" s="595"/>
      <c r="Y58" s="595"/>
      <c r="Z58" s="595"/>
      <c r="AA58" s="595"/>
      <c r="AB58" s="585"/>
      <c r="AC58" s="289"/>
      <c r="AD58" s="289"/>
      <c r="AE58" s="289"/>
      <c r="AF58" s="289"/>
      <c r="AG58" s="289"/>
      <c r="AH58" s="289"/>
    </row>
    <row r="59" spans="1:34" ht="15.75" customHeight="1" x14ac:dyDescent="0.25">
      <c r="A59" s="289"/>
      <c r="B59" s="48"/>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c r="AA59" s="319"/>
      <c r="AB59" s="49"/>
      <c r="AC59" s="289"/>
      <c r="AD59" s="289"/>
      <c r="AE59" s="289"/>
      <c r="AF59" s="289"/>
      <c r="AG59" s="289"/>
      <c r="AH59" s="289"/>
    </row>
    <row r="60" spans="1:34" ht="29.25" customHeight="1" x14ac:dyDescent="0.25">
      <c r="A60" s="289"/>
      <c r="B60" s="602" t="s">
        <v>161</v>
      </c>
      <c r="C60" s="585"/>
      <c r="D60" s="43"/>
      <c r="E60" s="602" t="s">
        <v>167</v>
      </c>
      <c r="F60" s="585"/>
      <c r="G60" s="43"/>
      <c r="H60" s="594" t="s">
        <v>168</v>
      </c>
      <c r="I60" s="585"/>
      <c r="J60" s="602"/>
      <c r="K60" s="585"/>
      <c r="L60" s="611"/>
      <c r="M60" s="612"/>
      <c r="N60" s="43" t="s">
        <v>169</v>
      </c>
      <c r="O60" s="602"/>
      <c r="P60" s="595"/>
      <c r="Q60" s="585"/>
      <c r="R60" s="602" t="s">
        <v>170</v>
      </c>
      <c r="S60" s="595"/>
      <c r="T60" s="585"/>
      <c r="U60" s="602"/>
      <c r="V60" s="595"/>
      <c r="W60" s="585"/>
      <c r="X60" s="602" t="s">
        <v>171</v>
      </c>
      <c r="Y60" s="585"/>
      <c r="Z60" s="602"/>
      <c r="AA60" s="595"/>
      <c r="AB60" s="585"/>
      <c r="AC60" s="289"/>
      <c r="AD60" s="289"/>
      <c r="AE60" s="289"/>
      <c r="AF60" s="289"/>
      <c r="AG60" s="289"/>
      <c r="AH60" s="289"/>
    </row>
    <row r="61" spans="1:34" ht="15.75" customHeight="1" x14ac:dyDescent="0.25">
      <c r="A61" s="289"/>
      <c r="B61" s="48"/>
      <c r="C61" s="319"/>
      <c r="D61" s="319"/>
      <c r="E61" s="319"/>
      <c r="F61" s="312"/>
      <c r="G61" s="320"/>
      <c r="H61" s="321"/>
      <c r="I61" s="321"/>
      <c r="J61" s="312"/>
      <c r="K61" s="312"/>
      <c r="L61" s="312"/>
      <c r="M61" s="312"/>
      <c r="N61" s="321"/>
      <c r="O61" s="312"/>
      <c r="P61" s="312"/>
      <c r="Q61" s="312"/>
      <c r="R61" s="312"/>
      <c r="S61" s="321"/>
      <c r="T61" s="299"/>
      <c r="U61" s="299"/>
      <c r="V61" s="289"/>
      <c r="W61" s="321"/>
      <c r="X61" s="309"/>
      <c r="Y61" s="309"/>
      <c r="Z61" s="50"/>
      <c r="AA61" s="28"/>
      <c r="AB61" s="51"/>
      <c r="AC61" s="289"/>
      <c r="AD61" s="289"/>
      <c r="AE61" s="289"/>
      <c r="AF61" s="289"/>
      <c r="AG61" s="289"/>
      <c r="AH61" s="289"/>
    </row>
    <row r="62" spans="1:34" ht="15.75" customHeight="1" x14ac:dyDescent="0.25">
      <c r="A62" s="289"/>
      <c r="B62" s="613" t="s">
        <v>172</v>
      </c>
      <c r="C62" s="585"/>
      <c r="D62" s="617"/>
      <c r="E62" s="608"/>
      <c r="F62" s="608"/>
      <c r="G62" s="608"/>
      <c r="H62" s="608"/>
      <c r="I62" s="608"/>
      <c r="J62" s="608"/>
      <c r="K62" s="608"/>
      <c r="L62" s="608"/>
      <c r="M62" s="608"/>
      <c r="N62" s="608"/>
      <c r="O62" s="608"/>
      <c r="P62" s="608"/>
      <c r="Q62" s="608"/>
      <c r="R62" s="608"/>
      <c r="S62" s="608"/>
      <c r="T62" s="608"/>
      <c r="U62" s="608"/>
      <c r="V62" s="608"/>
      <c r="W62" s="608"/>
      <c r="X62" s="608"/>
      <c r="Y62" s="608"/>
      <c r="Z62" s="608"/>
      <c r="AA62" s="608"/>
      <c r="AB62" s="609"/>
      <c r="AC62" s="289"/>
      <c r="AD62" s="289"/>
      <c r="AE62" s="289"/>
      <c r="AF62" s="289"/>
      <c r="AG62" s="289"/>
      <c r="AH62" s="289"/>
    </row>
    <row r="63" spans="1:34" ht="15.75" customHeight="1" x14ac:dyDescent="0.25">
      <c r="A63" s="289"/>
      <c r="B63" s="48"/>
      <c r="C63" s="319"/>
      <c r="D63" s="319"/>
      <c r="E63" s="319"/>
      <c r="F63" s="312"/>
      <c r="G63" s="320"/>
      <c r="H63" s="321"/>
      <c r="I63" s="321"/>
      <c r="J63" s="312"/>
      <c r="K63" s="312"/>
      <c r="L63" s="312"/>
      <c r="M63" s="312"/>
      <c r="N63" s="321"/>
      <c r="O63" s="312"/>
      <c r="P63" s="312"/>
      <c r="Q63" s="312"/>
      <c r="R63" s="312"/>
      <c r="S63" s="321"/>
      <c r="T63" s="299"/>
      <c r="U63" s="299"/>
      <c r="V63" s="289"/>
      <c r="W63" s="321"/>
      <c r="X63" s="309"/>
      <c r="Y63" s="309"/>
      <c r="Z63" s="50"/>
      <c r="AA63" s="28"/>
      <c r="AB63" s="51"/>
      <c r="AC63" s="289"/>
      <c r="AD63" s="289"/>
      <c r="AE63" s="289"/>
      <c r="AF63" s="289"/>
      <c r="AG63" s="289"/>
      <c r="AH63" s="289"/>
    </row>
    <row r="64" spans="1:34" ht="15.75" customHeight="1" x14ac:dyDescent="0.25">
      <c r="A64" s="289"/>
      <c r="B64" s="613" t="s">
        <v>173</v>
      </c>
      <c r="C64" s="585"/>
      <c r="D64" s="618"/>
      <c r="E64" s="608"/>
      <c r="F64" s="608"/>
      <c r="G64" s="608"/>
      <c r="H64" s="608"/>
      <c r="I64" s="608"/>
      <c r="J64" s="608"/>
      <c r="K64" s="608"/>
      <c r="L64" s="608"/>
      <c r="M64" s="608"/>
      <c r="N64" s="608"/>
      <c r="O64" s="608"/>
      <c r="P64" s="608"/>
      <c r="Q64" s="608"/>
      <c r="R64" s="608"/>
      <c r="S64" s="608"/>
      <c r="T64" s="608"/>
      <c r="U64" s="608"/>
      <c r="V64" s="608"/>
      <c r="W64" s="608"/>
      <c r="X64" s="608"/>
      <c r="Y64" s="608"/>
      <c r="Z64" s="608"/>
      <c r="AA64" s="608"/>
      <c r="AB64" s="609"/>
      <c r="AC64" s="289"/>
      <c r="AD64" s="289"/>
      <c r="AE64" s="289"/>
      <c r="AF64" s="289"/>
      <c r="AG64" s="289"/>
      <c r="AH64" s="289"/>
    </row>
    <row r="65" spans="1:34" ht="15.75" customHeight="1" x14ac:dyDescent="0.25">
      <c r="A65" s="289"/>
      <c r="B65" s="48"/>
      <c r="C65" s="319"/>
      <c r="D65" s="319"/>
      <c r="E65" s="319"/>
      <c r="F65" s="312"/>
      <c r="G65" s="320"/>
      <c r="H65" s="321"/>
      <c r="I65" s="321"/>
      <c r="J65" s="312"/>
      <c r="K65" s="312"/>
      <c r="L65" s="312"/>
      <c r="M65" s="312"/>
      <c r="N65" s="321"/>
      <c r="O65" s="312"/>
      <c r="P65" s="312"/>
      <c r="Q65" s="312"/>
      <c r="R65" s="312"/>
      <c r="S65" s="321"/>
      <c r="T65" s="299"/>
      <c r="U65" s="299"/>
      <c r="V65" s="289"/>
      <c r="W65" s="321"/>
      <c r="X65" s="309"/>
      <c r="Y65" s="309"/>
      <c r="Z65" s="309"/>
      <c r="AA65" s="299"/>
      <c r="AB65" s="305"/>
      <c r="AC65" s="289"/>
      <c r="AD65" s="289"/>
      <c r="AE65" s="289"/>
      <c r="AF65" s="289"/>
      <c r="AG65" s="289"/>
      <c r="AH65" s="289"/>
    </row>
    <row r="66" spans="1:34" ht="15.75" customHeight="1" x14ac:dyDescent="0.25">
      <c r="A66" s="289"/>
      <c r="B66" s="613" t="s">
        <v>174</v>
      </c>
      <c r="C66" s="585"/>
      <c r="D66" s="618"/>
      <c r="E66" s="608"/>
      <c r="F66" s="608"/>
      <c r="G66" s="608"/>
      <c r="H66" s="608"/>
      <c r="I66" s="608"/>
      <c r="J66" s="608"/>
      <c r="K66" s="608"/>
      <c r="L66" s="608"/>
      <c r="M66" s="608"/>
      <c r="N66" s="608"/>
      <c r="O66" s="608"/>
      <c r="P66" s="608"/>
      <c r="Q66" s="608"/>
      <c r="R66" s="608"/>
      <c r="S66" s="608"/>
      <c r="T66" s="608"/>
      <c r="U66" s="608"/>
      <c r="V66" s="608"/>
      <c r="W66" s="608"/>
      <c r="X66" s="608"/>
      <c r="Y66" s="608"/>
      <c r="Z66" s="608"/>
      <c r="AA66" s="608"/>
      <c r="AB66" s="609"/>
      <c r="AC66" s="289"/>
      <c r="AD66" s="289"/>
      <c r="AE66" s="289"/>
      <c r="AF66" s="289"/>
      <c r="AG66" s="289"/>
      <c r="AH66" s="289"/>
    </row>
    <row r="67" spans="1:34" ht="15.75" customHeight="1" x14ac:dyDescent="0.25">
      <c r="A67" s="289"/>
      <c r="B67" s="48"/>
      <c r="C67" s="319"/>
      <c r="D67" s="319"/>
      <c r="E67" s="319"/>
      <c r="F67" s="312"/>
      <c r="G67" s="320"/>
      <c r="H67" s="321"/>
      <c r="I67" s="321"/>
      <c r="J67" s="312"/>
      <c r="K67" s="312"/>
      <c r="L67" s="312"/>
      <c r="M67" s="312"/>
      <c r="N67" s="321"/>
      <c r="O67" s="312"/>
      <c r="P67" s="312"/>
      <c r="Q67" s="312"/>
      <c r="R67" s="312"/>
      <c r="S67" s="321"/>
      <c r="T67" s="299"/>
      <c r="U67" s="299"/>
      <c r="V67" s="289"/>
      <c r="W67" s="321"/>
      <c r="X67" s="309"/>
      <c r="Y67" s="309"/>
      <c r="Z67" s="50"/>
      <c r="AA67" s="28"/>
      <c r="AB67" s="51"/>
      <c r="AC67" s="289"/>
      <c r="AD67" s="289"/>
      <c r="AE67" s="289"/>
      <c r="AF67" s="289"/>
      <c r="AG67" s="289"/>
      <c r="AH67" s="289"/>
    </row>
    <row r="68" spans="1:34" ht="15.75" customHeight="1" x14ac:dyDescent="0.25">
      <c r="A68" s="289"/>
      <c r="B68" s="613" t="s">
        <v>175</v>
      </c>
      <c r="C68" s="585"/>
      <c r="D68" s="618"/>
      <c r="E68" s="608"/>
      <c r="F68" s="608"/>
      <c r="G68" s="608"/>
      <c r="H68" s="608"/>
      <c r="I68" s="608"/>
      <c r="J68" s="608"/>
      <c r="K68" s="608"/>
      <c r="L68" s="608"/>
      <c r="M68" s="608"/>
      <c r="N68" s="608"/>
      <c r="O68" s="608"/>
      <c r="P68" s="608"/>
      <c r="Q68" s="608"/>
      <c r="R68" s="608"/>
      <c r="S68" s="608"/>
      <c r="T68" s="608"/>
      <c r="U68" s="608"/>
      <c r="V68" s="608"/>
      <c r="W68" s="608"/>
      <c r="X68" s="608"/>
      <c r="Y68" s="608"/>
      <c r="Z68" s="608"/>
      <c r="AA68" s="608"/>
      <c r="AB68" s="609"/>
      <c r="AC68" s="289"/>
      <c r="AD68" s="289"/>
      <c r="AE68" s="289"/>
      <c r="AF68" s="289"/>
      <c r="AG68" s="289"/>
      <c r="AH68" s="289"/>
    </row>
    <row r="69" spans="1:34" ht="15.75" customHeight="1" x14ac:dyDescent="0.25">
      <c r="A69" s="289"/>
      <c r="B69" s="48"/>
      <c r="C69" s="319"/>
      <c r="D69" s="319"/>
      <c r="E69" s="319"/>
      <c r="F69" s="312"/>
      <c r="G69" s="320"/>
      <c r="H69" s="321"/>
      <c r="I69" s="321"/>
      <c r="J69" s="312"/>
      <c r="K69" s="312"/>
      <c r="L69" s="312"/>
      <c r="M69" s="312"/>
      <c r="N69" s="321"/>
      <c r="O69" s="312"/>
      <c r="P69" s="312"/>
      <c r="Q69" s="312"/>
      <c r="R69" s="312"/>
      <c r="S69" s="321"/>
      <c r="T69" s="299"/>
      <c r="U69" s="299"/>
      <c r="V69" s="289"/>
      <c r="W69" s="321"/>
      <c r="X69" s="309"/>
      <c r="Y69" s="309"/>
      <c r="Z69" s="50"/>
      <c r="AA69" s="28"/>
      <c r="AB69" s="51"/>
      <c r="AC69" s="289"/>
      <c r="AD69" s="289"/>
      <c r="AE69" s="289"/>
      <c r="AF69" s="289"/>
      <c r="AG69" s="289"/>
      <c r="AH69" s="289"/>
    </row>
    <row r="70" spans="1:34" ht="15.75" customHeight="1" x14ac:dyDescent="0.25">
      <c r="A70" s="289"/>
      <c r="B70" s="613" t="s">
        <v>176</v>
      </c>
      <c r="C70" s="585"/>
      <c r="D70" s="618"/>
      <c r="E70" s="608"/>
      <c r="F70" s="608"/>
      <c r="G70" s="608"/>
      <c r="H70" s="608"/>
      <c r="I70" s="608"/>
      <c r="J70" s="608"/>
      <c r="K70" s="608"/>
      <c r="L70" s="608"/>
      <c r="M70" s="608"/>
      <c r="N70" s="608"/>
      <c r="O70" s="608"/>
      <c r="P70" s="608"/>
      <c r="Q70" s="608"/>
      <c r="R70" s="608"/>
      <c r="S70" s="608"/>
      <c r="T70" s="608"/>
      <c r="U70" s="608"/>
      <c r="V70" s="608"/>
      <c r="W70" s="608"/>
      <c r="X70" s="608"/>
      <c r="Y70" s="608"/>
      <c r="Z70" s="608"/>
      <c r="AA70" s="608"/>
      <c r="AB70" s="609"/>
      <c r="AC70" s="289"/>
      <c r="AD70" s="289"/>
      <c r="AE70" s="289"/>
      <c r="AF70" s="289"/>
      <c r="AG70" s="289"/>
      <c r="AH70" s="289"/>
    </row>
    <row r="71" spans="1:34" ht="15.75" customHeight="1" x14ac:dyDescent="0.25">
      <c r="A71" s="289"/>
      <c r="B71" s="48"/>
      <c r="C71" s="319"/>
      <c r="D71" s="319"/>
      <c r="E71" s="319"/>
      <c r="F71" s="312"/>
      <c r="G71" s="320"/>
      <c r="H71" s="321"/>
      <c r="I71" s="321"/>
      <c r="J71" s="312"/>
      <c r="K71" s="312"/>
      <c r="L71" s="312"/>
      <c r="M71" s="312"/>
      <c r="N71" s="321"/>
      <c r="O71" s="312"/>
      <c r="P71" s="312"/>
      <c r="Q71" s="312"/>
      <c r="R71" s="312"/>
      <c r="S71" s="321"/>
      <c r="T71" s="299"/>
      <c r="U71" s="299"/>
      <c r="V71" s="289"/>
      <c r="W71" s="321"/>
      <c r="X71" s="309"/>
      <c r="Y71" s="309"/>
      <c r="Z71" s="50"/>
      <c r="AA71" s="28"/>
      <c r="AB71" s="51"/>
      <c r="AC71" s="289"/>
      <c r="AD71" s="289"/>
      <c r="AE71" s="289"/>
      <c r="AF71" s="289"/>
      <c r="AG71" s="289"/>
      <c r="AH71" s="289"/>
    </row>
    <row r="72" spans="1:34" ht="15.75" customHeight="1" x14ac:dyDescent="0.25">
      <c r="A72" s="289"/>
      <c r="B72" s="613" t="s">
        <v>177</v>
      </c>
      <c r="C72" s="595"/>
      <c r="D72" s="595"/>
      <c r="E72" s="595"/>
      <c r="F72" s="595"/>
      <c r="G72" s="595"/>
      <c r="H72" s="595"/>
      <c r="I72" s="595"/>
      <c r="J72" s="595"/>
      <c r="K72" s="595"/>
      <c r="L72" s="595"/>
      <c r="M72" s="595"/>
      <c r="N72" s="595"/>
      <c r="O72" s="595"/>
      <c r="P72" s="595"/>
      <c r="Q72" s="595"/>
      <c r="R72" s="595"/>
      <c r="S72" s="595"/>
      <c r="T72" s="595"/>
      <c r="U72" s="595"/>
      <c r="V72" s="595"/>
      <c r="W72" s="595"/>
      <c r="X72" s="595"/>
      <c r="Y72" s="595"/>
      <c r="Z72" s="595"/>
      <c r="AA72" s="595"/>
      <c r="AB72" s="585"/>
      <c r="AC72" s="289"/>
      <c r="AD72" s="289"/>
      <c r="AE72" s="289"/>
      <c r="AF72" s="289"/>
      <c r="AG72" s="289"/>
      <c r="AH72" s="289"/>
    </row>
    <row r="73" spans="1:34" ht="15.75" customHeight="1" x14ac:dyDescent="0.25">
      <c r="A73" s="289"/>
      <c r="B73" s="594" t="s">
        <v>122</v>
      </c>
      <c r="C73" s="585"/>
      <c r="D73" s="52" t="s">
        <v>178</v>
      </c>
      <c r="E73" s="594" t="s">
        <v>179</v>
      </c>
      <c r="F73" s="585"/>
      <c r="G73" s="594" t="s">
        <v>177</v>
      </c>
      <c r="H73" s="595"/>
      <c r="I73" s="595"/>
      <c r="J73" s="595"/>
      <c r="K73" s="595"/>
      <c r="L73" s="595"/>
      <c r="M73" s="595"/>
      <c r="N73" s="595"/>
      <c r="O73" s="585"/>
      <c r="P73" s="594" t="s">
        <v>180</v>
      </c>
      <c r="Q73" s="595"/>
      <c r="R73" s="595"/>
      <c r="S73" s="595"/>
      <c r="T73" s="595"/>
      <c r="U73" s="595"/>
      <c r="V73" s="595"/>
      <c r="W73" s="595"/>
      <c r="X73" s="595"/>
      <c r="Y73" s="595"/>
      <c r="Z73" s="595"/>
      <c r="AA73" s="595"/>
      <c r="AB73" s="585"/>
      <c r="AC73" s="289"/>
      <c r="AD73" s="289"/>
      <c r="AE73" s="289"/>
      <c r="AF73" s="289"/>
      <c r="AG73" s="289"/>
      <c r="AH73" s="289"/>
    </row>
    <row r="74" spans="1:34" ht="15.75" customHeight="1" x14ac:dyDescent="0.25">
      <c r="A74" s="289"/>
      <c r="B74" s="594"/>
      <c r="C74" s="585"/>
      <c r="D74" s="37"/>
      <c r="E74" s="594"/>
      <c r="F74" s="585"/>
      <c r="G74" s="619"/>
      <c r="H74" s="595"/>
      <c r="I74" s="595"/>
      <c r="J74" s="595"/>
      <c r="K74" s="595"/>
      <c r="L74" s="595"/>
      <c r="M74" s="595"/>
      <c r="N74" s="595"/>
      <c r="O74" s="585"/>
      <c r="P74" s="619"/>
      <c r="Q74" s="595"/>
      <c r="R74" s="595"/>
      <c r="S74" s="595"/>
      <c r="T74" s="595"/>
      <c r="U74" s="595"/>
      <c r="V74" s="595"/>
      <c r="W74" s="595"/>
      <c r="X74" s="595"/>
      <c r="Y74" s="595"/>
      <c r="Z74" s="595"/>
      <c r="AA74" s="595"/>
      <c r="AB74" s="585"/>
      <c r="AC74" s="289"/>
      <c r="AD74" s="289"/>
      <c r="AE74" s="289"/>
      <c r="AF74" s="289"/>
      <c r="AG74" s="289"/>
      <c r="AH74" s="289"/>
    </row>
    <row r="75" spans="1:34" ht="15.75" customHeight="1" x14ac:dyDescent="0.25">
      <c r="A75" s="289"/>
      <c r="B75" s="594"/>
      <c r="C75" s="585"/>
      <c r="D75" s="37"/>
      <c r="E75" s="594"/>
      <c r="F75" s="585"/>
      <c r="G75" s="619"/>
      <c r="H75" s="595"/>
      <c r="I75" s="595"/>
      <c r="J75" s="595"/>
      <c r="K75" s="595"/>
      <c r="L75" s="595"/>
      <c r="M75" s="595"/>
      <c r="N75" s="595"/>
      <c r="O75" s="585"/>
      <c r="P75" s="619"/>
      <c r="Q75" s="595"/>
      <c r="R75" s="595"/>
      <c r="S75" s="595"/>
      <c r="T75" s="595"/>
      <c r="U75" s="595"/>
      <c r="V75" s="595"/>
      <c r="W75" s="595"/>
      <c r="X75" s="595"/>
      <c r="Y75" s="595"/>
      <c r="Z75" s="595"/>
      <c r="AA75" s="595"/>
      <c r="AB75" s="585"/>
      <c r="AC75" s="289"/>
      <c r="AD75" s="289"/>
      <c r="AE75" s="289"/>
      <c r="AF75" s="289"/>
      <c r="AG75" s="289"/>
      <c r="AH75" s="289"/>
    </row>
    <row r="76" spans="1:34" ht="26.25" customHeight="1" x14ac:dyDescent="0.25">
      <c r="A76" s="289"/>
      <c r="B76" s="620" t="s">
        <v>181</v>
      </c>
      <c r="C76" s="595"/>
      <c r="D76" s="595"/>
      <c r="E76" s="595"/>
      <c r="F76" s="595"/>
      <c r="G76" s="595"/>
      <c r="H76" s="595"/>
      <c r="I76" s="595"/>
      <c r="J76" s="595"/>
      <c r="K76" s="595"/>
      <c r="L76" s="595"/>
      <c r="M76" s="595"/>
      <c r="N76" s="595"/>
      <c r="O76" s="595"/>
      <c r="P76" s="595"/>
      <c r="Q76" s="595"/>
      <c r="R76" s="595"/>
      <c r="S76" s="595"/>
      <c r="T76" s="595"/>
      <c r="U76" s="595"/>
      <c r="V76" s="595"/>
      <c r="W76" s="595"/>
      <c r="X76" s="595"/>
      <c r="Y76" s="595"/>
      <c r="Z76" s="595"/>
      <c r="AA76" s="595"/>
      <c r="AB76" s="585"/>
      <c r="AC76" s="289"/>
      <c r="AD76" s="322"/>
      <c r="AE76" s="289"/>
      <c r="AF76" s="289"/>
      <c r="AG76" s="289"/>
      <c r="AH76" s="289"/>
    </row>
    <row r="77" spans="1:34" ht="12.75" customHeight="1" x14ac:dyDescent="0.25">
      <c r="A77" s="289"/>
      <c r="B77" s="289"/>
      <c r="C77" s="289"/>
      <c r="D77" s="289"/>
      <c r="E77" s="289"/>
      <c r="F77" s="289"/>
      <c r="G77" s="289"/>
      <c r="H77" s="289"/>
      <c r="I77" s="289"/>
      <c r="J77" s="289"/>
      <c r="K77" s="289"/>
      <c r="L77" s="289"/>
      <c r="M77" s="289"/>
      <c r="N77" s="289"/>
      <c r="O77" s="289"/>
      <c r="P77" s="289"/>
      <c r="Q77" s="289"/>
      <c r="R77" s="289"/>
      <c r="S77" s="289"/>
      <c r="T77" s="289"/>
      <c r="U77" s="289"/>
      <c r="V77" s="289"/>
      <c r="W77" s="289"/>
      <c r="X77" s="289"/>
      <c r="Y77" s="289"/>
      <c r="Z77" s="289"/>
      <c r="AA77" s="289"/>
      <c r="AB77" s="289"/>
      <c r="AC77" s="289"/>
      <c r="AD77" s="289"/>
      <c r="AE77" s="289"/>
      <c r="AF77" s="289"/>
      <c r="AG77" s="289"/>
      <c r="AH77" s="289"/>
    </row>
    <row r="78" spans="1:34" ht="12.75" customHeight="1" x14ac:dyDescent="0.25">
      <c r="A78" s="289"/>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c r="AE78" s="289"/>
      <c r="AF78" s="289"/>
      <c r="AG78" s="289"/>
      <c r="AH78" s="289"/>
    </row>
    <row r="79" spans="1:34" ht="12.75" customHeight="1" x14ac:dyDescent="0.25">
      <c r="A79" s="289"/>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c r="AE79" s="289"/>
      <c r="AF79" s="289"/>
      <c r="AG79" s="289"/>
      <c r="AH79" s="289"/>
    </row>
    <row r="80" spans="1:34" ht="12.75" customHeight="1" x14ac:dyDescent="0.25">
      <c r="A80" s="289"/>
      <c r="B80" s="289"/>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c r="AG80" s="289"/>
      <c r="AH80" s="289"/>
    </row>
    <row r="81" spans="1:34" ht="12.75" customHeight="1" x14ac:dyDescent="0.25">
      <c r="A81" s="289"/>
      <c r="B81" s="289"/>
      <c r="C81" s="289"/>
      <c r="D81" s="289"/>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c r="AE81" s="289"/>
      <c r="AF81" s="289"/>
      <c r="AG81" s="289"/>
      <c r="AH81" s="289"/>
    </row>
    <row r="82" spans="1:34" ht="12.75" customHeight="1" x14ac:dyDescent="0.25">
      <c r="A82" s="289"/>
      <c r="B82" s="289"/>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c r="AF82" s="289"/>
      <c r="AG82" s="289"/>
      <c r="AH82" s="289"/>
    </row>
    <row r="83" spans="1:34" ht="12.75" customHeight="1" x14ac:dyDescent="0.25">
      <c r="A83" s="289"/>
      <c r="B83" s="289"/>
      <c r="C83" s="289"/>
      <c r="D83" s="289"/>
      <c r="E83" s="289"/>
      <c r="F83" s="289"/>
      <c r="G83" s="289"/>
      <c r="H83" s="289"/>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c r="AF83" s="289"/>
      <c r="AG83" s="289"/>
      <c r="AH83" s="289"/>
    </row>
    <row r="84" spans="1:34"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c r="AF84" s="289"/>
      <c r="AG84" s="289"/>
      <c r="AH84" s="289"/>
    </row>
    <row r="85" spans="1:34"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c r="AH85" s="289"/>
    </row>
    <row r="86" spans="1:34"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c r="AH86" s="289"/>
    </row>
    <row r="87" spans="1:34"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c r="AH87" s="289"/>
    </row>
    <row r="88" spans="1:34"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c r="AH88" s="289"/>
    </row>
    <row r="89" spans="1:34"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c r="AG89" s="289"/>
      <c r="AH89" s="289"/>
    </row>
    <row r="90" spans="1:34"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c r="AG90" s="289"/>
      <c r="AH90" s="289"/>
    </row>
    <row r="91" spans="1:34"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c r="AH91" s="289"/>
    </row>
    <row r="92" spans="1:34"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c r="AG92" s="289"/>
      <c r="AH92" s="289"/>
    </row>
    <row r="93" spans="1:34"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c r="AH93" s="289"/>
    </row>
    <row r="94" spans="1:34"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c r="AF94" s="289"/>
      <c r="AG94" s="289"/>
      <c r="AH94" s="289"/>
    </row>
    <row r="95" spans="1:34"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c r="AH95" s="289"/>
    </row>
    <row r="96" spans="1:34"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c r="AH96" s="289"/>
    </row>
    <row r="97" spans="1:34"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c r="AG97" s="289"/>
      <c r="AH97" s="289"/>
    </row>
    <row r="98" spans="1:34"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c r="AF98" s="289"/>
      <c r="AG98" s="289"/>
      <c r="AH98" s="289"/>
    </row>
    <row r="99" spans="1:34"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c r="AG99" s="289"/>
      <c r="AH99" s="289"/>
    </row>
    <row r="100" spans="1:34"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c r="AH100" s="289"/>
    </row>
    <row r="101" spans="1:34"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c r="AG101" s="289"/>
      <c r="AH101" s="289"/>
    </row>
    <row r="102" spans="1:34"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c r="AE102" s="289"/>
      <c r="AF102" s="289"/>
      <c r="AG102" s="289"/>
      <c r="AH102" s="289"/>
    </row>
    <row r="103" spans="1:34"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c r="AH103" s="289"/>
    </row>
    <row r="104" spans="1:34"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c r="AH104" s="289"/>
    </row>
    <row r="105" spans="1:34"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c r="AF105" s="289"/>
      <c r="AG105" s="289"/>
      <c r="AH105" s="289"/>
    </row>
    <row r="106" spans="1:34"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c r="AF106" s="289"/>
      <c r="AG106" s="289"/>
      <c r="AH106" s="289"/>
    </row>
    <row r="107" spans="1:34"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c r="AG107" s="289"/>
      <c r="AH107" s="289"/>
    </row>
    <row r="108" spans="1:34"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89"/>
      <c r="AG108" s="289"/>
      <c r="AH108" s="289"/>
    </row>
    <row r="109" spans="1:34"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c r="AH109" s="289"/>
    </row>
    <row r="110" spans="1:34"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c r="AG110" s="289"/>
      <c r="AH110" s="289"/>
    </row>
    <row r="111" spans="1:34"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c r="AH111" s="289"/>
    </row>
    <row r="112" spans="1:34"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c r="AG112" s="289"/>
      <c r="AH112" s="289"/>
    </row>
    <row r="113" spans="1:34"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c r="AG113" s="289"/>
      <c r="AH113" s="289"/>
    </row>
    <row r="114" spans="1:34"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c r="AH114" s="289"/>
    </row>
    <row r="115" spans="1:34"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c r="AG115" s="289"/>
      <c r="AH115" s="289"/>
    </row>
    <row r="116" spans="1:34"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c r="AE116" s="289"/>
      <c r="AF116" s="289"/>
      <c r="AG116" s="289"/>
      <c r="AH116" s="289"/>
    </row>
    <row r="117" spans="1:34"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c r="AE117" s="289"/>
      <c r="AF117" s="289"/>
      <c r="AG117" s="289"/>
      <c r="AH117" s="289"/>
    </row>
    <row r="118" spans="1:34"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c r="AE118" s="289"/>
      <c r="AF118" s="289"/>
      <c r="AG118" s="289"/>
      <c r="AH118" s="289"/>
    </row>
    <row r="119" spans="1:34"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c r="AG119" s="289"/>
      <c r="AH119" s="289"/>
    </row>
    <row r="120" spans="1:34"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c r="AE120" s="289"/>
      <c r="AF120" s="289"/>
      <c r="AG120" s="289"/>
      <c r="AH120" s="289"/>
    </row>
    <row r="121" spans="1:34"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c r="AH121" s="289"/>
    </row>
    <row r="122" spans="1:34"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c r="AH122" s="289"/>
    </row>
    <row r="123" spans="1:34"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c r="AE123" s="289"/>
      <c r="AF123" s="289"/>
      <c r="AG123" s="289"/>
      <c r="AH123" s="289"/>
    </row>
    <row r="124" spans="1:34"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c r="AE124" s="289"/>
      <c r="AF124" s="289"/>
      <c r="AG124" s="289"/>
      <c r="AH124" s="289"/>
    </row>
    <row r="125" spans="1:34"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c r="AE125" s="289"/>
      <c r="AF125" s="289"/>
      <c r="AG125" s="289"/>
      <c r="AH125" s="289"/>
    </row>
    <row r="126" spans="1:34"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c r="AE126" s="289"/>
      <c r="AF126" s="289"/>
      <c r="AG126" s="289"/>
      <c r="AH126" s="289"/>
    </row>
    <row r="127" spans="1:34"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c r="AH127" s="289"/>
    </row>
    <row r="128" spans="1:34"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row>
    <row r="129" spans="1:34"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c r="AE129" s="289"/>
      <c r="AF129" s="289"/>
      <c r="AG129" s="289"/>
      <c r="AH129" s="289"/>
    </row>
    <row r="130" spans="1:34"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c r="AH130" s="289"/>
    </row>
    <row r="131" spans="1:34"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c r="AH131" s="289"/>
    </row>
    <row r="132" spans="1:34"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c r="AH132" s="289"/>
    </row>
    <row r="133" spans="1:34"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c r="AH133" s="289"/>
    </row>
    <row r="134" spans="1:34"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row>
    <row r="135" spans="1:34"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c r="AH135" s="289"/>
    </row>
    <row r="136" spans="1:34"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c r="AH136" s="289"/>
    </row>
    <row r="137" spans="1:34"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c r="AE137" s="289"/>
      <c r="AF137" s="289"/>
      <c r="AG137" s="289"/>
      <c r="AH137" s="289"/>
    </row>
    <row r="138" spans="1:34"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c r="AH138" s="289"/>
    </row>
    <row r="139" spans="1:34"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c r="AE139" s="289"/>
      <c r="AF139" s="289"/>
      <c r="AG139" s="289"/>
      <c r="AH139" s="289"/>
    </row>
    <row r="140" spans="1:34"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c r="AE140" s="289"/>
      <c r="AF140" s="289"/>
      <c r="AG140" s="289"/>
      <c r="AH140" s="289"/>
    </row>
    <row r="141" spans="1:34"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c r="AE141" s="289"/>
      <c r="AF141" s="289"/>
      <c r="AG141" s="289"/>
      <c r="AH141" s="289"/>
    </row>
    <row r="142" spans="1:34"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c r="AE142" s="289"/>
      <c r="AF142" s="289"/>
      <c r="AG142" s="289"/>
      <c r="AH142" s="289"/>
    </row>
    <row r="143" spans="1:34"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c r="AE143" s="289"/>
      <c r="AF143" s="289"/>
      <c r="AG143" s="289"/>
      <c r="AH143" s="289"/>
    </row>
    <row r="144" spans="1:34"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c r="AE144" s="289"/>
      <c r="AF144" s="289"/>
      <c r="AG144" s="289"/>
      <c r="AH144" s="289"/>
    </row>
    <row r="145" spans="1:34"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c r="AE145" s="289"/>
      <c r="AF145" s="289"/>
      <c r="AG145" s="289"/>
      <c r="AH145" s="289"/>
    </row>
    <row r="146" spans="1:34"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c r="AE146" s="289"/>
      <c r="AF146" s="289"/>
      <c r="AG146" s="289"/>
      <c r="AH146" s="289"/>
    </row>
    <row r="147" spans="1:34"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c r="AE147" s="289"/>
      <c r="AF147" s="289"/>
      <c r="AG147" s="289"/>
      <c r="AH147" s="289"/>
    </row>
    <row r="148" spans="1:34"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c r="AE148" s="289"/>
      <c r="AF148" s="289"/>
      <c r="AG148" s="289"/>
      <c r="AH148" s="289"/>
    </row>
    <row r="149" spans="1:34"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c r="AH149" s="289"/>
    </row>
    <row r="150" spans="1:34"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c r="AE150" s="289"/>
      <c r="AF150" s="289"/>
      <c r="AG150" s="289"/>
      <c r="AH150" s="289"/>
    </row>
    <row r="151" spans="1:34"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c r="AH151" s="289"/>
    </row>
    <row r="152" spans="1:34"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c r="AH152" s="289"/>
    </row>
    <row r="153" spans="1:34"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c r="AE153" s="289"/>
      <c r="AF153" s="289"/>
      <c r="AG153" s="289"/>
      <c r="AH153" s="289"/>
    </row>
    <row r="154" spans="1:34"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c r="AE154" s="289"/>
      <c r="AF154" s="289"/>
      <c r="AG154" s="289"/>
      <c r="AH154" s="289"/>
    </row>
    <row r="155" spans="1:34"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c r="AH155" s="289"/>
    </row>
    <row r="156" spans="1:34"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c r="AE156" s="289"/>
      <c r="AF156" s="289"/>
      <c r="AG156" s="289"/>
      <c r="AH156" s="289"/>
    </row>
    <row r="157" spans="1:34"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c r="AE157" s="289"/>
      <c r="AF157" s="289"/>
      <c r="AG157" s="289"/>
      <c r="AH157" s="289"/>
    </row>
    <row r="158" spans="1:34"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c r="AE158" s="289"/>
      <c r="AF158" s="289"/>
      <c r="AG158" s="289"/>
      <c r="AH158" s="289"/>
    </row>
    <row r="159" spans="1:34"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c r="AE159" s="289"/>
      <c r="AF159" s="289"/>
      <c r="AG159" s="289"/>
      <c r="AH159" s="289"/>
    </row>
    <row r="160" spans="1:34"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c r="AE160" s="289"/>
      <c r="AF160" s="289"/>
      <c r="AG160" s="289"/>
      <c r="AH160" s="289"/>
    </row>
    <row r="161" spans="1:34"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c r="AE161" s="289"/>
      <c r="AF161" s="289"/>
      <c r="AG161" s="289"/>
      <c r="AH161" s="289"/>
    </row>
    <row r="162" spans="1:34"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c r="AE162" s="289"/>
      <c r="AF162" s="289"/>
      <c r="AG162" s="289"/>
      <c r="AH162" s="289"/>
    </row>
    <row r="163" spans="1:34"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c r="AH163" s="289"/>
    </row>
    <row r="164" spans="1:34"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c r="AE164" s="289"/>
      <c r="AF164" s="289"/>
      <c r="AG164" s="289"/>
      <c r="AH164" s="289"/>
    </row>
    <row r="165" spans="1:34"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c r="AE165" s="289"/>
      <c r="AF165" s="289"/>
      <c r="AG165" s="289"/>
      <c r="AH165" s="289"/>
    </row>
    <row r="166" spans="1:34"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c r="AE166" s="289"/>
      <c r="AF166" s="289"/>
      <c r="AG166" s="289"/>
      <c r="AH166" s="289"/>
    </row>
    <row r="167" spans="1:34"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c r="AE167" s="289"/>
      <c r="AF167" s="289"/>
      <c r="AG167" s="289"/>
      <c r="AH167" s="289"/>
    </row>
    <row r="168" spans="1:34"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c r="AE168" s="289"/>
      <c r="AF168" s="289"/>
      <c r="AG168" s="289"/>
      <c r="AH168" s="289"/>
    </row>
    <row r="169" spans="1:34"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c r="AE169" s="289"/>
      <c r="AF169" s="289"/>
      <c r="AG169" s="289"/>
      <c r="AH169" s="289"/>
    </row>
    <row r="170" spans="1:34"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c r="AE170" s="289"/>
      <c r="AF170" s="289"/>
      <c r="AG170" s="289"/>
      <c r="AH170" s="289"/>
    </row>
    <row r="171" spans="1:34"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c r="AE171" s="289"/>
      <c r="AF171" s="289"/>
      <c r="AG171" s="289"/>
      <c r="AH171" s="289"/>
    </row>
    <row r="172" spans="1:34"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c r="AE172" s="289"/>
      <c r="AF172" s="289"/>
      <c r="AG172" s="289"/>
      <c r="AH172" s="289"/>
    </row>
    <row r="173" spans="1:34"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c r="AE173" s="289"/>
      <c r="AF173" s="289"/>
      <c r="AG173" s="289"/>
      <c r="AH173" s="289"/>
    </row>
    <row r="174" spans="1:34"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c r="AE174" s="289"/>
      <c r="AF174" s="289"/>
      <c r="AG174" s="289"/>
      <c r="AH174" s="289"/>
    </row>
    <row r="175" spans="1:34"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c r="AE175" s="289"/>
      <c r="AF175" s="289"/>
      <c r="AG175" s="289"/>
      <c r="AH175" s="289"/>
    </row>
    <row r="176" spans="1:34"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c r="AE176" s="289"/>
      <c r="AF176" s="289"/>
      <c r="AG176" s="289"/>
      <c r="AH176" s="289"/>
    </row>
    <row r="177" spans="1:34"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c r="AE177" s="289"/>
      <c r="AF177" s="289"/>
      <c r="AG177" s="289"/>
      <c r="AH177" s="289"/>
    </row>
    <row r="178" spans="1:34"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c r="AE178" s="289"/>
      <c r="AF178" s="289"/>
      <c r="AG178" s="289"/>
      <c r="AH178" s="289"/>
    </row>
    <row r="179" spans="1:34"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c r="AE179" s="289"/>
      <c r="AF179" s="289"/>
      <c r="AG179" s="289"/>
      <c r="AH179" s="289"/>
    </row>
    <row r="180" spans="1:34"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c r="AE180" s="289"/>
      <c r="AF180" s="289"/>
      <c r="AG180" s="289"/>
      <c r="AH180" s="289"/>
    </row>
    <row r="181" spans="1:34"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c r="AH181" s="289"/>
    </row>
    <row r="182" spans="1:34"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c r="AE182" s="289"/>
      <c r="AF182" s="289"/>
      <c r="AG182" s="289"/>
      <c r="AH182" s="289"/>
    </row>
    <row r="183" spans="1:34"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c r="AH183" s="289"/>
    </row>
    <row r="184" spans="1:34"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c r="AE184" s="289"/>
      <c r="AF184" s="289"/>
      <c r="AG184" s="289"/>
      <c r="AH184" s="289"/>
    </row>
    <row r="185" spans="1:34"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c r="AH185" s="289"/>
    </row>
    <row r="186" spans="1:34"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c r="AE186" s="289"/>
      <c r="AF186" s="289"/>
      <c r="AG186" s="289"/>
      <c r="AH186" s="289"/>
    </row>
    <row r="187" spans="1:34"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c r="AE187" s="289"/>
      <c r="AF187" s="289"/>
      <c r="AG187" s="289"/>
      <c r="AH187" s="289"/>
    </row>
    <row r="188" spans="1:34"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c r="AH188" s="289"/>
    </row>
    <row r="189" spans="1:34"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c r="AH189" s="289"/>
    </row>
    <row r="190" spans="1:34"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c r="AH190" s="289"/>
    </row>
    <row r="191" spans="1:34"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c r="AE191" s="289"/>
      <c r="AF191" s="289"/>
      <c r="AG191" s="289"/>
      <c r="AH191" s="289"/>
    </row>
    <row r="192" spans="1:34"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c r="AH192" s="289"/>
    </row>
    <row r="193" spans="1:34"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c r="AH193" s="289"/>
    </row>
    <row r="194" spans="1:34"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c r="AH194" s="289"/>
    </row>
    <row r="195" spans="1:34"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c r="AH195" s="289"/>
    </row>
    <row r="196" spans="1:34"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c r="AH196" s="289"/>
    </row>
    <row r="197" spans="1:34"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c r="AH197" s="289"/>
    </row>
    <row r="198" spans="1:34"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c r="AE198" s="289"/>
      <c r="AF198" s="289"/>
      <c r="AG198" s="289"/>
      <c r="AH198" s="289"/>
    </row>
    <row r="199" spans="1:34"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c r="AE199" s="289"/>
      <c r="AF199" s="289"/>
      <c r="AG199" s="289"/>
      <c r="AH199" s="289"/>
    </row>
    <row r="200" spans="1:34"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c r="AH200" s="289"/>
    </row>
    <row r="201" spans="1:34"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c r="AH201" s="289"/>
    </row>
    <row r="202" spans="1:34"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c r="AE202" s="289"/>
      <c r="AF202" s="289"/>
      <c r="AG202" s="289"/>
      <c r="AH202" s="289"/>
    </row>
    <row r="203" spans="1:34"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c r="AE203" s="289"/>
      <c r="AF203" s="289"/>
      <c r="AG203" s="289"/>
      <c r="AH203" s="289"/>
    </row>
    <row r="204" spans="1:34"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c r="AE204" s="289"/>
      <c r="AF204" s="289"/>
      <c r="AG204" s="289"/>
      <c r="AH204" s="289"/>
    </row>
    <row r="205" spans="1:34"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row>
    <row r="206" spans="1:34"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c r="AE206" s="289"/>
      <c r="AF206" s="289"/>
      <c r="AG206" s="289"/>
      <c r="AH206" s="289"/>
    </row>
    <row r="207" spans="1:34"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c r="AH207" s="289"/>
    </row>
    <row r="208" spans="1:34"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c r="AE208" s="289"/>
      <c r="AF208" s="289"/>
      <c r="AG208" s="289"/>
      <c r="AH208" s="289"/>
    </row>
    <row r="209" spans="1:34"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c r="AE209" s="289"/>
      <c r="AF209" s="289"/>
      <c r="AG209" s="289"/>
      <c r="AH209" s="289"/>
    </row>
    <row r="210" spans="1:34"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c r="AE210" s="289"/>
      <c r="AF210" s="289"/>
      <c r="AG210" s="289"/>
      <c r="AH210" s="289"/>
    </row>
    <row r="211" spans="1:34"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c r="AE211" s="289"/>
      <c r="AF211" s="289"/>
      <c r="AG211" s="289"/>
      <c r="AH211" s="289"/>
    </row>
    <row r="212" spans="1:34"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c r="AE212" s="289"/>
      <c r="AF212" s="289"/>
      <c r="AG212" s="289"/>
      <c r="AH212" s="289"/>
    </row>
    <row r="213" spans="1:34"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c r="AH213" s="289"/>
    </row>
    <row r="214" spans="1:34"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c r="AE214" s="289"/>
      <c r="AF214" s="289"/>
      <c r="AG214" s="289"/>
      <c r="AH214" s="289"/>
    </row>
    <row r="215" spans="1:34"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c r="AH215" s="289"/>
    </row>
    <row r="216" spans="1:34"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c r="AE216" s="289"/>
      <c r="AF216" s="289"/>
      <c r="AG216" s="289"/>
      <c r="AH216" s="289"/>
    </row>
    <row r="217" spans="1:34"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c r="AE217" s="289"/>
      <c r="AF217" s="289"/>
      <c r="AG217" s="289"/>
      <c r="AH217" s="289"/>
    </row>
    <row r="218" spans="1:34"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c r="AH218" s="289"/>
    </row>
    <row r="219" spans="1:34"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c r="AH219" s="289"/>
    </row>
    <row r="220" spans="1:34"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c r="AE220" s="289"/>
      <c r="AF220" s="289"/>
      <c r="AG220" s="289"/>
      <c r="AH220" s="289"/>
    </row>
    <row r="221" spans="1:34"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c r="AH221" s="289"/>
    </row>
    <row r="222" spans="1:34"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c r="AE222" s="289"/>
      <c r="AF222" s="289"/>
      <c r="AG222" s="289"/>
      <c r="AH222" s="289"/>
    </row>
    <row r="223" spans="1:34"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c r="AH223" s="289"/>
    </row>
    <row r="224" spans="1:34"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c r="AE224" s="289"/>
      <c r="AF224" s="289"/>
      <c r="AG224" s="289"/>
      <c r="AH224" s="289"/>
    </row>
    <row r="225" spans="1:34"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c r="AE225" s="289"/>
      <c r="AF225" s="289"/>
      <c r="AG225" s="289"/>
      <c r="AH225" s="289"/>
    </row>
    <row r="226" spans="1:34"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c r="AE226" s="289"/>
      <c r="AF226" s="289"/>
      <c r="AG226" s="289"/>
      <c r="AH226" s="289"/>
    </row>
    <row r="227" spans="1:34"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c r="AH227" s="289"/>
    </row>
    <row r="228" spans="1:34"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c r="AH228" s="289"/>
    </row>
    <row r="229" spans="1:34"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row>
    <row r="230" spans="1:34"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row>
    <row r="231" spans="1:34"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c r="AH231" s="289"/>
    </row>
    <row r="232" spans="1:34"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c r="AH232" s="289"/>
    </row>
    <row r="233" spans="1:34"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c r="AH233" s="289"/>
    </row>
    <row r="234" spans="1:34"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c r="AH234" s="289"/>
    </row>
    <row r="235" spans="1:34"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c r="AH235" s="289"/>
    </row>
    <row r="236" spans="1:34"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c r="AH236" s="289"/>
    </row>
    <row r="237" spans="1:34"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c r="AE237" s="289"/>
      <c r="AF237" s="289"/>
      <c r="AG237" s="289"/>
      <c r="AH237" s="289"/>
    </row>
    <row r="238" spans="1:34"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c r="AE238" s="289"/>
      <c r="AF238" s="289"/>
      <c r="AG238" s="289"/>
      <c r="AH238" s="289"/>
    </row>
    <row r="239" spans="1:34"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c r="AE239" s="289"/>
      <c r="AF239" s="289"/>
      <c r="AG239" s="289"/>
      <c r="AH239" s="289"/>
    </row>
    <row r="240" spans="1:34"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c r="AE240" s="289"/>
      <c r="AF240" s="289"/>
      <c r="AG240" s="289"/>
      <c r="AH240" s="289"/>
    </row>
    <row r="241" spans="1:34"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c r="AH241" s="289"/>
    </row>
    <row r="242" spans="1:34"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c r="AH242" s="289"/>
    </row>
    <row r="243" spans="1:34"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c r="AH243" s="289"/>
    </row>
    <row r="244" spans="1:34"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c r="AE244" s="289"/>
      <c r="AF244" s="289"/>
      <c r="AG244" s="289"/>
      <c r="AH244" s="289"/>
    </row>
    <row r="245" spans="1:34"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c r="AE245" s="289"/>
      <c r="AF245" s="289"/>
      <c r="AG245" s="289"/>
      <c r="AH245" s="289"/>
    </row>
    <row r="246" spans="1:34"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c r="AE246" s="289"/>
      <c r="AF246" s="289"/>
      <c r="AG246" s="289"/>
      <c r="AH246" s="289"/>
    </row>
    <row r="247" spans="1:34"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c r="AE247" s="289"/>
      <c r="AF247" s="289"/>
      <c r="AG247" s="289"/>
      <c r="AH247" s="289"/>
    </row>
    <row r="248" spans="1:34"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c r="AE248" s="289"/>
      <c r="AF248" s="289"/>
      <c r="AG248" s="289"/>
      <c r="AH248" s="289"/>
    </row>
    <row r="249" spans="1:34"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c r="AE249" s="289"/>
      <c r="AF249" s="289"/>
      <c r="AG249" s="289"/>
      <c r="AH249" s="289"/>
    </row>
    <row r="250" spans="1:34"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c r="AE250" s="289"/>
      <c r="AF250" s="289"/>
      <c r="AG250" s="289"/>
      <c r="AH250" s="289"/>
    </row>
    <row r="251" spans="1:34"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c r="AE251" s="289"/>
      <c r="AF251" s="289"/>
      <c r="AG251" s="289"/>
      <c r="AH251" s="289"/>
    </row>
    <row r="252" spans="1:34"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c r="AE252" s="289"/>
      <c r="AF252" s="289"/>
      <c r="AG252" s="289"/>
      <c r="AH252" s="289"/>
    </row>
    <row r="253" spans="1:34"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c r="AE253" s="289"/>
      <c r="AF253" s="289"/>
      <c r="AG253" s="289"/>
      <c r="AH253" s="289"/>
    </row>
    <row r="254" spans="1:34"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c r="AE254" s="289"/>
      <c r="AF254" s="289"/>
      <c r="AG254" s="289"/>
      <c r="AH254" s="289"/>
    </row>
    <row r="255" spans="1:34"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c r="AE255" s="289"/>
      <c r="AF255" s="289"/>
      <c r="AG255" s="289"/>
      <c r="AH255" s="289"/>
    </row>
    <row r="256" spans="1:34"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c r="AE256" s="289"/>
      <c r="AF256" s="289"/>
      <c r="AG256" s="289"/>
      <c r="AH256" s="289"/>
    </row>
    <row r="257" spans="1:34"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c r="AE257" s="289"/>
      <c r="AF257" s="289"/>
      <c r="AG257" s="289"/>
      <c r="AH257" s="289"/>
    </row>
    <row r="258" spans="1:34"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c r="AH258" s="289"/>
    </row>
    <row r="259" spans="1:34"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c r="AE259" s="289"/>
      <c r="AF259" s="289"/>
      <c r="AG259" s="289"/>
      <c r="AH259" s="289"/>
    </row>
    <row r="260" spans="1:34"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c r="AE260" s="289"/>
      <c r="AF260" s="289"/>
      <c r="AG260" s="289"/>
      <c r="AH260" s="289"/>
    </row>
    <row r="261" spans="1:34"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c r="AH261" s="289"/>
    </row>
    <row r="262" spans="1:34"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c r="AH262" s="289"/>
    </row>
    <row r="263" spans="1:34"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c r="AE263" s="289"/>
      <c r="AF263" s="289"/>
      <c r="AG263" s="289"/>
      <c r="AH263" s="289"/>
    </row>
    <row r="264" spans="1:34"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c r="AE264" s="289"/>
      <c r="AF264" s="289"/>
      <c r="AG264" s="289"/>
      <c r="AH264" s="289"/>
    </row>
    <row r="265" spans="1:34"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c r="AE265" s="289"/>
      <c r="AF265" s="289"/>
      <c r="AG265" s="289"/>
      <c r="AH265" s="289"/>
    </row>
    <row r="266" spans="1:34"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c r="AE266" s="289"/>
      <c r="AF266" s="289"/>
      <c r="AG266" s="289"/>
      <c r="AH266" s="289"/>
    </row>
    <row r="267" spans="1:34"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c r="AH267" s="289"/>
    </row>
    <row r="268" spans="1:34"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c r="AE268" s="289"/>
      <c r="AF268" s="289"/>
      <c r="AG268" s="289"/>
      <c r="AH268" s="289"/>
    </row>
    <row r="269" spans="1:34"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c r="AH269" s="289"/>
    </row>
    <row r="270" spans="1:34"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c r="AE270" s="289"/>
      <c r="AF270" s="289"/>
      <c r="AG270" s="289"/>
      <c r="AH270" s="289"/>
    </row>
    <row r="271" spans="1:34"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c r="AE271" s="289"/>
      <c r="AF271" s="289"/>
      <c r="AG271" s="289"/>
      <c r="AH271" s="289"/>
    </row>
    <row r="272" spans="1:34"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c r="AH272" s="289"/>
    </row>
    <row r="273" spans="1:34"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c r="AH273" s="289"/>
    </row>
    <row r="274" spans="1:34"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c r="AE274" s="289"/>
      <c r="AF274" s="289"/>
      <c r="AG274" s="289"/>
      <c r="AH274" s="289"/>
    </row>
    <row r="275" spans="1:34"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c r="AE275" s="289"/>
      <c r="AF275" s="289"/>
      <c r="AG275" s="289"/>
      <c r="AH275" s="289"/>
    </row>
    <row r="276" spans="1:34"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c r="AE276" s="289"/>
      <c r="AF276" s="289"/>
      <c r="AG276" s="289"/>
      <c r="AH276" s="289"/>
    </row>
    <row r="277" spans="1:34"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c r="AE277" s="289"/>
      <c r="AF277" s="289"/>
      <c r="AG277" s="289"/>
      <c r="AH277" s="289"/>
    </row>
    <row r="278" spans="1:34"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c r="AE278" s="289"/>
      <c r="AF278" s="289"/>
      <c r="AG278" s="289"/>
      <c r="AH278" s="289"/>
    </row>
    <row r="279" spans="1:34"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c r="AE279" s="289"/>
      <c r="AF279" s="289"/>
      <c r="AG279" s="289"/>
      <c r="AH279" s="289"/>
    </row>
    <row r="280" spans="1:34"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c r="AE280" s="289"/>
      <c r="AF280" s="289"/>
      <c r="AG280" s="289"/>
      <c r="AH280" s="289"/>
    </row>
    <row r="281" spans="1:34"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c r="AE281" s="289"/>
      <c r="AF281" s="289"/>
      <c r="AG281" s="289"/>
      <c r="AH281" s="289"/>
    </row>
    <row r="282" spans="1:34"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c r="AE282" s="289"/>
      <c r="AF282" s="289"/>
      <c r="AG282" s="289"/>
      <c r="AH282" s="289"/>
    </row>
    <row r="283" spans="1:34"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c r="AE283" s="289"/>
      <c r="AF283" s="289"/>
      <c r="AG283" s="289"/>
      <c r="AH283" s="289"/>
    </row>
    <row r="284" spans="1:34"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c r="AE284" s="289"/>
      <c r="AF284" s="289"/>
      <c r="AG284" s="289"/>
      <c r="AH284" s="289"/>
    </row>
    <row r="285" spans="1:34"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c r="AE285" s="289"/>
      <c r="AF285" s="289"/>
      <c r="AG285" s="289"/>
      <c r="AH285" s="289"/>
    </row>
    <row r="286" spans="1:34"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c r="AE286" s="289"/>
      <c r="AF286" s="289"/>
      <c r="AG286" s="289"/>
      <c r="AH286" s="289"/>
    </row>
    <row r="287" spans="1:34"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c r="AE287" s="289"/>
      <c r="AF287" s="289"/>
      <c r="AG287" s="289"/>
      <c r="AH287" s="289"/>
    </row>
    <row r="288" spans="1:34"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c r="AE288" s="289"/>
      <c r="AF288" s="289"/>
      <c r="AG288" s="289"/>
      <c r="AH288" s="289"/>
    </row>
    <row r="289" spans="1:34"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c r="AE289" s="289"/>
      <c r="AF289" s="289"/>
      <c r="AG289" s="289"/>
      <c r="AH289" s="289"/>
    </row>
    <row r="290" spans="1:34"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c r="AE290" s="289"/>
      <c r="AF290" s="289"/>
      <c r="AG290" s="289"/>
      <c r="AH290" s="289"/>
    </row>
    <row r="291" spans="1:34"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c r="AH291" s="289"/>
    </row>
    <row r="292" spans="1:34"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c r="AE292" s="289"/>
      <c r="AF292" s="289"/>
      <c r="AG292" s="289"/>
      <c r="AH292" s="289"/>
    </row>
    <row r="293" spans="1:34"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c r="AE293" s="289"/>
      <c r="AF293" s="289"/>
      <c r="AG293" s="289"/>
      <c r="AH293" s="289"/>
    </row>
    <row r="294" spans="1:34"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c r="AE294" s="289"/>
      <c r="AF294" s="289"/>
      <c r="AG294" s="289"/>
      <c r="AH294" s="289"/>
    </row>
    <row r="295" spans="1:34"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89"/>
      <c r="AF295" s="289"/>
      <c r="AG295" s="289"/>
      <c r="AH295" s="289"/>
    </row>
    <row r="296" spans="1:34"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c r="AE296" s="289"/>
      <c r="AF296" s="289"/>
      <c r="AG296" s="289"/>
      <c r="AH296" s="289"/>
    </row>
    <row r="297" spans="1:34"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c r="AE297" s="289"/>
      <c r="AF297" s="289"/>
      <c r="AG297" s="289"/>
      <c r="AH297" s="289"/>
    </row>
    <row r="298" spans="1:34"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c r="AE298" s="289"/>
      <c r="AF298" s="289"/>
      <c r="AG298" s="289"/>
      <c r="AH298" s="289"/>
    </row>
    <row r="299" spans="1:34"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c r="AE299" s="289"/>
      <c r="AF299" s="289"/>
      <c r="AG299" s="289"/>
      <c r="AH299" s="289"/>
    </row>
    <row r="300" spans="1:34"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c r="AE300" s="289"/>
      <c r="AF300" s="289"/>
      <c r="AG300" s="289"/>
      <c r="AH300" s="289"/>
    </row>
    <row r="301" spans="1:34"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c r="AE301" s="289"/>
      <c r="AF301" s="289"/>
      <c r="AG301" s="289"/>
      <c r="AH301" s="289"/>
    </row>
    <row r="302" spans="1:34"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c r="AE302" s="289"/>
      <c r="AF302" s="289"/>
      <c r="AG302" s="289"/>
      <c r="AH302" s="289"/>
    </row>
    <row r="303" spans="1:34"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c r="AE303" s="289"/>
      <c r="AF303" s="289"/>
      <c r="AG303" s="289"/>
      <c r="AH303" s="289"/>
    </row>
    <row r="304" spans="1:34"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c r="AE304" s="289"/>
      <c r="AF304" s="289"/>
      <c r="AG304" s="289"/>
      <c r="AH304" s="289"/>
    </row>
    <row r="305" spans="1:34"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c r="AE305" s="289"/>
      <c r="AF305" s="289"/>
      <c r="AG305" s="289"/>
      <c r="AH305" s="289"/>
    </row>
    <row r="306" spans="1:34"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c r="AE306" s="289"/>
      <c r="AF306" s="289"/>
      <c r="AG306" s="289"/>
      <c r="AH306" s="289"/>
    </row>
    <row r="307" spans="1:34"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c r="AE307" s="289"/>
      <c r="AF307" s="289"/>
      <c r="AG307" s="289"/>
      <c r="AH307" s="289"/>
    </row>
    <row r="308" spans="1:34"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c r="AE308" s="289"/>
      <c r="AF308" s="289"/>
      <c r="AG308" s="289"/>
      <c r="AH308" s="289"/>
    </row>
    <row r="309" spans="1:34"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c r="AE309" s="289"/>
      <c r="AF309" s="289"/>
      <c r="AG309" s="289"/>
      <c r="AH309" s="289"/>
    </row>
    <row r="310" spans="1:34"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c r="AE310" s="289"/>
      <c r="AF310" s="289"/>
      <c r="AG310" s="289"/>
      <c r="AH310" s="289"/>
    </row>
    <row r="311" spans="1:34"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c r="AE311" s="289"/>
      <c r="AF311" s="289"/>
      <c r="AG311" s="289"/>
      <c r="AH311" s="289"/>
    </row>
    <row r="312" spans="1:34"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c r="AE312" s="289"/>
      <c r="AF312" s="289"/>
      <c r="AG312" s="289"/>
      <c r="AH312" s="289"/>
    </row>
    <row r="313" spans="1:34"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c r="AE313" s="289"/>
      <c r="AF313" s="289"/>
      <c r="AG313" s="289"/>
      <c r="AH313" s="289"/>
    </row>
    <row r="314" spans="1:34"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c r="AE314" s="289"/>
      <c r="AF314" s="289"/>
      <c r="AG314" s="289"/>
      <c r="AH314" s="289"/>
    </row>
    <row r="315" spans="1:34"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c r="AE315" s="289"/>
      <c r="AF315" s="289"/>
      <c r="AG315" s="289"/>
      <c r="AH315" s="289"/>
    </row>
    <row r="316" spans="1:34"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c r="AE316" s="289"/>
      <c r="AF316" s="289"/>
      <c r="AG316" s="289"/>
      <c r="AH316" s="289"/>
    </row>
    <row r="317" spans="1:34"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c r="AE317" s="289"/>
      <c r="AF317" s="289"/>
      <c r="AG317" s="289"/>
      <c r="AH317" s="289"/>
    </row>
    <row r="318" spans="1:34"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c r="AE318" s="289"/>
      <c r="AF318" s="289"/>
      <c r="AG318" s="289"/>
      <c r="AH318" s="289"/>
    </row>
    <row r="319" spans="1:34"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c r="AE319" s="289"/>
      <c r="AF319" s="289"/>
      <c r="AG319" s="289"/>
      <c r="AH319" s="289"/>
    </row>
    <row r="320" spans="1:34"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c r="AE320" s="289"/>
      <c r="AF320" s="289"/>
      <c r="AG320" s="289"/>
      <c r="AH320" s="289"/>
    </row>
    <row r="321" spans="1:34"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c r="AE321" s="289"/>
      <c r="AF321" s="289"/>
      <c r="AG321" s="289"/>
      <c r="AH321" s="289"/>
    </row>
    <row r="322" spans="1:34"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c r="AE322" s="289"/>
      <c r="AF322" s="289"/>
      <c r="AG322" s="289"/>
      <c r="AH322" s="289"/>
    </row>
    <row r="323" spans="1:34"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c r="AE323" s="289"/>
      <c r="AF323" s="289"/>
      <c r="AG323" s="289"/>
      <c r="AH323" s="289"/>
    </row>
    <row r="324" spans="1:34"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c r="AE324" s="289"/>
      <c r="AF324" s="289"/>
      <c r="AG324" s="289"/>
      <c r="AH324" s="289"/>
    </row>
    <row r="325" spans="1:34"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c r="AE325" s="289"/>
      <c r="AF325" s="289"/>
      <c r="AG325" s="289"/>
      <c r="AH325" s="289"/>
    </row>
    <row r="326" spans="1:34"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c r="AE326" s="289"/>
      <c r="AF326" s="289"/>
      <c r="AG326" s="289"/>
      <c r="AH326" s="289"/>
    </row>
    <row r="327" spans="1:34"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c r="AE327" s="289"/>
      <c r="AF327" s="289"/>
      <c r="AG327" s="289"/>
      <c r="AH327" s="289"/>
    </row>
    <row r="328" spans="1:34"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c r="AE328" s="289"/>
      <c r="AF328" s="289"/>
      <c r="AG328" s="289"/>
      <c r="AH328" s="289"/>
    </row>
    <row r="329" spans="1:34"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c r="AE329" s="289"/>
      <c r="AF329" s="289"/>
      <c r="AG329" s="289"/>
      <c r="AH329" s="289"/>
    </row>
    <row r="330" spans="1:34"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c r="AE330" s="289"/>
      <c r="AF330" s="289"/>
      <c r="AG330" s="289"/>
      <c r="AH330" s="289"/>
    </row>
    <row r="331" spans="1:34"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c r="AE331" s="289"/>
      <c r="AF331" s="289"/>
      <c r="AG331" s="289"/>
      <c r="AH331" s="289"/>
    </row>
    <row r="332" spans="1:34"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c r="AE332" s="289"/>
      <c r="AF332" s="289"/>
      <c r="AG332" s="289"/>
      <c r="AH332" s="289"/>
    </row>
    <row r="333" spans="1:34"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c r="AE333" s="289"/>
      <c r="AF333" s="289"/>
      <c r="AG333" s="289"/>
      <c r="AH333" s="289"/>
    </row>
    <row r="334" spans="1:34"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c r="AE334" s="289"/>
      <c r="AF334" s="289"/>
      <c r="AG334" s="289"/>
      <c r="AH334" s="289"/>
    </row>
    <row r="335" spans="1:34"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c r="AE335" s="289"/>
      <c r="AF335" s="289"/>
      <c r="AG335" s="289"/>
      <c r="AH335" s="289"/>
    </row>
    <row r="336" spans="1:34"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c r="AE336" s="289"/>
      <c r="AF336" s="289"/>
      <c r="AG336" s="289"/>
      <c r="AH336" s="289"/>
    </row>
    <row r="337" spans="1:34"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c r="AE337" s="289"/>
      <c r="AF337" s="289"/>
      <c r="AG337" s="289"/>
      <c r="AH337" s="289"/>
    </row>
    <row r="338" spans="1:34"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c r="AE338" s="289"/>
      <c r="AF338" s="289"/>
      <c r="AG338" s="289"/>
      <c r="AH338" s="289"/>
    </row>
    <row r="339" spans="1:34"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c r="AE339" s="289"/>
      <c r="AF339" s="289"/>
      <c r="AG339" s="289"/>
      <c r="AH339" s="289"/>
    </row>
    <row r="340" spans="1:34"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c r="AE340" s="289"/>
      <c r="AF340" s="289"/>
      <c r="AG340" s="289"/>
      <c r="AH340" s="289"/>
    </row>
    <row r="341" spans="1:34"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c r="AE341" s="289"/>
      <c r="AF341" s="289"/>
      <c r="AG341" s="289"/>
      <c r="AH341" s="289"/>
    </row>
    <row r="342" spans="1:34"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c r="AE342" s="289"/>
      <c r="AF342" s="289"/>
      <c r="AG342" s="289"/>
      <c r="AH342" s="289"/>
    </row>
    <row r="343" spans="1:34"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c r="AE343" s="289"/>
      <c r="AF343" s="289"/>
      <c r="AG343" s="289"/>
      <c r="AH343" s="289"/>
    </row>
    <row r="344" spans="1:34"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c r="AE344" s="289"/>
      <c r="AF344" s="289"/>
      <c r="AG344" s="289"/>
      <c r="AH344" s="289"/>
    </row>
    <row r="345" spans="1:34"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c r="AE345" s="289"/>
      <c r="AF345" s="289"/>
      <c r="AG345" s="289"/>
      <c r="AH345" s="289"/>
    </row>
    <row r="346" spans="1:34"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c r="AE346" s="289"/>
      <c r="AF346" s="289"/>
      <c r="AG346" s="289"/>
      <c r="AH346" s="289"/>
    </row>
    <row r="347" spans="1:34"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c r="AE347" s="289"/>
      <c r="AF347" s="289"/>
      <c r="AG347" s="289"/>
      <c r="AH347" s="289"/>
    </row>
    <row r="348" spans="1:34"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c r="AE348" s="289"/>
      <c r="AF348" s="289"/>
      <c r="AG348" s="289"/>
      <c r="AH348" s="289"/>
    </row>
    <row r="349" spans="1:34"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c r="AE349" s="289"/>
      <c r="AF349" s="289"/>
      <c r="AG349" s="289"/>
      <c r="AH349" s="289"/>
    </row>
    <row r="350" spans="1:34"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c r="AE350" s="289"/>
      <c r="AF350" s="289"/>
      <c r="AG350" s="289"/>
      <c r="AH350" s="289"/>
    </row>
    <row r="351" spans="1:34"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c r="AE351" s="289"/>
      <c r="AF351" s="289"/>
      <c r="AG351" s="289"/>
      <c r="AH351" s="289"/>
    </row>
    <row r="352" spans="1:34"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c r="AE352" s="289"/>
      <c r="AF352" s="289"/>
      <c r="AG352" s="289"/>
      <c r="AH352" s="289"/>
    </row>
    <row r="353" spans="1:34"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c r="AE353" s="289"/>
      <c r="AF353" s="289"/>
      <c r="AG353" s="289"/>
      <c r="AH353" s="289"/>
    </row>
    <row r="354" spans="1:34"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c r="AE354" s="289"/>
      <c r="AF354" s="289"/>
      <c r="AG354" s="289"/>
      <c r="AH354" s="289"/>
    </row>
    <row r="355" spans="1:34"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c r="AE355" s="289"/>
      <c r="AF355" s="289"/>
      <c r="AG355" s="289"/>
      <c r="AH355" s="289"/>
    </row>
    <row r="356" spans="1:34"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c r="AE356" s="289"/>
      <c r="AF356" s="289"/>
      <c r="AG356" s="289"/>
      <c r="AH356" s="289"/>
    </row>
    <row r="357" spans="1:34"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c r="AE357" s="289"/>
      <c r="AF357" s="289"/>
      <c r="AG357" s="289"/>
      <c r="AH357" s="289"/>
    </row>
    <row r="358" spans="1:34"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c r="AE358" s="289"/>
      <c r="AF358" s="289"/>
      <c r="AG358" s="289"/>
      <c r="AH358" s="289"/>
    </row>
    <row r="359" spans="1:34"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c r="AE359" s="289"/>
      <c r="AF359" s="289"/>
      <c r="AG359" s="289"/>
      <c r="AH359" s="289"/>
    </row>
    <row r="360" spans="1:34"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c r="AE360" s="289"/>
      <c r="AF360" s="289"/>
      <c r="AG360" s="289"/>
      <c r="AH360" s="289"/>
    </row>
    <row r="361" spans="1:34"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c r="AE361" s="289"/>
      <c r="AF361" s="289"/>
      <c r="AG361" s="289"/>
      <c r="AH361" s="289"/>
    </row>
    <row r="362" spans="1:34"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c r="AE362" s="289"/>
      <c r="AF362" s="289"/>
      <c r="AG362" s="289"/>
      <c r="AH362" s="289"/>
    </row>
    <row r="363" spans="1:34"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c r="AE363" s="289"/>
      <c r="AF363" s="289"/>
      <c r="AG363" s="289"/>
      <c r="AH363" s="289"/>
    </row>
    <row r="364" spans="1:34"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c r="AE364" s="289"/>
      <c r="AF364" s="289"/>
      <c r="AG364" s="289"/>
      <c r="AH364" s="289"/>
    </row>
    <row r="365" spans="1:34"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c r="AE365" s="289"/>
      <c r="AF365" s="289"/>
      <c r="AG365" s="289"/>
      <c r="AH365" s="289"/>
    </row>
    <row r="366" spans="1:34"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c r="AE366" s="289"/>
      <c r="AF366" s="289"/>
      <c r="AG366" s="289"/>
      <c r="AH366" s="289"/>
    </row>
    <row r="367" spans="1:34"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c r="AE367" s="289"/>
      <c r="AF367" s="289"/>
      <c r="AG367" s="289"/>
      <c r="AH367" s="289"/>
    </row>
    <row r="368" spans="1:34"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c r="AE368" s="289"/>
      <c r="AF368" s="289"/>
      <c r="AG368" s="289"/>
      <c r="AH368" s="289"/>
    </row>
    <row r="369" spans="1:34"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c r="AE369" s="289"/>
      <c r="AF369" s="289"/>
      <c r="AG369" s="289"/>
      <c r="AH369" s="289"/>
    </row>
    <row r="370" spans="1:34"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c r="AE370" s="289"/>
      <c r="AF370" s="289"/>
      <c r="AG370" s="289"/>
      <c r="AH370" s="289"/>
    </row>
    <row r="371" spans="1:34"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c r="AE371" s="289"/>
      <c r="AF371" s="289"/>
      <c r="AG371" s="289"/>
      <c r="AH371" s="289"/>
    </row>
    <row r="372" spans="1:34"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c r="AE372" s="289"/>
      <c r="AF372" s="289"/>
      <c r="AG372" s="289"/>
      <c r="AH372" s="289"/>
    </row>
    <row r="373" spans="1:34"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c r="AE373" s="289"/>
      <c r="AF373" s="289"/>
      <c r="AG373" s="289"/>
      <c r="AH373" s="289"/>
    </row>
    <row r="374" spans="1:34"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c r="AE374" s="289"/>
      <c r="AF374" s="289"/>
      <c r="AG374" s="289"/>
      <c r="AH374" s="289"/>
    </row>
    <row r="375" spans="1:34"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c r="AE375" s="289"/>
      <c r="AF375" s="289"/>
      <c r="AG375" s="289"/>
      <c r="AH375" s="289"/>
    </row>
    <row r="376" spans="1:34"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c r="AE376" s="289"/>
      <c r="AF376" s="289"/>
      <c r="AG376" s="289"/>
      <c r="AH376" s="289"/>
    </row>
    <row r="377" spans="1:34"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c r="AE377" s="289"/>
      <c r="AF377" s="289"/>
      <c r="AG377" s="289"/>
      <c r="AH377" s="289"/>
    </row>
    <row r="378" spans="1:34"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c r="AE378" s="289"/>
      <c r="AF378" s="289"/>
      <c r="AG378" s="289"/>
      <c r="AH378" s="289"/>
    </row>
    <row r="379" spans="1:34"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c r="AE379" s="289"/>
      <c r="AF379" s="289"/>
      <c r="AG379" s="289"/>
      <c r="AH379" s="289"/>
    </row>
    <row r="380" spans="1:34"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c r="AE380" s="289"/>
      <c r="AF380" s="289"/>
      <c r="AG380" s="289"/>
      <c r="AH380" s="289"/>
    </row>
    <row r="381" spans="1:34"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c r="AE381" s="289"/>
      <c r="AF381" s="289"/>
      <c r="AG381" s="289"/>
      <c r="AH381" s="289"/>
    </row>
    <row r="382" spans="1:34"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c r="AE382" s="289"/>
      <c r="AF382" s="289"/>
      <c r="AG382" s="289"/>
      <c r="AH382" s="289"/>
    </row>
    <row r="383" spans="1:34"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c r="AE383" s="289"/>
      <c r="AF383" s="289"/>
      <c r="AG383" s="289"/>
      <c r="AH383" s="289"/>
    </row>
    <row r="384" spans="1:34"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c r="AE384" s="289"/>
      <c r="AF384" s="289"/>
      <c r="AG384" s="289"/>
      <c r="AH384" s="289"/>
    </row>
    <row r="385" spans="1:34"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c r="AE385" s="289"/>
      <c r="AF385" s="289"/>
      <c r="AG385" s="289"/>
      <c r="AH385" s="289"/>
    </row>
    <row r="386" spans="1:34"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c r="AE386" s="289"/>
      <c r="AF386" s="289"/>
      <c r="AG386" s="289"/>
      <c r="AH386" s="289"/>
    </row>
    <row r="387" spans="1:34"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c r="AE387" s="289"/>
      <c r="AF387" s="289"/>
      <c r="AG387" s="289"/>
      <c r="AH387" s="289"/>
    </row>
    <row r="388" spans="1:34"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c r="AE388" s="289"/>
      <c r="AF388" s="289"/>
      <c r="AG388" s="289"/>
      <c r="AH388" s="289"/>
    </row>
    <row r="389" spans="1:34"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c r="AE389" s="289"/>
      <c r="AF389" s="289"/>
      <c r="AG389" s="289"/>
      <c r="AH389" s="289"/>
    </row>
    <row r="390" spans="1:34"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c r="AE390" s="289"/>
      <c r="AF390" s="289"/>
      <c r="AG390" s="289"/>
      <c r="AH390" s="289"/>
    </row>
    <row r="391" spans="1:34"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c r="AE391" s="289"/>
      <c r="AF391" s="289"/>
      <c r="AG391" s="289"/>
      <c r="AH391" s="289"/>
    </row>
    <row r="392" spans="1:34"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c r="AE392" s="289"/>
      <c r="AF392" s="289"/>
      <c r="AG392" s="289"/>
      <c r="AH392" s="289"/>
    </row>
    <row r="393" spans="1:34"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c r="AE393" s="289"/>
      <c r="AF393" s="289"/>
      <c r="AG393" s="289"/>
      <c r="AH393" s="289"/>
    </row>
    <row r="394" spans="1:34"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89"/>
      <c r="AG394" s="289"/>
      <c r="AH394" s="289"/>
    </row>
    <row r="395" spans="1:34"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c r="AE395" s="289"/>
      <c r="AF395" s="289"/>
      <c r="AG395" s="289"/>
      <c r="AH395" s="289"/>
    </row>
    <row r="396" spans="1:34"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c r="AE396" s="289"/>
      <c r="AF396" s="289"/>
      <c r="AG396" s="289"/>
      <c r="AH396" s="289"/>
    </row>
    <row r="397" spans="1:34"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c r="AE397" s="289"/>
      <c r="AF397" s="289"/>
      <c r="AG397" s="289"/>
      <c r="AH397" s="289"/>
    </row>
    <row r="398" spans="1:34"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c r="AE398" s="289"/>
      <c r="AF398" s="289"/>
      <c r="AG398" s="289"/>
      <c r="AH398" s="289"/>
    </row>
    <row r="399" spans="1:34"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c r="AE399" s="289"/>
      <c r="AF399" s="289"/>
      <c r="AG399" s="289"/>
      <c r="AH399" s="289"/>
    </row>
    <row r="400" spans="1:34"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89"/>
      <c r="AG400" s="289"/>
      <c r="AH400" s="289"/>
    </row>
    <row r="401" spans="1:34"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c r="AE401" s="289"/>
      <c r="AF401" s="289"/>
      <c r="AG401" s="289"/>
      <c r="AH401" s="289"/>
    </row>
    <row r="402" spans="1:34"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c r="AE402" s="289"/>
      <c r="AF402" s="289"/>
      <c r="AG402" s="289"/>
      <c r="AH402" s="289"/>
    </row>
    <row r="403" spans="1:34"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c r="AE403" s="289"/>
      <c r="AF403" s="289"/>
      <c r="AG403" s="289"/>
      <c r="AH403" s="289"/>
    </row>
    <row r="404" spans="1:34"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c r="AE404" s="289"/>
      <c r="AF404" s="289"/>
      <c r="AG404" s="289"/>
      <c r="AH404" s="289"/>
    </row>
    <row r="405" spans="1:34"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c r="AE405" s="289"/>
      <c r="AF405" s="289"/>
      <c r="AG405" s="289"/>
      <c r="AH405" s="289"/>
    </row>
    <row r="406" spans="1:34"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c r="AE406" s="289"/>
      <c r="AF406" s="289"/>
      <c r="AG406" s="289"/>
      <c r="AH406" s="289"/>
    </row>
    <row r="407" spans="1:34"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c r="AE407" s="289"/>
      <c r="AF407" s="289"/>
      <c r="AG407" s="289"/>
      <c r="AH407" s="289"/>
    </row>
    <row r="408" spans="1:34"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c r="AE408" s="289"/>
      <c r="AF408" s="289"/>
      <c r="AG408" s="289"/>
      <c r="AH408" s="289"/>
    </row>
    <row r="409" spans="1:34"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89"/>
      <c r="AG409" s="289"/>
      <c r="AH409" s="289"/>
    </row>
    <row r="410" spans="1:34"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89"/>
      <c r="AG410" s="289"/>
      <c r="AH410" s="289"/>
    </row>
    <row r="411" spans="1:34"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c r="AH411" s="289"/>
    </row>
    <row r="412" spans="1:34"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c r="AE412" s="289"/>
      <c r="AF412" s="289"/>
      <c r="AG412" s="289"/>
      <c r="AH412" s="289"/>
    </row>
    <row r="413" spans="1:34"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c r="AE413" s="289"/>
      <c r="AF413" s="289"/>
      <c r="AG413" s="289"/>
      <c r="AH413" s="289"/>
    </row>
    <row r="414" spans="1:34"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c r="AE414" s="289"/>
      <c r="AF414" s="289"/>
      <c r="AG414" s="289"/>
      <c r="AH414" s="289"/>
    </row>
    <row r="415" spans="1:34"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c r="AE415" s="289"/>
      <c r="AF415" s="289"/>
      <c r="AG415" s="289"/>
      <c r="AH415" s="289"/>
    </row>
    <row r="416" spans="1:34"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c r="AE416" s="289"/>
      <c r="AF416" s="289"/>
      <c r="AG416" s="289"/>
      <c r="AH416" s="289"/>
    </row>
    <row r="417" spans="1:34"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c r="AE417" s="289"/>
      <c r="AF417" s="289"/>
      <c r="AG417" s="289"/>
      <c r="AH417" s="289"/>
    </row>
    <row r="418" spans="1:34"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c r="AE418" s="289"/>
      <c r="AF418" s="289"/>
      <c r="AG418" s="289"/>
      <c r="AH418" s="289"/>
    </row>
    <row r="419" spans="1:34"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c r="AE419" s="289"/>
      <c r="AF419" s="289"/>
      <c r="AG419" s="289"/>
      <c r="AH419" s="289"/>
    </row>
    <row r="420" spans="1:34"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c r="AE420" s="289"/>
      <c r="AF420" s="289"/>
      <c r="AG420" s="289"/>
      <c r="AH420" s="289"/>
    </row>
    <row r="421" spans="1:34"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c r="AE421" s="289"/>
      <c r="AF421" s="289"/>
      <c r="AG421" s="289"/>
      <c r="AH421" s="289"/>
    </row>
    <row r="422" spans="1:34"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c r="AE422" s="289"/>
      <c r="AF422" s="289"/>
      <c r="AG422" s="289"/>
      <c r="AH422" s="289"/>
    </row>
    <row r="423" spans="1:34"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c r="AE423" s="289"/>
      <c r="AF423" s="289"/>
      <c r="AG423" s="289"/>
      <c r="AH423" s="289"/>
    </row>
    <row r="424" spans="1:34"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c r="AE424" s="289"/>
      <c r="AF424" s="289"/>
      <c r="AG424" s="289"/>
      <c r="AH424" s="289"/>
    </row>
    <row r="425" spans="1:34"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c r="AE425" s="289"/>
      <c r="AF425" s="289"/>
      <c r="AG425" s="289"/>
      <c r="AH425" s="289"/>
    </row>
    <row r="426" spans="1:34"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c r="AE426" s="289"/>
      <c r="AF426" s="289"/>
      <c r="AG426" s="289"/>
      <c r="AH426" s="289"/>
    </row>
    <row r="427" spans="1:34"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c r="AE427" s="289"/>
      <c r="AF427" s="289"/>
      <c r="AG427" s="289"/>
      <c r="AH427" s="289"/>
    </row>
    <row r="428" spans="1:34"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c r="AE428" s="289"/>
      <c r="AF428" s="289"/>
      <c r="AG428" s="289"/>
      <c r="AH428" s="289"/>
    </row>
    <row r="429" spans="1:34"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c r="AE429" s="289"/>
      <c r="AF429" s="289"/>
      <c r="AG429" s="289"/>
      <c r="AH429" s="289"/>
    </row>
    <row r="430" spans="1:34"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c r="AE430" s="289"/>
      <c r="AF430" s="289"/>
      <c r="AG430" s="289"/>
      <c r="AH430" s="289"/>
    </row>
    <row r="431" spans="1:34"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c r="AE431" s="289"/>
      <c r="AF431" s="289"/>
      <c r="AG431" s="289"/>
      <c r="AH431" s="289"/>
    </row>
    <row r="432" spans="1:34"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c r="AE432" s="289"/>
      <c r="AF432" s="289"/>
      <c r="AG432" s="289"/>
      <c r="AH432" s="289"/>
    </row>
    <row r="433" spans="1:34"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c r="AE433" s="289"/>
      <c r="AF433" s="289"/>
      <c r="AG433" s="289"/>
      <c r="AH433" s="289"/>
    </row>
    <row r="434" spans="1:34"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c r="AE434" s="289"/>
      <c r="AF434" s="289"/>
      <c r="AG434" s="289"/>
      <c r="AH434" s="289"/>
    </row>
    <row r="435" spans="1:34"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c r="AE435" s="289"/>
      <c r="AF435" s="289"/>
      <c r="AG435" s="289"/>
      <c r="AH435" s="289"/>
    </row>
    <row r="436" spans="1:34"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c r="AE436" s="289"/>
      <c r="AF436" s="289"/>
      <c r="AG436" s="289"/>
      <c r="AH436" s="289"/>
    </row>
    <row r="437" spans="1:34"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c r="AE437" s="289"/>
      <c r="AF437" s="289"/>
      <c r="AG437" s="289"/>
      <c r="AH437" s="289"/>
    </row>
    <row r="438" spans="1:34"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c r="AE438" s="289"/>
      <c r="AF438" s="289"/>
      <c r="AG438" s="289"/>
      <c r="AH438" s="289"/>
    </row>
    <row r="439" spans="1:34"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c r="AE439" s="289"/>
      <c r="AF439" s="289"/>
      <c r="AG439" s="289"/>
      <c r="AH439" s="289"/>
    </row>
    <row r="440" spans="1:34"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c r="AE440" s="289"/>
      <c r="AF440" s="289"/>
      <c r="AG440" s="289"/>
      <c r="AH440" s="289"/>
    </row>
    <row r="441" spans="1:34"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c r="AE441" s="289"/>
      <c r="AF441" s="289"/>
      <c r="AG441" s="289"/>
      <c r="AH441" s="289"/>
    </row>
    <row r="442" spans="1:34"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c r="AE442" s="289"/>
      <c r="AF442" s="289"/>
      <c r="AG442" s="289"/>
      <c r="AH442" s="289"/>
    </row>
    <row r="443" spans="1:34"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c r="AE443" s="289"/>
      <c r="AF443" s="289"/>
      <c r="AG443" s="289"/>
      <c r="AH443" s="289"/>
    </row>
    <row r="444" spans="1:34"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c r="AE444" s="289"/>
      <c r="AF444" s="289"/>
      <c r="AG444" s="289"/>
      <c r="AH444" s="289"/>
    </row>
    <row r="445" spans="1:34"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c r="AE445" s="289"/>
      <c r="AF445" s="289"/>
      <c r="AG445" s="289"/>
      <c r="AH445" s="289"/>
    </row>
    <row r="446" spans="1:34"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c r="AE446" s="289"/>
      <c r="AF446" s="289"/>
      <c r="AG446" s="289"/>
      <c r="AH446" s="289"/>
    </row>
    <row r="447" spans="1:34"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c r="AE447" s="289"/>
      <c r="AF447" s="289"/>
      <c r="AG447" s="289"/>
      <c r="AH447" s="289"/>
    </row>
    <row r="448" spans="1:34"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c r="AE448" s="289"/>
      <c r="AF448" s="289"/>
      <c r="AG448" s="289"/>
      <c r="AH448" s="289"/>
    </row>
    <row r="449" spans="1:34"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c r="AE449" s="289"/>
      <c r="AF449" s="289"/>
      <c r="AG449" s="289"/>
      <c r="AH449" s="289"/>
    </row>
    <row r="450" spans="1:34"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c r="AE450" s="289"/>
      <c r="AF450" s="289"/>
      <c r="AG450" s="289"/>
      <c r="AH450" s="289"/>
    </row>
    <row r="451" spans="1:34"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c r="AE451" s="289"/>
      <c r="AF451" s="289"/>
      <c r="AG451" s="289"/>
      <c r="AH451" s="289"/>
    </row>
    <row r="452" spans="1:34"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c r="AE452" s="289"/>
      <c r="AF452" s="289"/>
      <c r="AG452" s="289"/>
      <c r="AH452" s="289"/>
    </row>
    <row r="453" spans="1:34"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c r="AE453" s="289"/>
      <c r="AF453" s="289"/>
      <c r="AG453" s="289"/>
      <c r="AH453" s="289"/>
    </row>
    <row r="454" spans="1:34"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c r="AE454" s="289"/>
      <c r="AF454" s="289"/>
      <c r="AG454" s="289"/>
      <c r="AH454" s="289"/>
    </row>
    <row r="455" spans="1:34"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c r="AE455" s="289"/>
      <c r="AF455" s="289"/>
      <c r="AG455" s="289"/>
      <c r="AH455" s="289"/>
    </row>
    <row r="456" spans="1:34"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c r="AE456" s="289"/>
      <c r="AF456" s="289"/>
      <c r="AG456" s="289"/>
      <c r="AH456" s="289"/>
    </row>
    <row r="457" spans="1:34"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c r="AE457" s="289"/>
      <c r="AF457" s="289"/>
      <c r="AG457" s="289"/>
      <c r="AH457" s="289"/>
    </row>
    <row r="458" spans="1:34"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c r="AE458" s="289"/>
      <c r="AF458" s="289"/>
      <c r="AG458" s="289"/>
      <c r="AH458" s="289"/>
    </row>
    <row r="459" spans="1:34"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c r="AH459" s="289"/>
    </row>
    <row r="460" spans="1:34"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c r="AE460" s="289"/>
      <c r="AF460" s="289"/>
      <c r="AG460" s="289"/>
      <c r="AH460" s="289"/>
    </row>
    <row r="461" spans="1:34"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c r="AE461" s="289"/>
      <c r="AF461" s="289"/>
      <c r="AG461" s="289"/>
      <c r="AH461" s="289"/>
    </row>
    <row r="462" spans="1:34"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c r="AE462" s="289"/>
      <c r="AF462" s="289"/>
      <c r="AG462" s="289"/>
      <c r="AH462" s="289"/>
    </row>
    <row r="463" spans="1:34"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c r="AE463" s="289"/>
      <c r="AF463" s="289"/>
      <c r="AG463" s="289"/>
      <c r="AH463" s="289"/>
    </row>
    <row r="464" spans="1:34"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c r="AE464" s="289"/>
      <c r="AF464" s="289"/>
      <c r="AG464" s="289"/>
      <c r="AH464" s="289"/>
    </row>
    <row r="465" spans="1:34"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c r="AE465" s="289"/>
      <c r="AF465" s="289"/>
      <c r="AG465" s="289"/>
      <c r="AH465" s="289"/>
    </row>
    <row r="466" spans="1:34"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c r="AE466" s="289"/>
      <c r="AF466" s="289"/>
      <c r="AG466" s="289"/>
      <c r="AH466" s="289"/>
    </row>
    <row r="467" spans="1:34"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c r="AE467" s="289"/>
      <c r="AF467" s="289"/>
      <c r="AG467" s="289"/>
      <c r="AH467" s="289"/>
    </row>
    <row r="468" spans="1:34"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c r="AE468" s="289"/>
      <c r="AF468" s="289"/>
      <c r="AG468" s="289"/>
      <c r="AH468" s="289"/>
    </row>
    <row r="469" spans="1:34"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c r="AE469" s="289"/>
      <c r="AF469" s="289"/>
      <c r="AG469" s="289"/>
      <c r="AH469" s="289"/>
    </row>
    <row r="470" spans="1:34"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c r="AE470" s="289"/>
      <c r="AF470" s="289"/>
      <c r="AG470" s="289"/>
      <c r="AH470" s="289"/>
    </row>
    <row r="471" spans="1:34"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c r="AE471" s="289"/>
      <c r="AF471" s="289"/>
      <c r="AG471" s="289"/>
      <c r="AH471" s="289"/>
    </row>
    <row r="472" spans="1:34"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c r="AE472" s="289"/>
      <c r="AF472" s="289"/>
      <c r="AG472" s="289"/>
      <c r="AH472" s="289"/>
    </row>
    <row r="473" spans="1:34"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c r="AE473" s="289"/>
      <c r="AF473" s="289"/>
      <c r="AG473" s="289"/>
      <c r="AH473" s="289"/>
    </row>
    <row r="474" spans="1:34"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c r="AE474" s="289"/>
      <c r="AF474" s="289"/>
      <c r="AG474" s="289"/>
      <c r="AH474" s="289"/>
    </row>
    <row r="475" spans="1:34"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c r="AE475" s="289"/>
      <c r="AF475" s="289"/>
      <c r="AG475" s="289"/>
      <c r="AH475" s="289"/>
    </row>
    <row r="476" spans="1:34"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c r="AE476" s="289"/>
      <c r="AF476" s="289"/>
      <c r="AG476" s="289"/>
      <c r="AH476" s="289"/>
    </row>
    <row r="477" spans="1:34"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c r="AE477" s="289"/>
      <c r="AF477" s="289"/>
      <c r="AG477" s="289"/>
      <c r="AH477" s="289"/>
    </row>
    <row r="478" spans="1:34"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c r="AE478" s="289"/>
      <c r="AF478" s="289"/>
      <c r="AG478" s="289"/>
      <c r="AH478" s="289"/>
    </row>
    <row r="479" spans="1:34"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c r="AE479" s="289"/>
      <c r="AF479" s="289"/>
      <c r="AG479" s="289"/>
      <c r="AH479" s="289"/>
    </row>
    <row r="480" spans="1:34"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c r="AE480" s="289"/>
      <c r="AF480" s="289"/>
      <c r="AG480" s="289"/>
      <c r="AH480" s="289"/>
    </row>
    <row r="481" spans="1:34"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c r="AE481" s="289"/>
      <c r="AF481" s="289"/>
      <c r="AG481" s="289"/>
      <c r="AH481" s="289"/>
    </row>
    <row r="482" spans="1:34"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c r="AE482" s="289"/>
      <c r="AF482" s="289"/>
      <c r="AG482" s="289"/>
      <c r="AH482" s="289"/>
    </row>
    <row r="483" spans="1:34"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c r="AE483" s="289"/>
      <c r="AF483" s="289"/>
      <c r="AG483" s="289"/>
      <c r="AH483" s="289"/>
    </row>
    <row r="484" spans="1:34"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c r="AE484" s="289"/>
      <c r="AF484" s="289"/>
      <c r="AG484" s="289"/>
      <c r="AH484" s="289"/>
    </row>
    <row r="485" spans="1:34"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c r="AE485" s="289"/>
      <c r="AF485" s="289"/>
      <c r="AG485" s="289"/>
      <c r="AH485" s="289"/>
    </row>
    <row r="486" spans="1:34"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c r="AE486" s="289"/>
      <c r="AF486" s="289"/>
      <c r="AG486" s="289"/>
      <c r="AH486" s="289"/>
    </row>
    <row r="487" spans="1:34"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c r="AE487" s="289"/>
      <c r="AF487" s="289"/>
      <c r="AG487" s="289"/>
      <c r="AH487" s="289"/>
    </row>
    <row r="488" spans="1:34"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c r="AE488" s="289"/>
      <c r="AF488" s="289"/>
      <c r="AG488" s="289"/>
      <c r="AH488" s="289"/>
    </row>
    <row r="489" spans="1:34"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c r="AE489" s="289"/>
      <c r="AF489" s="289"/>
      <c r="AG489" s="289"/>
      <c r="AH489" s="289"/>
    </row>
    <row r="490" spans="1:34"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c r="AE490" s="289"/>
      <c r="AF490" s="289"/>
      <c r="AG490" s="289"/>
      <c r="AH490" s="289"/>
    </row>
    <row r="491" spans="1:34"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c r="AE491" s="289"/>
      <c r="AF491" s="289"/>
      <c r="AG491" s="289"/>
      <c r="AH491" s="289"/>
    </row>
    <row r="492" spans="1:34"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c r="AE492" s="289"/>
      <c r="AF492" s="289"/>
      <c r="AG492" s="289"/>
      <c r="AH492" s="289"/>
    </row>
    <row r="493" spans="1:34"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c r="AE493" s="289"/>
      <c r="AF493" s="289"/>
      <c r="AG493" s="289"/>
      <c r="AH493" s="289"/>
    </row>
    <row r="494" spans="1:34"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c r="AE494" s="289"/>
      <c r="AF494" s="289"/>
      <c r="AG494" s="289"/>
      <c r="AH494" s="289"/>
    </row>
    <row r="495" spans="1:34"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c r="AE495" s="289"/>
      <c r="AF495" s="289"/>
      <c r="AG495" s="289"/>
      <c r="AH495" s="289"/>
    </row>
    <row r="496" spans="1:34"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c r="AE496" s="289"/>
      <c r="AF496" s="289"/>
      <c r="AG496" s="289"/>
      <c r="AH496" s="289"/>
    </row>
    <row r="497" spans="1:34"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c r="AE497" s="289"/>
      <c r="AF497" s="289"/>
      <c r="AG497" s="289"/>
      <c r="AH497" s="289"/>
    </row>
    <row r="498" spans="1:34"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c r="AE498" s="289"/>
      <c r="AF498" s="289"/>
      <c r="AG498" s="289"/>
      <c r="AH498" s="289"/>
    </row>
    <row r="499" spans="1:34"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c r="AE499" s="289"/>
      <c r="AF499" s="289"/>
      <c r="AG499" s="289"/>
      <c r="AH499" s="289"/>
    </row>
    <row r="500" spans="1:34"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c r="AE500" s="289"/>
      <c r="AF500" s="289"/>
      <c r="AG500" s="289"/>
      <c r="AH500" s="289"/>
    </row>
    <row r="501" spans="1:34"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c r="AE501" s="289"/>
      <c r="AF501" s="289"/>
      <c r="AG501" s="289"/>
      <c r="AH501" s="289"/>
    </row>
    <row r="502" spans="1:34"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c r="AE502" s="289"/>
      <c r="AF502" s="289"/>
      <c r="AG502" s="289"/>
      <c r="AH502" s="289"/>
    </row>
    <row r="503" spans="1:34"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c r="AE503" s="289"/>
      <c r="AF503" s="289"/>
      <c r="AG503" s="289"/>
      <c r="AH503" s="289"/>
    </row>
    <row r="504" spans="1:34"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c r="AE504" s="289"/>
      <c r="AF504" s="289"/>
      <c r="AG504" s="289"/>
      <c r="AH504" s="289"/>
    </row>
    <row r="505" spans="1:34"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c r="AE505" s="289"/>
      <c r="AF505" s="289"/>
      <c r="AG505" s="289"/>
      <c r="AH505" s="289"/>
    </row>
    <row r="506" spans="1:34"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c r="AE506" s="289"/>
      <c r="AF506" s="289"/>
      <c r="AG506" s="289"/>
      <c r="AH506" s="289"/>
    </row>
    <row r="507" spans="1:34"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c r="AE507" s="289"/>
      <c r="AF507" s="289"/>
      <c r="AG507" s="289"/>
      <c r="AH507" s="289"/>
    </row>
    <row r="508" spans="1:34"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c r="AE508" s="289"/>
      <c r="AF508" s="289"/>
      <c r="AG508" s="289"/>
      <c r="AH508" s="289"/>
    </row>
    <row r="509" spans="1:34"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c r="AE509" s="289"/>
      <c r="AF509" s="289"/>
      <c r="AG509" s="289"/>
      <c r="AH509" s="289"/>
    </row>
    <row r="510" spans="1:34"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c r="AE510" s="289"/>
      <c r="AF510" s="289"/>
      <c r="AG510" s="289"/>
      <c r="AH510" s="289"/>
    </row>
    <row r="511" spans="1:34"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c r="AE511" s="289"/>
      <c r="AF511" s="289"/>
      <c r="AG511" s="289"/>
      <c r="AH511" s="289"/>
    </row>
    <row r="512" spans="1:34"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c r="AE512" s="289"/>
      <c r="AF512" s="289"/>
      <c r="AG512" s="289"/>
      <c r="AH512" s="289"/>
    </row>
    <row r="513" spans="1:34"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c r="AE513" s="289"/>
      <c r="AF513" s="289"/>
      <c r="AG513" s="289"/>
      <c r="AH513" s="289"/>
    </row>
    <row r="514" spans="1:34"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c r="AE514" s="289"/>
      <c r="AF514" s="289"/>
      <c r="AG514" s="289"/>
      <c r="AH514" s="289"/>
    </row>
    <row r="515" spans="1:34"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c r="AE515" s="289"/>
      <c r="AF515" s="289"/>
      <c r="AG515" s="289"/>
      <c r="AH515" s="289"/>
    </row>
    <row r="516" spans="1:34"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c r="AE516" s="289"/>
      <c r="AF516" s="289"/>
      <c r="AG516" s="289"/>
      <c r="AH516" s="289"/>
    </row>
    <row r="517" spans="1:34"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c r="AE517" s="289"/>
      <c r="AF517" s="289"/>
      <c r="AG517" s="289"/>
      <c r="AH517" s="289"/>
    </row>
    <row r="518" spans="1:34"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c r="AE518" s="289"/>
      <c r="AF518" s="289"/>
      <c r="AG518" s="289"/>
      <c r="AH518" s="289"/>
    </row>
    <row r="519" spans="1:34"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c r="AE519" s="289"/>
      <c r="AF519" s="289"/>
      <c r="AG519" s="289"/>
      <c r="AH519" s="289"/>
    </row>
    <row r="520" spans="1:34"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c r="AE520" s="289"/>
      <c r="AF520" s="289"/>
      <c r="AG520" s="289"/>
      <c r="AH520" s="289"/>
    </row>
    <row r="521" spans="1:34"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c r="AE521" s="289"/>
      <c r="AF521" s="289"/>
      <c r="AG521" s="289"/>
      <c r="AH521" s="289"/>
    </row>
    <row r="522" spans="1:34"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c r="AE522" s="289"/>
      <c r="AF522" s="289"/>
      <c r="AG522" s="289"/>
      <c r="AH522" s="289"/>
    </row>
    <row r="523" spans="1:34"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c r="AE523" s="289"/>
      <c r="AF523" s="289"/>
      <c r="AG523" s="289"/>
      <c r="AH523" s="289"/>
    </row>
    <row r="524" spans="1:34"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c r="AE524" s="289"/>
      <c r="AF524" s="289"/>
      <c r="AG524" s="289"/>
      <c r="AH524" s="289"/>
    </row>
    <row r="525" spans="1:34"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c r="AE525" s="289"/>
      <c r="AF525" s="289"/>
      <c r="AG525" s="289"/>
      <c r="AH525" s="289"/>
    </row>
    <row r="526" spans="1:34"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c r="AE526" s="289"/>
      <c r="AF526" s="289"/>
      <c r="AG526" s="289"/>
      <c r="AH526" s="289"/>
    </row>
    <row r="527" spans="1:34"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c r="AE527" s="289"/>
      <c r="AF527" s="289"/>
      <c r="AG527" s="289"/>
      <c r="AH527" s="289"/>
    </row>
    <row r="528" spans="1:34"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c r="AE528" s="289"/>
      <c r="AF528" s="289"/>
      <c r="AG528" s="289"/>
      <c r="AH528" s="289"/>
    </row>
    <row r="529" spans="1:34"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c r="AE529" s="289"/>
      <c r="AF529" s="289"/>
      <c r="AG529" s="289"/>
      <c r="AH529" s="289"/>
    </row>
    <row r="530" spans="1:34"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c r="AE530" s="289"/>
      <c r="AF530" s="289"/>
      <c r="AG530" s="289"/>
      <c r="AH530" s="289"/>
    </row>
    <row r="531" spans="1:34"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c r="AE531" s="289"/>
      <c r="AF531" s="289"/>
      <c r="AG531" s="289"/>
      <c r="AH531" s="289"/>
    </row>
    <row r="532" spans="1:34"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c r="AE532" s="289"/>
      <c r="AF532" s="289"/>
      <c r="AG532" s="289"/>
      <c r="AH532" s="289"/>
    </row>
    <row r="533" spans="1:34"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c r="AE533" s="289"/>
      <c r="AF533" s="289"/>
      <c r="AG533" s="289"/>
      <c r="AH533" s="289"/>
    </row>
    <row r="534" spans="1:34"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c r="AE534" s="289"/>
      <c r="AF534" s="289"/>
      <c r="AG534" s="289"/>
      <c r="AH534" s="289"/>
    </row>
    <row r="535" spans="1:34"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c r="AE535" s="289"/>
      <c r="AF535" s="289"/>
      <c r="AG535" s="289"/>
      <c r="AH535" s="289"/>
    </row>
    <row r="536" spans="1:34"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c r="AE536" s="289"/>
      <c r="AF536" s="289"/>
      <c r="AG536" s="289"/>
      <c r="AH536" s="289"/>
    </row>
    <row r="537" spans="1:34"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c r="AE537" s="289"/>
      <c r="AF537" s="289"/>
      <c r="AG537" s="289"/>
      <c r="AH537" s="289"/>
    </row>
    <row r="538" spans="1:34"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c r="AE538" s="289"/>
      <c r="AF538" s="289"/>
      <c r="AG538" s="289"/>
      <c r="AH538" s="289"/>
    </row>
    <row r="539" spans="1:34"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c r="AE539" s="289"/>
      <c r="AF539" s="289"/>
      <c r="AG539" s="289"/>
      <c r="AH539" s="289"/>
    </row>
    <row r="540" spans="1:34"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c r="AE540" s="289"/>
      <c r="AF540" s="289"/>
      <c r="AG540" s="289"/>
      <c r="AH540" s="289"/>
    </row>
    <row r="541" spans="1:34"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c r="AE541" s="289"/>
      <c r="AF541" s="289"/>
      <c r="AG541" s="289"/>
      <c r="AH541" s="289"/>
    </row>
    <row r="542" spans="1:34"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c r="AE542" s="289"/>
      <c r="AF542" s="289"/>
      <c r="AG542" s="289"/>
      <c r="AH542" s="289"/>
    </row>
    <row r="543" spans="1:34"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c r="AE543" s="289"/>
      <c r="AF543" s="289"/>
      <c r="AG543" s="289"/>
      <c r="AH543" s="289"/>
    </row>
    <row r="544" spans="1:34"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c r="AE544" s="289"/>
      <c r="AF544" s="289"/>
      <c r="AG544" s="289"/>
      <c r="AH544" s="289"/>
    </row>
    <row r="545" spans="1:34"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c r="AE545" s="289"/>
      <c r="AF545" s="289"/>
      <c r="AG545" s="289"/>
      <c r="AH545" s="289"/>
    </row>
    <row r="546" spans="1:34"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c r="AE546" s="289"/>
      <c r="AF546" s="289"/>
      <c r="AG546" s="289"/>
      <c r="AH546" s="289"/>
    </row>
    <row r="547" spans="1:34"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c r="AE547" s="289"/>
      <c r="AF547" s="289"/>
      <c r="AG547" s="289"/>
      <c r="AH547" s="289"/>
    </row>
    <row r="548" spans="1:34"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c r="AE548" s="289"/>
      <c r="AF548" s="289"/>
      <c r="AG548" s="289"/>
      <c r="AH548" s="289"/>
    </row>
    <row r="549" spans="1:34"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c r="AE549" s="289"/>
      <c r="AF549" s="289"/>
      <c r="AG549" s="289"/>
      <c r="AH549" s="289"/>
    </row>
    <row r="550" spans="1:34"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c r="AE550" s="289"/>
      <c r="AF550" s="289"/>
      <c r="AG550" s="289"/>
      <c r="AH550" s="289"/>
    </row>
    <row r="551" spans="1:34"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c r="AE551" s="289"/>
      <c r="AF551" s="289"/>
      <c r="AG551" s="289"/>
      <c r="AH551" s="289"/>
    </row>
    <row r="552" spans="1:34"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c r="AE552" s="289"/>
      <c r="AF552" s="289"/>
      <c r="AG552" s="289"/>
      <c r="AH552" s="289"/>
    </row>
    <row r="553" spans="1:34"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c r="AE553" s="289"/>
      <c r="AF553" s="289"/>
      <c r="AG553" s="289"/>
      <c r="AH553" s="289"/>
    </row>
    <row r="554" spans="1:34"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c r="AE554" s="289"/>
      <c r="AF554" s="289"/>
      <c r="AG554" s="289"/>
      <c r="AH554" s="289"/>
    </row>
    <row r="555" spans="1:34"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c r="AE555" s="289"/>
      <c r="AF555" s="289"/>
      <c r="AG555" s="289"/>
      <c r="AH555" s="289"/>
    </row>
    <row r="556" spans="1:34"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c r="AE556" s="289"/>
      <c r="AF556" s="289"/>
      <c r="AG556" s="289"/>
      <c r="AH556" s="289"/>
    </row>
    <row r="557" spans="1:34"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c r="AE557" s="289"/>
      <c r="AF557" s="289"/>
      <c r="AG557" s="289"/>
      <c r="AH557" s="289"/>
    </row>
    <row r="558" spans="1:34"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c r="AE558" s="289"/>
      <c r="AF558" s="289"/>
      <c r="AG558" s="289"/>
      <c r="AH558" s="289"/>
    </row>
    <row r="559" spans="1:34"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c r="AE559" s="289"/>
      <c r="AF559" s="289"/>
      <c r="AG559" s="289"/>
      <c r="AH559" s="289"/>
    </row>
    <row r="560" spans="1:34"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c r="AE560" s="289"/>
      <c r="AF560" s="289"/>
      <c r="AG560" s="289"/>
      <c r="AH560" s="289"/>
    </row>
    <row r="561" spans="1:34"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c r="AE561" s="289"/>
      <c r="AF561" s="289"/>
      <c r="AG561" s="289"/>
      <c r="AH561" s="289"/>
    </row>
    <row r="562" spans="1:34"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c r="AE562" s="289"/>
      <c r="AF562" s="289"/>
      <c r="AG562" s="289"/>
      <c r="AH562" s="289"/>
    </row>
    <row r="563" spans="1:34"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c r="AE563" s="289"/>
      <c r="AF563" s="289"/>
      <c r="AG563" s="289"/>
      <c r="AH563" s="289"/>
    </row>
    <row r="564" spans="1:34"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c r="AE564" s="289"/>
      <c r="AF564" s="289"/>
      <c r="AG564" s="289"/>
      <c r="AH564" s="289"/>
    </row>
    <row r="565" spans="1:34"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c r="AE565" s="289"/>
      <c r="AF565" s="289"/>
      <c r="AG565" s="289"/>
      <c r="AH565" s="289"/>
    </row>
    <row r="566" spans="1:34"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c r="AE566" s="289"/>
      <c r="AF566" s="289"/>
      <c r="AG566" s="289"/>
      <c r="AH566" s="289"/>
    </row>
    <row r="567" spans="1:34"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c r="AE567" s="289"/>
      <c r="AF567" s="289"/>
      <c r="AG567" s="289"/>
      <c r="AH567" s="289"/>
    </row>
    <row r="568" spans="1:34"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c r="AE568" s="289"/>
      <c r="AF568" s="289"/>
      <c r="AG568" s="289"/>
      <c r="AH568" s="289"/>
    </row>
    <row r="569" spans="1:34"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c r="AE569" s="289"/>
      <c r="AF569" s="289"/>
      <c r="AG569" s="289"/>
      <c r="AH569" s="289"/>
    </row>
    <row r="570" spans="1:34"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c r="AE570" s="289"/>
      <c r="AF570" s="289"/>
      <c r="AG570" s="289"/>
      <c r="AH570" s="289"/>
    </row>
    <row r="571" spans="1:34"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c r="AE571" s="289"/>
      <c r="AF571" s="289"/>
      <c r="AG571" s="289"/>
      <c r="AH571" s="289"/>
    </row>
    <row r="572" spans="1:34"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c r="AE572" s="289"/>
      <c r="AF572" s="289"/>
      <c r="AG572" s="289"/>
      <c r="AH572" s="289"/>
    </row>
    <row r="573" spans="1:34"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c r="AE573" s="289"/>
      <c r="AF573" s="289"/>
      <c r="AG573" s="289"/>
      <c r="AH573" s="289"/>
    </row>
    <row r="574" spans="1:34"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c r="AE574" s="289"/>
      <c r="AF574" s="289"/>
      <c r="AG574" s="289"/>
      <c r="AH574" s="289"/>
    </row>
    <row r="575" spans="1:34"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c r="AE575" s="289"/>
      <c r="AF575" s="289"/>
      <c r="AG575" s="289"/>
      <c r="AH575" s="289"/>
    </row>
    <row r="576" spans="1:34"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c r="AE576" s="289"/>
      <c r="AF576" s="289"/>
      <c r="AG576" s="289"/>
      <c r="AH576" s="289"/>
    </row>
    <row r="577" spans="1:34"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c r="AE577" s="289"/>
      <c r="AF577" s="289"/>
      <c r="AG577" s="289"/>
      <c r="AH577" s="289"/>
    </row>
    <row r="578" spans="1:34"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c r="AE578" s="289"/>
      <c r="AF578" s="289"/>
      <c r="AG578" s="289"/>
      <c r="AH578" s="289"/>
    </row>
    <row r="579" spans="1:34"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c r="AE579" s="289"/>
      <c r="AF579" s="289"/>
      <c r="AG579" s="289"/>
      <c r="AH579" s="289"/>
    </row>
    <row r="580" spans="1:34"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c r="AE580" s="289"/>
      <c r="AF580" s="289"/>
      <c r="AG580" s="289"/>
      <c r="AH580" s="289"/>
    </row>
    <row r="581" spans="1:34"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c r="AE581" s="289"/>
      <c r="AF581" s="289"/>
      <c r="AG581" s="289"/>
      <c r="AH581" s="289"/>
    </row>
    <row r="582" spans="1:34"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c r="AE582" s="289"/>
      <c r="AF582" s="289"/>
      <c r="AG582" s="289"/>
      <c r="AH582" s="289"/>
    </row>
    <row r="583" spans="1:34"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c r="AE583" s="289"/>
      <c r="AF583" s="289"/>
      <c r="AG583" s="289"/>
      <c r="AH583" s="289"/>
    </row>
    <row r="584" spans="1:34"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c r="AE584" s="289"/>
      <c r="AF584" s="289"/>
      <c r="AG584" s="289"/>
      <c r="AH584" s="289"/>
    </row>
    <row r="585" spans="1:34"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c r="AE585" s="289"/>
      <c r="AF585" s="289"/>
      <c r="AG585" s="289"/>
      <c r="AH585" s="289"/>
    </row>
    <row r="586" spans="1:34"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c r="AE586" s="289"/>
      <c r="AF586" s="289"/>
      <c r="AG586" s="289"/>
      <c r="AH586" s="289"/>
    </row>
    <row r="587" spans="1:34"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c r="AE587" s="289"/>
      <c r="AF587" s="289"/>
      <c r="AG587" s="289"/>
      <c r="AH587" s="289"/>
    </row>
    <row r="588" spans="1:34"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c r="AE588" s="289"/>
      <c r="AF588" s="289"/>
      <c r="AG588" s="289"/>
      <c r="AH588" s="289"/>
    </row>
    <row r="589" spans="1:34"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c r="AE589" s="289"/>
      <c r="AF589" s="289"/>
      <c r="AG589" s="289"/>
      <c r="AH589" s="289"/>
    </row>
    <row r="590" spans="1:34"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c r="AE590" s="289"/>
      <c r="AF590" s="289"/>
      <c r="AG590" s="289"/>
      <c r="AH590" s="289"/>
    </row>
    <row r="591" spans="1:34"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c r="AE591" s="289"/>
      <c r="AF591" s="289"/>
      <c r="AG591" s="289"/>
      <c r="AH591" s="289"/>
    </row>
    <row r="592" spans="1:34"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c r="AE592" s="289"/>
      <c r="AF592" s="289"/>
      <c r="AG592" s="289"/>
      <c r="AH592" s="289"/>
    </row>
    <row r="593" spans="1:34"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c r="AE593" s="289"/>
      <c r="AF593" s="289"/>
      <c r="AG593" s="289"/>
      <c r="AH593" s="289"/>
    </row>
    <row r="594" spans="1:34"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c r="AE594" s="289"/>
      <c r="AF594" s="289"/>
      <c r="AG594" s="289"/>
      <c r="AH594" s="289"/>
    </row>
    <row r="595" spans="1:34"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c r="AE595" s="289"/>
      <c r="AF595" s="289"/>
      <c r="AG595" s="289"/>
      <c r="AH595" s="289"/>
    </row>
    <row r="596" spans="1:34"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c r="AE596" s="289"/>
      <c r="AF596" s="289"/>
      <c r="AG596" s="289"/>
      <c r="AH596" s="289"/>
    </row>
    <row r="597" spans="1:34"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c r="AE597" s="289"/>
      <c r="AF597" s="289"/>
      <c r="AG597" s="289"/>
      <c r="AH597" s="289"/>
    </row>
    <row r="598" spans="1:34"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c r="AE598" s="289"/>
      <c r="AF598" s="289"/>
      <c r="AG598" s="289"/>
      <c r="AH598" s="289"/>
    </row>
    <row r="599" spans="1:34"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c r="AE599" s="289"/>
      <c r="AF599" s="289"/>
      <c r="AG599" s="289"/>
      <c r="AH599" s="289"/>
    </row>
    <row r="600" spans="1:34"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c r="AE600" s="289"/>
      <c r="AF600" s="289"/>
      <c r="AG600" s="289"/>
      <c r="AH600" s="289"/>
    </row>
    <row r="601" spans="1:34"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c r="AE601" s="289"/>
      <c r="AF601" s="289"/>
      <c r="AG601" s="289"/>
      <c r="AH601" s="289"/>
    </row>
    <row r="602" spans="1:34"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c r="AE602" s="289"/>
      <c r="AF602" s="289"/>
      <c r="AG602" s="289"/>
      <c r="AH602" s="289"/>
    </row>
    <row r="603" spans="1:34"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c r="AE603" s="289"/>
      <c r="AF603" s="289"/>
      <c r="AG603" s="289"/>
      <c r="AH603" s="289"/>
    </row>
    <row r="604" spans="1:34"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c r="AE604" s="289"/>
      <c r="AF604" s="289"/>
      <c r="AG604" s="289"/>
      <c r="AH604" s="289"/>
    </row>
    <row r="605" spans="1:34"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c r="AE605" s="289"/>
      <c r="AF605" s="289"/>
      <c r="AG605" s="289"/>
      <c r="AH605" s="289"/>
    </row>
    <row r="606" spans="1:34"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c r="AE606" s="289"/>
      <c r="AF606" s="289"/>
      <c r="AG606" s="289"/>
      <c r="AH606" s="289"/>
    </row>
    <row r="607" spans="1:34"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c r="AE607" s="289"/>
      <c r="AF607" s="289"/>
      <c r="AG607" s="289"/>
      <c r="AH607" s="289"/>
    </row>
    <row r="608" spans="1:34"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c r="AE608" s="289"/>
      <c r="AF608" s="289"/>
      <c r="AG608" s="289"/>
      <c r="AH608" s="289"/>
    </row>
    <row r="609" spans="1:34"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c r="AH609" s="289"/>
    </row>
    <row r="610" spans="1:34"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c r="AE610" s="289"/>
      <c r="AF610" s="289"/>
      <c r="AG610" s="289"/>
      <c r="AH610" s="289"/>
    </row>
    <row r="611" spans="1:34"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c r="AE611" s="289"/>
      <c r="AF611" s="289"/>
      <c r="AG611" s="289"/>
      <c r="AH611" s="289"/>
    </row>
    <row r="612" spans="1:34"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c r="AE612" s="289"/>
      <c r="AF612" s="289"/>
      <c r="AG612" s="289"/>
      <c r="AH612" s="289"/>
    </row>
    <row r="613" spans="1:34"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c r="AE613" s="289"/>
      <c r="AF613" s="289"/>
      <c r="AG613" s="289"/>
      <c r="AH613" s="289"/>
    </row>
    <row r="614" spans="1:34"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c r="AE614" s="289"/>
      <c r="AF614" s="289"/>
      <c r="AG614" s="289"/>
      <c r="AH614" s="289"/>
    </row>
    <row r="615" spans="1:34"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c r="AE615" s="289"/>
      <c r="AF615" s="289"/>
      <c r="AG615" s="289"/>
      <c r="AH615" s="289"/>
    </row>
    <row r="616" spans="1:34"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c r="AH616" s="289"/>
    </row>
    <row r="617" spans="1:34"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c r="AE617" s="289"/>
      <c r="AF617" s="289"/>
      <c r="AG617" s="289"/>
      <c r="AH617" s="289"/>
    </row>
    <row r="618" spans="1:34"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c r="AE618" s="289"/>
      <c r="AF618" s="289"/>
      <c r="AG618" s="289"/>
      <c r="AH618" s="289"/>
    </row>
    <row r="619" spans="1:34"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c r="AE619" s="289"/>
      <c r="AF619" s="289"/>
      <c r="AG619" s="289"/>
      <c r="AH619" s="289"/>
    </row>
    <row r="620" spans="1:34"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c r="AE620" s="289"/>
      <c r="AF620" s="289"/>
      <c r="AG620" s="289"/>
      <c r="AH620" s="289"/>
    </row>
    <row r="621" spans="1:34"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c r="AE621" s="289"/>
      <c r="AF621" s="289"/>
      <c r="AG621" s="289"/>
      <c r="AH621" s="289"/>
    </row>
    <row r="622" spans="1:34"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c r="AE622" s="289"/>
      <c r="AF622" s="289"/>
      <c r="AG622" s="289"/>
      <c r="AH622" s="289"/>
    </row>
    <row r="623" spans="1:34"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c r="AE623" s="289"/>
      <c r="AF623" s="289"/>
      <c r="AG623" s="289"/>
      <c r="AH623" s="289"/>
    </row>
    <row r="624" spans="1:34"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c r="AE624" s="289"/>
      <c r="AF624" s="289"/>
      <c r="AG624" s="289"/>
      <c r="AH624" s="289"/>
    </row>
    <row r="625" spans="1:34"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c r="AE625" s="289"/>
      <c r="AF625" s="289"/>
      <c r="AG625" s="289"/>
      <c r="AH625" s="289"/>
    </row>
    <row r="626" spans="1:34"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c r="AE626" s="289"/>
      <c r="AF626" s="289"/>
      <c r="AG626" s="289"/>
      <c r="AH626" s="289"/>
    </row>
    <row r="627" spans="1:34"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c r="AE627" s="289"/>
      <c r="AF627" s="289"/>
      <c r="AG627" s="289"/>
      <c r="AH627" s="289"/>
    </row>
    <row r="628" spans="1:34"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c r="AE628" s="289"/>
      <c r="AF628" s="289"/>
      <c r="AG628" s="289"/>
      <c r="AH628" s="289"/>
    </row>
    <row r="629" spans="1:34"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c r="AE629" s="289"/>
      <c r="AF629" s="289"/>
      <c r="AG629" s="289"/>
      <c r="AH629" s="289"/>
    </row>
    <row r="630" spans="1:34"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c r="AE630" s="289"/>
      <c r="AF630" s="289"/>
      <c r="AG630" s="289"/>
      <c r="AH630" s="289"/>
    </row>
    <row r="631" spans="1:34"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c r="AE631" s="289"/>
      <c r="AF631" s="289"/>
      <c r="AG631" s="289"/>
      <c r="AH631" s="289"/>
    </row>
    <row r="632" spans="1:34"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c r="AE632" s="289"/>
      <c r="AF632" s="289"/>
      <c r="AG632" s="289"/>
      <c r="AH632" s="289"/>
    </row>
    <row r="633" spans="1:34"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c r="AE633" s="289"/>
      <c r="AF633" s="289"/>
      <c r="AG633" s="289"/>
      <c r="AH633" s="289"/>
    </row>
    <row r="634" spans="1:34"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c r="AE634" s="289"/>
      <c r="AF634" s="289"/>
      <c r="AG634" s="289"/>
      <c r="AH634" s="289"/>
    </row>
    <row r="635" spans="1:34"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c r="AH635" s="289"/>
    </row>
    <row r="636" spans="1:34"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c r="AE636" s="289"/>
      <c r="AF636" s="289"/>
      <c r="AG636" s="289"/>
      <c r="AH636" s="289"/>
    </row>
    <row r="637" spans="1:34"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c r="AE637" s="289"/>
      <c r="AF637" s="289"/>
      <c r="AG637" s="289"/>
      <c r="AH637" s="289"/>
    </row>
    <row r="638" spans="1:34"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c r="AE638" s="289"/>
      <c r="AF638" s="289"/>
      <c r="AG638" s="289"/>
      <c r="AH638" s="289"/>
    </row>
    <row r="639" spans="1:34"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c r="AE639" s="289"/>
      <c r="AF639" s="289"/>
      <c r="AG639" s="289"/>
      <c r="AH639" s="289"/>
    </row>
    <row r="640" spans="1:34"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c r="AH640" s="289"/>
    </row>
    <row r="641" spans="1:34"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c r="AH641" s="289"/>
    </row>
    <row r="642" spans="1:34"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c r="AE642" s="289"/>
      <c r="AF642" s="289"/>
      <c r="AG642" s="289"/>
      <c r="AH642" s="289"/>
    </row>
    <row r="643" spans="1:34"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c r="AH643" s="289"/>
    </row>
    <row r="644" spans="1:34"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c r="AH644" s="289"/>
    </row>
    <row r="645" spans="1:34"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c r="AE645" s="289"/>
      <c r="AF645" s="289"/>
      <c r="AG645" s="289"/>
      <c r="AH645" s="289"/>
    </row>
    <row r="646" spans="1:34"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c r="AE646" s="289"/>
      <c r="AF646" s="289"/>
      <c r="AG646" s="289"/>
      <c r="AH646" s="289"/>
    </row>
    <row r="647" spans="1:34"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c r="AE647" s="289"/>
      <c r="AF647" s="289"/>
      <c r="AG647" s="289"/>
      <c r="AH647" s="289"/>
    </row>
    <row r="648" spans="1:34"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c r="AE648" s="289"/>
      <c r="AF648" s="289"/>
      <c r="AG648" s="289"/>
      <c r="AH648" s="289"/>
    </row>
    <row r="649" spans="1:34"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c r="AE649" s="289"/>
      <c r="AF649" s="289"/>
      <c r="AG649" s="289"/>
      <c r="AH649" s="289"/>
    </row>
    <row r="650" spans="1:34"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c r="AE650" s="289"/>
      <c r="AF650" s="289"/>
      <c r="AG650" s="289"/>
      <c r="AH650" s="289"/>
    </row>
    <row r="651" spans="1:34"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c r="AE651" s="289"/>
      <c r="AF651" s="289"/>
      <c r="AG651" s="289"/>
      <c r="AH651" s="289"/>
    </row>
    <row r="652" spans="1:34"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c r="AE652" s="289"/>
      <c r="AF652" s="289"/>
      <c r="AG652" s="289"/>
      <c r="AH652" s="289"/>
    </row>
    <row r="653" spans="1:34"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c r="AE653" s="289"/>
      <c r="AF653" s="289"/>
      <c r="AG653" s="289"/>
      <c r="AH653" s="289"/>
    </row>
    <row r="654" spans="1:34"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c r="AE654" s="289"/>
      <c r="AF654" s="289"/>
      <c r="AG654" s="289"/>
      <c r="AH654" s="289"/>
    </row>
    <row r="655" spans="1:34"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c r="AE655" s="289"/>
      <c r="AF655" s="289"/>
      <c r="AG655" s="289"/>
      <c r="AH655" s="289"/>
    </row>
    <row r="656" spans="1:34"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c r="AE656" s="289"/>
      <c r="AF656" s="289"/>
      <c r="AG656" s="289"/>
      <c r="AH656" s="289"/>
    </row>
    <row r="657" spans="1:34"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c r="AE657" s="289"/>
      <c r="AF657" s="289"/>
      <c r="AG657" s="289"/>
      <c r="AH657" s="289"/>
    </row>
    <row r="658" spans="1:34"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c r="AE658" s="289"/>
      <c r="AF658" s="289"/>
      <c r="AG658" s="289"/>
      <c r="AH658" s="289"/>
    </row>
    <row r="659" spans="1:34"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c r="AE659" s="289"/>
      <c r="AF659" s="289"/>
      <c r="AG659" s="289"/>
      <c r="AH659" s="289"/>
    </row>
    <row r="660" spans="1:34"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c r="AE660" s="289"/>
      <c r="AF660" s="289"/>
      <c r="AG660" s="289"/>
      <c r="AH660" s="289"/>
    </row>
    <row r="661" spans="1:34"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c r="AE661" s="289"/>
      <c r="AF661" s="289"/>
      <c r="AG661" s="289"/>
      <c r="AH661" s="289"/>
    </row>
    <row r="662" spans="1:34"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c r="AE662" s="289"/>
      <c r="AF662" s="289"/>
      <c r="AG662" s="289"/>
      <c r="AH662" s="289"/>
    </row>
    <row r="663" spans="1:34"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c r="AE663" s="289"/>
      <c r="AF663" s="289"/>
      <c r="AG663" s="289"/>
      <c r="AH663" s="289"/>
    </row>
    <row r="664" spans="1:34"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c r="AE664" s="289"/>
      <c r="AF664" s="289"/>
      <c r="AG664" s="289"/>
      <c r="AH664" s="289"/>
    </row>
    <row r="665" spans="1:34"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c r="AE665" s="289"/>
      <c r="AF665" s="289"/>
      <c r="AG665" s="289"/>
      <c r="AH665" s="289"/>
    </row>
    <row r="666" spans="1:34"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c r="AE666" s="289"/>
      <c r="AF666" s="289"/>
      <c r="AG666" s="289"/>
      <c r="AH666" s="289"/>
    </row>
    <row r="667" spans="1:34"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c r="AE667" s="289"/>
      <c r="AF667" s="289"/>
      <c r="AG667" s="289"/>
      <c r="AH667" s="289"/>
    </row>
    <row r="668" spans="1:34"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c r="AE668" s="289"/>
      <c r="AF668" s="289"/>
      <c r="AG668" s="289"/>
      <c r="AH668" s="289"/>
    </row>
    <row r="669" spans="1:34"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c r="AE669" s="289"/>
      <c r="AF669" s="289"/>
      <c r="AG669" s="289"/>
      <c r="AH669" s="289"/>
    </row>
    <row r="670" spans="1:34"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c r="AE670" s="289"/>
      <c r="AF670" s="289"/>
      <c r="AG670" s="289"/>
      <c r="AH670" s="289"/>
    </row>
    <row r="671" spans="1:34"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c r="AE671" s="289"/>
      <c r="AF671" s="289"/>
      <c r="AG671" s="289"/>
      <c r="AH671" s="289"/>
    </row>
    <row r="672" spans="1:34"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c r="AE672" s="289"/>
      <c r="AF672" s="289"/>
      <c r="AG672" s="289"/>
      <c r="AH672" s="289"/>
    </row>
    <row r="673" spans="1:34"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c r="AE673" s="289"/>
      <c r="AF673" s="289"/>
      <c r="AG673" s="289"/>
      <c r="AH673" s="289"/>
    </row>
    <row r="674" spans="1:34"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c r="AE674" s="289"/>
      <c r="AF674" s="289"/>
      <c r="AG674" s="289"/>
      <c r="AH674" s="289"/>
    </row>
    <row r="675" spans="1:34"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c r="AE675" s="289"/>
      <c r="AF675" s="289"/>
      <c r="AG675" s="289"/>
      <c r="AH675" s="289"/>
    </row>
    <row r="676" spans="1:34"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c r="AE676" s="289"/>
      <c r="AF676" s="289"/>
      <c r="AG676" s="289"/>
      <c r="AH676" s="289"/>
    </row>
    <row r="677" spans="1:34"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c r="AE677" s="289"/>
      <c r="AF677" s="289"/>
      <c r="AG677" s="289"/>
      <c r="AH677" s="289"/>
    </row>
    <row r="678" spans="1:34"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c r="AE678" s="289"/>
      <c r="AF678" s="289"/>
      <c r="AG678" s="289"/>
      <c r="AH678" s="289"/>
    </row>
    <row r="679" spans="1:34"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c r="AE679" s="289"/>
      <c r="AF679" s="289"/>
      <c r="AG679" s="289"/>
      <c r="AH679" s="289"/>
    </row>
    <row r="680" spans="1:34"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c r="AE680" s="289"/>
      <c r="AF680" s="289"/>
      <c r="AG680" s="289"/>
      <c r="AH680" s="289"/>
    </row>
    <row r="681" spans="1:34"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c r="AE681" s="289"/>
      <c r="AF681" s="289"/>
      <c r="AG681" s="289"/>
      <c r="AH681" s="289"/>
    </row>
    <row r="682" spans="1:34"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c r="AE682" s="289"/>
      <c r="AF682" s="289"/>
      <c r="AG682" s="289"/>
      <c r="AH682" s="289"/>
    </row>
    <row r="683" spans="1:34"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c r="AE683" s="289"/>
      <c r="AF683" s="289"/>
      <c r="AG683" s="289"/>
      <c r="AH683" s="289"/>
    </row>
    <row r="684" spans="1:34"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c r="AE684" s="289"/>
      <c r="AF684" s="289"/>
      <c r="AG684" s="289"/>
      <c r="AH684" s="289"/>
    </row>
    <row r="685" spans="1:34"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c r="AE685" s="289"/>
      <c r="AF685" s="289"/>
      <c r="AG685" s="289"/>
      <c r="AH685" s="289"/>
    </row>
    <row r="686" spans="1:34"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c r="AE686" s="289"/>
      <c r="AF686" s="289"/>
      <c r="AG686" s="289"/>
      <c r="AH686" s="289"/>
    </row>
    <row r="687" spans="1:34"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c r="AE687" s="289"/>
      <c r="AF687" s="289"/>
      <c r="AG687" s="289"/>
      <c r="AH687" s="289"/>
    </row>
    <row r="688" spans="1:34"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c r="AE688" s="289"/>
      <c r="AF688" s="289"/>
      <c r="AG688" s="289"/>
      <c r="AH688" s="289"/>
    </row>
    <row r="689" spans="1:34"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c r="AE689" s="289"/>
      <c r="AF689" s="289"/>
      <c r="AG689" s="289"/>
      <c r="AH689" s="289"/>
    </row>
    <row r="690" spans="1:34"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c r="AE690" s="289"/>
      <c r="AF690" s="289"/>
      <c r="AG690" s="289"/>
      <c r="AH690" s="289"/>
    </row>
    <row r="691" spans="1:34"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c r="AE691" s="289"/>
      <c r="AF691" s="289"/>
      <c r="AG691" s="289"/>
      <c r="AH691" s="289"/>
    </row>
    <row r="692" spans="1:34"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c r="AE692" s="289"/>
      <c r="AF692" s="289"/>
      <c r="AG692" s="289"/>
      <c r="AH692" s="289"/>
    </row>
    <row r="693" spans="1:34"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c r="AE693" s="289"/>
      <c r="AF693" s="289"/>
      <c r="AG693" s="289"/>
      <c r="AH693" s="289"/>
    </row>
    <row r="694" spans="1:34"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c r="AE694" s="289"/>
      <c r="AF694" s="289"/>
      <c r="AG694" s="289"/>
      <c r="AH694" s="289"/>
    </row>
    <row r="695" spans="1:34"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c r="AE695" s="289"/>
      <c r="AF695" s="289"/>
      <c r="AG695" s="289"/>
      <c r="AH695" s="289"/>
    </row>
    <row r="696" spans="1:34"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c r="AE696" s="289"/>
      <c r="AF696" s="289"/>
      <c r="AG696" s="289"/>
      <c r="AH696" s="289"/>
    </row>
    <row r="697" spans="1:34"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c r="AE697" s="289"/>
      <c r="AF697" s="289"/>
      <c r="AG697" s="289"/>
      <c r="AH697" s="289"/>
    </row>
    <row r="698" spans="1:34"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c r="AE698" s="289"/>
      <c r="AF698" s="289"/>
      <c r="AG698" s="289"/>
      <c r="AH698" s="289"/>
    </row>
    <row r="699" spans="1:34"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c r="AE699" s="289"/>
      <c r="AF699" s="289"/>
      <c r="AG699" s="289"/>
      <c r="AH699" s="289"/>
    </row>
    <row r="700" spans="1:34"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c r="AE700" s="289"/>
      <c r="AF700" s="289"/>
      <c r="AG700" s="289"/>
      <c r="AH700" s="289"/>
    </row>
    <row r="701" spans="1:34"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c r="AE701" s="289"/>
      <c r="AF701" s="289"/>
      <c r="AG701" s="289"/>
      <c r="AH701" s="289"/>
    </row>
    <row r="702" spans="1:34"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c r="AE702" s="289"/>
      <c r="AF702" s="289"/>
      <c r="AG702" s="289"/>
      <c r="AH702" s="289"/>
    </row>
    <row r="703" spans="1:34"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c r="AE703" s="289"/>
      <c r="AF703" s="289"/>
      <c r="AG703" s="289"/>
      <c r="AH703" s="289"/>
    </row>
    <row r="704" spans="1:34"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c r="AE704" s="289"/>
      <c r="AF704" s="289"/>
      <c r="AG704" s="289"/>
      <c r="AH704" s="289"/>
    </row>
    <row r="705" spans="1:34"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c r="AE705" s="289"/>
      <c r="AF705" s="289"/>
      <c r="AG705" s="289"/>
      <c r="AH705" s="289"/>
    </row>
    <row r="706" spans="1:34"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c r="AE706" s="289"/>
      <c r="AF706" s="289"/>
      <c r="AG706" s="289"/>
      <c r="AH706" s="289"/>
    </row>
    <row r="707" spans="1:34"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c r="AE707" s="289"/>
      <c r="AF707" s="289"/>
      <c r="AG707" s="289"/>
      <c r="AH707" s="289"/>
    </row>
    <row r="708" spans="1:34"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c r="AE708" s="289"/>
      <c r="AF708" s="289"/>
      <c r="AG708" s="289"/>
      <c r="AH708" s="289"/>
    </row>
    <row r="709" spans="1:34"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c r="AE709" s="289"/>
      <c r="AF709" s="289"/>
      <c r="AG709" s="289"/>
      <c r="AH709" s="289"/>
    </row>
    <row r="710" spans="1:34"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c r="AE710" s="289"/>
      <c r="AF710" s="289"/>
      <c r="AG710" s="289"/>
      <c r="AH710" s="289"/>
    </row>
    <row r="711" spans="1:34"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c r="AE711" s="289"/>
      <c r="AF711" s="289"/>
      <c r="AG711" s="289"/>
      <c r="AH711" s="289"/>
    </row>
    <row r="712" spans="1:34"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c r="AE712" s="289"/>
      <c r="AF712" s="289"/>
      <c r="AG712" s="289"/>
      <c r="AH712" s="289"/>
    </row>
    <row r="713" spans="1:34"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c r="AE713" s="289"/>
      <c r="AF713" s="289"/>
      <c r="AG713" s="289"/>
      <c r="AH713" s="289"/>
    </row>
    <row r="714" spans="1:34"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c r="AE714" s="289"/>
      <c r="AF714" s="289"/>
      <c r="AG714" s="289"/>
      <c r="AH714" s="289"/>
    </row>
    <row r="715" spans="1:34"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c r="AE715" s="289"/>
      <c r="AF715" s="289"/>
      <c r="AG715" s="289"/>
      <c r="AH715" s="289"/>
    </row>
    <row r="716" spans="1:34"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c r="AE716" s="289"/>
      <c r="AF716" s="289"/>
      <c r="AG716" s="289"/>
      <c r="AH716" s="289"/>
    </row>
    <row r="717" spans="1:34"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c r="AE717" s="289"/>
      <c r="AF717" s="289"/>
      <c r="AG717" s="289"/>
      <c r="AH717" s="289"/>
    </row>
    <row r="718" spans="1:34"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c r="AE718" s="289"/>
      <c r="AF718" s="289"/>
      <c r="AG718" s="289"/>
      <c r="AH718" s="289"/>
    </row>
    <row r="719" spans="1:34"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c r="AE719" s="289"/>
      <c r="AF719" s="289"/>
      <c r="AG719" s="289"/>
      <c r="AH719" s="289"/>
    </row>
    <row r="720" spans="1:34"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c r="AE720" s="289"/>
      <c r="AF720" s="289"/>
      <c r="AG720" s="289"/>
      <c r="AH720" s="289"/>
    </row>
    <row r="721" spans="1:34"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c r="AE721" s="289"/>
      <c r="AF721" s="289"/>
      <c r="AG721" s="289"/>
      <c r="AH721" s="289"/>
    </row>
    <row r="722" spans="1:34"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c r="AE722" s="289"/>
      <c r="AF722" s="289"/>
      <c r="AG722" s="289"/>
      <c r="AH722" s="289"/>
    </row>
    <row r="723" spans="1:34"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c r="AE723" s="289"/>
      <c r="AF723" s="289"/>
      <c r="AG723" s="289"/>
      <c r="AH723" s="289"/>
    </row>
    <row r="724" spans="1:34"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c r="AE724" s="289"/>
      <c r="AF724" s="289"/>
      <c r="AG724" s="289"/>
      <c r="AH724" s="289"/>
    </row>
    <row r="725" spans="1:34"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c r="AE725" s="289"/>
      <c r="AF725" s="289"/>
      <c r="AG725" s="289"/>
      <c r="AH725" s="289"/>
    </row>
    <row r="726" spans="1:34"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c r="AE726" s="289"/>
      <c r="AF726" s="289"/>
      <c r="AG726" s="289"/>
      <c r="AH726" s="289"/>
    </row>
    <row r="727" spans="1:34"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c r="AE727" s="289"/>
      <c r="AF727" s="289"/>
      <c r="AG727" s="289"/>
      <c r="AH727" s="289"/>
    </row>
    <row r="728" spans="1:34"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c r="AE728" s="289"/>
      <c r="AF728" s="289"/>
      <c r="AG728" s="289"/>
      <c r="AH728" s="289"/>
    </row>
    <row r="729" spans="1:34"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c r="AE729" s="289"/>
      <c r="AF729" s="289"/>
      <c r="AG729" s="289"/>
      <c r="AH729" s="289"/>
    </row>
    <row r="730" spans="1:34"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c r="AE730" s="289"/>
      <c r="AF730" s="289"/>
      <c r="AG730" s="289"/>
      <c r="AH730" s="289"/>
    </row>
    <row r="731" spans="1:34"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c r="AE731" s="289"/>
      <c r="AF731" s="289"/>
      <c r="AG731" s="289"/>
      <c r="AH731" s="289"/>
    </row>
    <row r="732" spans="1:34"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c r="AE732" s="289"/>
      <c r="AF732" s="289"/>
      <c r="AG732" s="289"/>
      <c r="AH732" s="289"/>
    </row>
    <row r="733" spans="1:34"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c r="AE733" s="289"/>
      <c r="AF733" s="289"/>
      <c r="AG733" s="289"/>
      <c r="AH733" s="289"/>
    </row>
    <row r="734" spans="1:34"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c r="AE734" s="289"/>
      <c r="AF734" s="289"/>
      <c r="AG734" s="289"/>
      <c r="AH734" s="289"/>
    </row>
    <row r="735" spans="1:34"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c r="AE735" s="289"/>
      <c r="AF735" s="289"/>
      <c r="AG735" s="289"/>
      <c r="AH735" s="289"/>
    </row>
    <row r="736" spans="1:34"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c r="AE736" s="289"/>
      <c r="AF736" s="289"/>
      <c r="AG736" s="289"/>
      <c r="AH736" s="289"/>
    </row>
    <row r="737" spans="1:34"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c r="AE737" s="289"/>
      <c r="AF737" s="289"/>
      <c r="AG737" s="289"/>
      <c r="AH737" s="289"/>
    </row>
    <row r="738" spans="1:34"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c r="AE738" s="289"/>
      <c r="AF738" s="289"/>
      <c r="AG738" s="289"/>
      <c r="AH738" s="289"/>
    </row>
    <row r="739" spans="1:34"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c r="AE739" s="289"/>
      <c r="AF739" s="289"/>
      <c r="AG739" s="289"/>
      <c r="AH739" s="289"/>
    </row>
    <row r="740" spans="1:34"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c r="AE740" s="289"/>
      <c r="AF740" s="289"/>
      <c r="AG740" s="289"/>
      <c r="AH740" s="289"/>
    </row>
    <row r="741" spans="1:34"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c r="AE741" s="289"/>
      <c r="AF741" s="289"/>
      <c r="AG741" s="289"/>
      <c r="AH741" s="289"/>
    </row>
    <row r="742" spans="1:34"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c r="AE742" s="289"/>
      <c r="AF742" s="289"/>
      <c r="AG742" s="289"/>
      <c r="AH742" s="289"/>
    </row>
    <row r="743" spans="1:34"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c r="AE743" s="289"/>
      <c r="AF743" s="289"/>
      <c r="AG743" s="289"/>
      <c r="AH743" s="289"/>
    </row>
    <row r="744" spans="1:34"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c r="AE744" s="289"/>
      <c r="AF744" s="289"/>
      <c r="AG744" s="289"/>
      <c r="AH744" s="289"/>
    </row>
    <row r="745" spans="1:34"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c r="AE745" s="289"/>
      <c r="AF745" s="289"/>
      <c r="AG745" s="289"/>
      <c r="AH745" s="289"/>
    </row>
    <row r="746" spans="1:34"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c r="AE746" s="289"/>
      <c r="AF746" s="289"/>
      <c r="AG746" s="289"/>
      <c r="AH746" s="289"/>
    </row>
    <row r="747" spans="1:34"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c r="AE747" s="289"/>
      <c r="AF747" s="289"/>
      <c r="AG747" s="289"/>
      <c r="AH747" s="289"/>
    </row>
    <row r="748" spans="1:34"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c r="AE748" s="289"/>
      <c r="AF748" s="289"/>
      <c r="AG748" s="289"/>
      <c r="AH748" s="289"/>
    </row>
    <row r="749" spans="1:34"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c r="AE749" s="289"/>
      <c r="AF749" s="289"/>
      <c r="AG749" s="289"/>
      <c r="AH749" s="289"/>
    </row>
    <row r="750" spans="1:34"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c r="AE750" s="289"/>
      <c r="AF750" s="289"/>
      <c r="AG750" s="289"/>
      <c r="AH750" s="289"/>
    </row>
    <row r="751" spans="1:34"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c r="AE751" s="289"/>
      <c r="AF751" s="289"/>
      <c r="AG751" s="289"/>
      <c r="AH751" s="289"/>
    </row>
    <row r="752" spans="1:34"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c r="AE752" s="289"/>
      <c r="AF752" s="289"/>
      <c r="AG752" s="289"/>
      <c r="AH752" s="289"/>
    </row>
    <row r="753" spans="1:34"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c r="AE753" s="289"/>
      <c r="AF753" s="289"/>
      <c r="AG753" s="289"/>
      <c r="AH753" s="289"/>
    </row>
    <row r="754" spans="1:34"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c r="AE754" s="289"/>
      <c r="AF754" s="289"/>
      <c r="AG754" s="289"/>
      <c r="AH754" s="289"/>
    </row>
    <row r="755" spans="1:34"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c r="AE755" s="289"/>
      <c r="AF755" s="289"/>
      <c r="AG755" s="289"/>
      <c r="AH755" s="289"/>
    </row>
    <row r="756" spans="1:34"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c r="AE756" s="289"/>
      <c r="AF756" s="289"/>
      <c r="AG756" s="289"/>
      <c r="AH756" s="289"/>
    </row>
    <row r="757" spans="1:34"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c r="AE757" s="289"/>
      <c r="AF757" s="289"/>
      <c r="AG757" s="289"/>
      <c r="AH757" s="289"/>
    </row>
    <row r="758" spans="1:34"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c r="AE758" s="289"/>
      <c r="AF758" s="289"/>
      <c r="AG758" s="289"/>
      <c r="AH758" s="289"/>
    </row>
    <row r="759" spans="1:34"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c r="AE759" s="289"/>
      <c r="AF759" s="289"/>
      <c r="AG759" s="289"/>
      <c r="AH759" s="289"/>
    </row>
    <row r="760" spans="1:34"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c r="AE760" s="289"/>
      <c r="AF760" s="289"/>
      <c r="AG760" s="289"/>
      <c r="AH760" s="289"/>
    </row>
    <row r="761" spans="1:34"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c r="AE761" s="289"/>
      <c r="AF761" s="289"/>
      <c r="AG761" s="289"/>
      <c r="AH761" s="289"/>
    </row>
    <row r="762" spans="1:34"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c r="AE762" s="289"/>
      <c r="AF762" s="289"/>
      <c r="AG762" s="289"/>
      <c r="AH762" s="289"/>
    </row>
    <row r="763" spans="1:34"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c r="AE763" s="289"/>
      <c r="AF763" s="289"/>
      <c r="AG763" s="289"/>
      <c r="AH763" s="289"/>
    </row>
    <row r="764" spans="1:34"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c r="AE764" s="289"/>
      <c r="AF764" s="289"/>
      <c r="AG764" s="289"/>
      <c r="AH764" s="289"/>
    </row>
    <row r="765" spans="1:34"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c r="AE765" s="289"/>
      <c r="AF765" s="289"/>
      <c r="AG765" s="289"/>
      <c r="AH765" s="289"/>
    </row>
    <row r="766" spans="1:34"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c r="AE766" s="289"/>
      <c r="AF766" s="289"/>
      <c r="AG766" s="289"/>
      <c r="AH766" s="289"/>
    </row>
    <row r="767" spans="1:34"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c r="AE767" s="289"/>
      <c r="AF767" s="289"/>
      <c r="AG767" s="289"/>
      <c r="AH767" s="289"/>
    </row>
    <row r="768" spans="1:34"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c r="AE768" s="289"/>
      <c r="AF768" s="289"/>
      <c r="AG768" s="289"/>
      <c r="AH768" s="289"/>
    </row>
    <row r="769" spans="1:34"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c r="AE769" s="289"/>
      <c r="AF769" s="289"/>
      <c r="AG769" s="289"/>
      <c r="AH769" s="289"/>
    </row>
    <row r="770" spans="1:34"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c r="AE770" s="289"/>
      <c r="AF770" s="289"/>
      <c r="AG770" s="289"/>
      <c r="AH770" s="289"/>
    </row>
    <row r="771" spans="1:34"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c r="AE771" s="289"/>
      <c r="AF771" s="289"/>
      <c r="AG771" s="289"/>
      <c r="AH771" s="289"/>
    </row>
    <row r="772" spans="1:34"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c r="AE772" s="289"/>
      <c r="AF772" s="289"/>
      <c r="AG772" s="289"/>
      <c r="AH772" s="289"/>
    </row>
    <row r="773" spans="1:34"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c r="AE773" s="289"/>
      <c r="AF773" s="289"/>
      <c r="AG773" s="289"/>
      <c r="AH773" s="289"/>
    </row>
    <row r="774" spans="1:34"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c r="AE774" s="289"/>
      <c r="AF774" s="289"/>
      <c r="AG774" s="289"/>
      <c r="AH774" s="289"/>
    </row>
    <row r="775" spans="1:34"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c r="AE775" s="289"/>
      <c r="AF775" s="289"/>
      <c r="AG775" s="289"/>
      <c r="AH775" s="289"/>
    </row>
    <row r="776" spans="1:34"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c r="AE776" s="289"/>
      <c r="AF776" s="289"/>
      <c r="AG776" s="289"/>
      <c r="AH776" s="289"/>
    </row>
    <row r="777" spans="1:34"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c r="AE777" s="289"/>
      <c r="AF777" s="289"/>
      <c r="AG777" s="289"/>
      <c r="AH777" s="289"/>
    </row>
    <row r="778" spans="1:34"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c r="AE778" s="289"/>
      <c r="AF778" s="289"/>
      <c r="AG778" s="289"/>
      <c r="AH778" s="289"/>
    </row>
    <row r="779" spans="1:34"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c r="AE779" s="289"/>
      <c r="AF779" s="289"/>
      <c r="AG779" s="289"/>
      <c r="AH779" s="289"/>
    </row>
    <row r="780" spans="1:34"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c r="AE780" s="289"/>
      <c r="AF780" s="289"/>
      <c r="AG780" s="289"/>
      <c r="AH780" s="289"/>
    </row>
    <row r="781" spans="1:34"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c r="AE781" s="289"/>
      <c r="AF781" s="289"/>
      <c r="AG781" s="289"/>
      <c r="AH781" s="289"/>
    </row>
    <row r="782" spans="1:34"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c r="AE782" s="289"/>
      <c r="AF782" s="289"/>
      <c r="AG782" s="289"/>
      <c r="AH782" s="289"/>
    </row>
    <row r="783" spans="1:34"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c r="AE783" s="289"/>
      <c r="AF783" s="289"/>
      <c r="AG783" s="289"/>
      <c r="AH783" s="289"/>
    </row>
    <row r="784" spans="1:34"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c r="AE784" s="289"/>
      <c r="AF784" s="289"/>
      <c r="AG784" s="289"/>
      <c r="AH784" s="289"/>
    </row>
    <row r="785" spans="1:34"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c r="AE785" s="289"/>
      <c r="AF785" s="289"/>
      <c r="AG785" s="289"/>
      <c r="AH785" s="289"/>
    </row>
    <row r="786" spans="1:34"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c r="AE786" s="289"/>
      <c r="AF786" s="289"/>
      <c r="AG786" s="289"/>
      <c r="AH786" s="289"/>
    </row>
    <row r="787" spans="1:34"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c r="AE787" s="289"/>
      <c r="AF787" s="289"/>
      <c r="AG787" s="289"/>
      <c r="AH787" s="289"/>
    </row>
    <row r="788" spans="1:34"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c r="AE788" s="289"/>
      <c r="AF788" s="289"/>
      <c r="AG788" s="289"/>
      <c r="AH788" s="289"/>
    </row>
    <row r="789" spans="1:34"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c r="AE789" s="289"/>
      <c r="AF789" s="289"/>
      <c r="AG789" s="289"/>
      <c r="AH789" s="289"/>
    </row>
    <row r="790" spans="1:34"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c r="AE790" s="289"/>
      <c r="AF790" s="289"/>
      <c r="AG790" s="289"/>
      <c r="AH790" s="289"/>
    </row>
    <row r="791" spans="1:34"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c r="AE791" s="289"/>
      <c r="AF791" s="289"/>
      <c r="AG791" s="289"/>
      <c r="AH791" s="289"/>
    </row>
    <row r="792" spans="1:34"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c r="AE792" s="289"/>
      <c r="AF792" s="289"/>
      <c r="AG792" s="289"/>
      <c r="AH792" s="289"/>
    </row>
    <row r="793" spans="1:34"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c r="AE793" s="289"/>
      <c r="AF793" s="289"/>
      <c r="AG793" s="289"/>
      <c r="AH793" s="289"/>
    </row>
    <row r="794" spans="1:34"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c r="AE794" s="289"/>
      <c r="AF794" s="289"/>
      <c r="AG794" s="289"/>
      <c r="AH794" s="289"/>
    </row>
    <row r="795" spans="1:34"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c r="AE795" s="289"/>
      <c r="AF795" s="289"/>
      <c r="AG795" s="289"/>
      <c r="AH795" s="289"/>
    </row>
    <row r="796" spans="1:34"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c r="AE796" s="289"/>
      <c r="AF796" s="289"/>
      <c r="AG796" s="289"/>
      <c r="AH796" s="289"/>
    </row>
    <row r="797" spans="1:34"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c r="AE797" s="289"/>
      <c r="AF797" s="289"/>
      <c r="AG797" s="289"/>
      <c r="AH797" s="289"/>
    </row>
    <row r="798" spans="1:34"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c r="AE798" s="289"/>
      <c r="AF798" s="289"/>
      <c r="AG798" s="289"/>
      <c r="AH798" s="289"/>
    </row>
    <row r="799" spans="1:34"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c r="AE799" s="289"/>
      <c r="AF799" s="289"/>
      <c r="AG799" s="289"/>
      <c r="AH799" s="289"/>
    </row>
    <row r="800" spans="1:34"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c r="AE800" s="289"/>
      <c r="AF800" s="289"/>
      <c r="AG800" s="289"/>
      <c r="AH800" s="289"/>
    </row>
    <row r="801" spans="1:34"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c r="AE801" s="289"/>
      <c r="AF801" s="289"/>
      <c r="AG801" s="289"/>
      <c r="AH801" s="289"/>
    </row>
    <row r="802" spans="1:34"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c r="AE802" s="289"/>
      <c r="AF802" s="289"/>
      <c r="AG802" s="289"/>
      <c r="AH802" s="289"/>
    </row>
    <row r="803" spans="1:34"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c r="AE803" s="289"/>
      <c r="AF803" s="289"/>
      <c r="AG803" s="289"/>
      <c r="AH803" s="289"/>
    </row>
    <row r="804" spans="1:34"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c r="AE804" s="289"/>
      <c r="AF804" s="289"/>
      <c r="AG804" s="289"/>
      <c r="AH804" s="289"/>
    </row>
    <row r="805" spans="1:34"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c r="AE805" s="289"/>
      <c r="AF805" s="289"/>
      <c r="AG805" s="289"/>
      <c r="AH805" s="289"/>
    </row>
    <row r="806" spans="1:34"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c r="AE806" s="289"/>
      <c r="AF806" s="289"/>
      <c r="AG806" s="289"/>
      <c r="AH806" s="289"/>
    </row>
    <row r="807" spans="1:34"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c r="AE807" s="289"/>
      <c r="AF807" s="289"/>
      <c r="AG807" s="289"/>
      <c r="AH807" s="289"/>
    </row>
    <row r="808" spans="1:34"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c r="AE808" s="289"/>
      <c r="AF808" s="289"/>
      <c r="AG808" s="289"/>
      <c r="AH808" s="289"/>
    </row>
    <row r="809" spans="1:34"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c r="AE809" s="289"/>
      <c r="AF809" s="289"/>
      <c r="AG809" s="289"/>
      <c r="AH809" s="289"/>
    </row>
    <row r="810" spans="1:34"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c r="AE810" s="289"/>
      <c r="AF810" s="289"/>
      <c r="AG810" s="289"/>
      <c r="AH810" s="289"/>
    </row>
    <row r="811" spans="1:34"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c r="AE811" s="289"/>
      <c r="AF811" s="289"/>
      <c r="AG811" s="289"/>
      <c r="AH811" s="289"/>
    </row>
    <row r="812" spans="1:34"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c r="AE812" s="289"/>
      <c r="AF812" s="289"/>
      <c r="AG812" s="289"/>
      <c r="AH812" s="289"/>
    </row>
    <row r="813" spans="1:34"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c r="AE813" s="289"/>
      <c r="AF813" s="289"/>
      <c r="AG813" s="289"/>
      <c r="AH813" s="289"/>
    </row>
    <row r="814" spans="1:34"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c r="AE814" s="289"/>
      <c r="AF814" s="289"/>
      <c r="AG814" s="289"/>
      <c r="AH814" s="289"/>
    </row>
    <row r="815" spans="1:34"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c r="AE815" s="289"/>
      <c r="AF815" s="289"/>
      <c r="AG815" s="289"/>
      <c r="AH815" s="289"/>
    </row>
    <row r="816" spans="1:34"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c r="AE816" s="289"/>
      <c r="AF816" s="289"/>
      <c r="AG816" s="289"/>
      <c r="AH816" s="289"/>
    </row>
    <row r="817" spans="1:34"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c r="AE817" s="289"/>
      <c r="AF817" s="289"/>
      <c r="AG817" s="289"/>
      <c r="AH817" s="289"/>
    </row>
    <row r="818" spans="1:34"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c r="AE818" s="289"/>
      <c r="AF818" s="289"/>
      <c r="AG818" s="289"/>
      <c r="AH818" s="289"/>
    </row>
    <row r="819" spans="1:34"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c r="AE819" s="289"/>
      <c r="AF819" s="289"/>
      <c r="AG819" s="289"/>
      <c r="AH819" s="289"/>
    </row>
    <row r="820" spans="1:34"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c r="AE820" s="289"/>
      <c r="AF820" s="289"/>
      <c r="AG820" s="289"/>
      <c r="AH820" s="289"/>
    </row>
    <row r="821" spans="1:34"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c r="AE821" s="289"/>
      <c r="AF821" s="289"/>
      <c r="AG821" s="289"/>
      <c r="AH821" s="289"/>
    </row>
    <row r="822" spans="1:34"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c r="AE822" s="289"/>
      <c r="AF822" s="289"/>
      <c r="AG822" s="289"/>
      <c r="AH822" s="289"/>
    </row>
    <row r="823" spans="1:34"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c r="AE823" s="289"/>
      <c r="AF823" s="289"/>
      <c r="AG823" s="289"/>
      <c r="AH823" s="289"/>
    </row>
    <row r="824" spans="1:34"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c r="AE824" s="289"/>
      <c r="AF824" s="289"/>
      <c r="AG824" s="289"/>
      <c r="AH824" s="289"/>
    </row>
    <row r="825" spans="1:34"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c r="AE825" s="289"/>
      <c r="AF825" s="289"/>
      <c r="AG825" s="289"/>
      <c r="AH825" s="289"/>
    </row>
    <row r="826" spans="1:34"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c r="AE826" s="289"/>
      <c r="AF826" s="289"/>
      <c r="AG826" s="289"/>
      <c r="AH826" s="289"/>
    </row>
    <row r="827" spans="1:34"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c r="AE827" s="289"/>
      <c r="AF827" s="289"/>
      <c r="AG827" s="289"/>
      <c r="AH827" s="289"/>
    </row>
    <row r="828" spans="1:34"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c r="AE828" s="289"/>
      <c r="AF828" s="289"/>
      <c r="AG828" s="289"/>
      <c r="AH828" s="289"/>
    </row>
    <row r="829" spans="1:34"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c r="AE829" s="289"/>
      <c r="AF829" s="289"/>
      <c r="AG829" s="289"/>
      <c r="AH829" s="289"/>
    </row>
    <row r="830" spans="1:34"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c r="AE830" s="289"/>
      <c r="AF830" s="289"/>
      <c r="AG830" s="289"/>
      <c r="AH830" s="289"/>
    </row>
    <row r="831" spans="1:34"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c r="AE831" s="289"/>
      <c r="AF831" s="289"/>
      <c r="AG831" s="289"/>
      <c r="AH831" s="289"/>
    </row>
    <row r="832" spans="1:34"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c r="AE832" s="289"/>
      <c r="AF832" s="289"/>
      <c r="AG832" s="289"/>
      <c r="AH832" s="289"/>
    </row>
    <row r="833" spans="1:34"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c r="AE833" s="289"/>
      <c r="AF833" s="289"/>
      <c r="AG833" s="289"/>
      <c r="AH833" s="289"/>
    </row>
    <row r="834" spans="1:34"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c r="AE834" s="289"/>
      <c r="AF834" s="289"/>
      <c r="AG834" s="289"/>
      <c r="AH834" s="289"/>
    </row>
    <row r="835" spans="1:34"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c r="AE835" s="289"/>
      <c r="AF835" s="289"/>
      <c r="AG835" s="289"/>
      <c r="AH835" s="289"/>
    </row>
    <row r="836" spans="1:34"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c r="AE836" s="289"/>
      <c r="AF836" s="289"/>
      <c r="AG836" s="289"/>
      <c r="AH836" s="289"/>
    </row>
    <row r="837" spans="1:34"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c r="AE837" s="289"/>
      <c r="AF837" s="289"/>
      <c r="AG837" s="289"/>
      <c r="AH837" s="289"/>
    </row>
    <row r="838" spans="1:34"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c r="AE838" s="289"/>
      <c r="AF838" s="289"/>
      <c r="AG838" s="289"/>
      <c r="AH838" s="289"/>
    </row>
    <row r="839" spans="1:34"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c r="AE839" s="289"/>
      <c r="AF839" s="289"/>
      <c r="AG839" s="289"/>
      <c r="AH839" s="289"/>
    </row>
    <row r="840" spans="1:34"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c r="AE840" s="289"/>
      <c r="AF840" s="289"/>
      <c r="AG840" s="289"/>
      <c r="AH840" s="289"/>
    </row>
    <row r="841" spans="1:34"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c r="AE841" s="289"/>
      <c r="AF841" s="289"/>
      <c r="AG841" s="289"/>
      <c r="AH841" s="289"/>
    </row>
    <row r="842" spans="1:34"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c r="AE842" s="289"/>
      <c r="AF842" s="289"/>
      <c r="AG842" s="289"/>
      <c r="AH842" s="289"/>
    </row>
    <row r="843" spans="1:34"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c r="AE843" s="289"/>
      <c r="AF843" s="289"/>
      <c r="AG843" s="289"/>
      <c r="AH843" s="289"/>
    </row>
    <row r="844" spans="1:34"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c r="AE844" s="289"/>
      <c r="AF844" s="289"/>
      <c r="AG844" s="289"/>
      <c r="AH844" s="289"/>
    </row>
    <row r="845" spans="1:34"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c r="AE845" s="289"/>
      <c r="AF845" s="289"/>
      <c r="AG845" s="289"/>
      <c r="AH845" s="289"/>
    </row>
    <row r="846" spans="1:34"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c r="AE846" s="289"/>
      <c r="AF846" s="289"/>
      <c r="AG846" s="289"/>
      <c r="AH846" s="289"/>
    </row>
    <row r="847" spans="1:34"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c r="AE847" s="289"/>
      <c r="AF847" s="289"/>
      <c r="AG847" s="289"/>
      <c r="AH847" s="289"/>
    </row>
    <row r="848" spans="1:34"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c r="AE848" s="289"/>
      <c r="AF848" s="289"/>
      <c r="AG848" s="289"/>
      <c r="AH848" s="289"/>
    </row>
    <row r="849" spans="1:34"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c r="AE849" s="289"/>
      <c r="AF849" s="289"/>
      <c r="AG849" s="289"/>
      <c r="AH849" s="289"/>
    </row>
    <row r="850" spans="1:34"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c r="AE850" s="289"/>
      <c r="AF850" s="289"/>
      <c r="AG850" s="289"/>
      <c r="AH850" s="289"/>
    </row>
    <row r="851" spans="1:34"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c r="AE851" s="289"/>
      <c r="AF851" s="289"/>
      <c r="AG851" s="289"/>
      <c r="AH851" s="289"/>
    </row>
    <row r="852" spans="1:34"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c r="AE852" s="289"/>
      <c r="AF852" s="289"/>
      <c r="AG852" s="289"/>
      <c r="AH852" s="289"/>
    </row>
    <row r="853" spans="1:34"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c r="AE853" s="289"/>
      <c r="AF853" s="289"/>
      <c r="AG853" s="289"/>
      <c r="AH853" s="289"/>
    </row>
    <row r="854" spans="1:34"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c r="AE854" s="289"/>
      <c r="AF854" s="289"/>
      <c r="AG854" s="289"/>
      <c r="AH854" s="289"/>
    </row>
    <row r="855" spans="1:34"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c r="AE855" s="289"/>
      <c r="AF855" s="289"/>
      <c r="AG855" s="289"/>
      <c r="AH855" s="289"/>
    </row>
    <row r="856" spans="1:34"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c r="AE856" s="289"/>
      <c r="AF856" s="289"/>
      <c r="AG856" s="289"/>
      <c r="AH856" s="289"/>
    </row>
    <row r="857" spans="1:34"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c r="AE857" s="289"/>
      <c r="AF857" s="289"/>
      <c r="AG857" s="289"/>
      <c r="AH857" s="289"/>
    </row>
    <row r="858" spans="1:34"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c r="AE858" s="289"/>
      <c r="AF858" s="289"/>
      <c r="AG858" s="289"/>
      <c r="AH858" s="289"/>
    </row>
    <row r="859" spans="1:34"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c r="AE859" s="289"/>
      <c r="AF859" s="289"/>
      <c r="AG859" s="289"/>
      <c r="AH859" s="289"/>
    </row>
    <row r="860" spans="1:34"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c r="AE860" s="289"/>
      <c r="AF860" s="289"/>
      <c r="AG860" s="289"/>
      <c r="AH860" s="289"/>
    </row>
    <row r="861" spans="1:34"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c r="AE861" s="289"/>
      <c r="AF861" s="289"/>
      <c r="AG861" s="289"/>
      <c r="AH861" s="289"/>
    </row>
    <row r="862" spans="1:34"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c r="AE862" s="289"/>
      <c r="AF862" s="289"/>
      <c r="AG862" s="289"/>
      <c r="AH862" s="289"/>
    </row>
    <row r="863" spans="1:34"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c r="AE863" s="289"/>
      <c r="AF863" s="289"/>
      <c r="AG863" s="289"/>
      <c r="AH863" s="289"/>
    </row>
    <row r="864" spans="1:34"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c r="AE864" s="289"/>
      <c r="AF864" s="289"/>
      <c r="AG864" s="289"/>
      <c r="AH864" s="289"/>
    </row>
    <row r="865" spans="1:34"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c r="AE865" s="289"/>
      <c r="AF865" s="289"/>
      <c r="AG865" s="289"/>
      <c r="AH865" s="289"/>
    </row>
    <row r="866" spans="1:34"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c r="AE866" s="289"/>
      <c r="AF866" s="289"/>
      <c r="AG866" s="289"/>
      <c r="AH866" s="289"/>
    </row>
    <row r="867" spans="1:34"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c r="AE867" s="289"/>
      <c r="AF867" s="289"/>
      <c r="AG867" s="289"/>
      <c r="AH867" s="289"/>
    </row>
    <row r="868" spans="1:34"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c r="AE868" s="289"/>
      <c r="AF868" s="289"/>
      <c r="AG868" s="289"/>
      <c r="AH868" s="289"/>
    </row>
    <row r="869" spans="1:34"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c r="AE869" s="289"/>
      <c r="AF869" s="289"/>
      <c r="AG869" s="289"/>
      <c r="AH869" s="289"/>
    </row>
    <row r="870" spans="1:34"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c r="AE870" s="289"/>
      <c r="AF870" s="289"/>
      <c r="AG870" s="289"/>
      <c r="AH870" s="289"/>
    </row>
    <row r="871" spans="1:34"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c r="AE871" s="289"/>
      <c r="AF871" s="289"/>
      <c r="AG871" s="289"/>
      <c r="AH871" s="289"/>
    </row>
    <row r="872" spans="1:34"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c r="AE872" s="289"/>
      <c r="AF872" s="289"/>
      <c r="AG872" s="289"/>
      <c r="AH872" s="289"/>
    </row>
    <row r="873" spans="1:34"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c r="AE873" s="289"/>
      <c r="AF873" s="289"/>
      <c r="AG873" s="289"/>
      <c r="AH873" s="289"/>
    </row>
    <row r="874" spans="1:34"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c r="AE874" s="289"/>
      <c r="AF874" s="289"/>
      <c r="AG874" s="289"/>
      <c r="AH874" s="289"/>
    </row>
    <row r="875" spans="1:34"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c r="AE875" s="289"/>
      <c r="AF875" s="289"/>
      <c r="AG875" s="289"/>
      <c r="AH875" s="289"/>
    </row>
    <row r="876" spans="1:34"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c r="AE876" s="289"/>
      <c r="AF876" s="289"/>
      <c r="AG876" s="289"/>
      <c r="AH876" s="289"/>
    </row>
    <row r="877" spans="1:34"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c r="AE877" s="289"/>
      <c r="AF877" s="289"/>
      <c r="AG877" s="289"/>
      <c r="AH877" s="289"/>
    </row>
    <row r="878" spans="1:34"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c r="AE878" s="289"/>
      <c r="AF878" s="289"/>
      <c r="AG878" s="289"/>
      <c r="AH878" s="289"/>
    </row>
    <row r="879" spans="1:34"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c r="AE879" s="289"/>
      <c r="AF879" s="289"/>
      <c r="AG879" s="289"/>
      <c r="AH879" s="289"/>
    </row>
    <row r="880" spans="1:34"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c r="AE880" s="289"/>
      <c r="AF880" s="289"/>
      <c r="AG880" s="289"/>
      <c r="AH880" s="289"/>
    </row>
    <row r="881" spans="1:34"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c r="AE881" s="289"/>
      <c r="AF881" s="289"/>
      <c r="AG881" s="289"/>
      <c r="AH881" s="289"/>
    </row>
    <row r="882" spans="1:34"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c r="AE882" s="289"/>
      <c r="AF882" s="289"/>
      <c r="AG882" s="289"/>
      <c r="AH882" s="289"/>
    </row>
    <row r="883" spans="1:34"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c r="AE883" s="289"/>
      <c r="AF883" s="289"/>
      <c r="AG883" s="289"/>
      <c r="AH883" s="289"/>
    </row>
    <row r="884" spans="1:34"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c r="AE884" s="289"/>
      <c r="AF884" s="289"/>
      <c r="AG884" s="289"/>
      <c r="AH884" s="289"/>
    </row>
    <row r="885" spans="1:34"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c r="AE885" s="289"/>
      <c r="AF885" s="289"/>
      <c r="AG885" s="289"/>
      <c r="AH885" s="289"/>
    </row>
    <row r="886" spans="1:34"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c r="AE886" s="289"/>
      <c r="AF886" s="289"/>
      <c r="AG886" s="289"/>
      <c r="AH886" s="289"/>
    </row>
    <row r="887" spans="1:34"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c r="AE887" s="289"/>
      <c r="AF887" s="289"/>
      <c r="AG887" s="289"/>
      <c r="AH887" s="289"/>
    </row>
    <row r="888" spans="1:34"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c r="AE888" s="289"/>
      <c r="AF888" s="289"/>
      <c r="AG888" s="289"/>
      <c r="AH888" s="289"/>
    </row>
    <row r="889" spans="1:34"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c r="AE889" s="289"/>
      <c r="AF889" s="289"/>
      <c r="AG889" s="289"/>
      <c r="AH889" s="289"/>
    </row>
    <row r="890" spans="1:34"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c r="AE890" s="289"/>
      <c r="AF890" s="289"/>
      <c r="AG890" s="289"/>
      <c r="AH890" s="289"/>
    </row>
    <row r="891" spans="1:34"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c r="AE891" s="289"/>
      <c r="AF891" s="289"/>
      <c r="AG891" s="289"/>
      <c r="AH891" s="289"/>
    </row>
    <row r="892" spans="1:34"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c r="AE892" s="289"/>
      <c r="AF892" s="289"/>
      <c r="AG892" s="289"/>
      <c r="AH892" s="289"/>
    </row>
    <row r="893" spans="1:34"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c r="AE893" s="289"/>
      <c r="AF893" s="289"/>
      <c r="AG893" s="289"/>
      <c r="AH893" s="289"/>
    </row>
    <row r="894" spans="1:34"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c r="AE894" s="289"/>
      <c r="AF894" s="289"/>
      <c r="AG894" s="289"/>
      <c r="AH894" s="289"/>
    </row>
    <row r="895" spans="1:34"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c r="AE895" s="289"/>
      <c r="AF895" s="289"/>
      <c r="AG895" s="289"/>
      <c r="AH895" s="289"/>
    </row>
    <row r="896" spans="1:34"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c r="AE896" s="289"/>
      <c r="AF896" s="289"/>
      <c r="AG896" s="289"/>
      <c r="AH896" s="289"/>
    </row>
    <row r="897" spans="1:34"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c r="AE897" s="289"/>
      <c r="AF897" s="289"/>
      <c r="AG897" s="289"/>
      <c r="AH897" s="289"/>
    </row>
    <row r="898" spans="1:34"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c r="AE898" s="289"/>
      <c r="AF898" s="289"/>
      <c r="AG898" s="289"/>
      <c r="AH898" s="289"/>
    </row>
    <row r="899" spans="1:34"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c r="AE899" s="289"/>
      <c r="AF899" s="289"/>
      <c r="AG899" s="289"/>
      <c r="AH899" s="289"/>
    </row>
    <row r="900" spans="1:34"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c r="AE900" s="289"/>
      <c r="AF900" s="289"/>
      <c r="AG900" s="289"/>
      <c r="AH900" s="289"/>
    </row>
    <row r="901" spans="1:34"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c r="AE901" s="289"/>
      <c r="AF901" s="289"/>
      <c r="AG901" s="289"/>
      <c r="AH901" s="289"/>
    </row>
    <row r="902" spans="1:34"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c r="AE902" s="289"/>
      <c r="AF902" s="289"/>
      <c r="AG902" s="289"/>
      <c r="AH902" s="289"/>
    </row>
    <row r="903" spans="1:34"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c r="AE903" s="289"/>
      <c r="AF903" s="289"/>
      <c r="AG903" s="289"/>
      <c r="AH903" s="289"/>
    </row>
    <row r="904" spans="1:34"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c r="AE904" s="289"/>
      <c r="AF904" s="289"/>
      <c r="AG904" s="289"/>
      <c r="AH904" s="289"/>
    </row>
    <row r="905" spans="1:34"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c r="AE905" s="289"/>
      <c r="AF905" s="289"/>
      <c r="AG905" s="289"/>
      <c r="AH905" s="289"/>
    </row>
    <row r="906" spans="1:34"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c r="AE906" s="289"/>
      <c r="AF906" s="289"/>
      <c r="AG906" s="289"/>
      <c r="AH906" s="289"/>
    </row>
    <row r="907" spans="1:34"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c r="AE907" s="289"/>
      <c r="AF907" s="289"/>
      <c r="AG907" s="289"/>
      <c r="AH907" s="289"/>
    </row>
    <row r="908" spans="1:34"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c r="AE908" s="289"/>
      <c r="AF908" s="289"/>
      <c r="AG908" s="289"/>
      <c r="AH908" s="289"/>
    </row>
    <row r="909" spans="1:34"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c r="AE909" s="289"/>
      <c r="AF909" s="289"/>
      <c r="AG909" s="289"/>
      <c r="AH909" s="289"/>
    </row>
    <row r="910" spans="1:34"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c r="AE910" s="289"/>
      <c r="AF910" s="289"/>
      <c r="AG910" s="289"/>
      <c r="AH910" s="289"/>
    </row>
    <row r="911" spans="1:34"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c r="AE911" s="289"/>
      <c r="AF911" s="289"/>
      <c r="AG911" s="289"/>
      <c r="AH911" s="289"/>
    </row>
    <row r="912" spans="1:34"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c r="AE912" s="289"/>
      <c r="AF912" s="289"/>
      <c r="AG912" s="289"/>
      <c r="AH912" s="289"/>
    </row>
    <row r="913" spans="1:34"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c r="AE913" s="289"/>
      <c r="AF913" s="289"/>
      <c r="AG913" s="289"/>
      <c r="AH913" s="289"/>
    </row>
    <row r="914" spans="1:34"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c r="AE914" s="289"/>
      <c r="AF914" s="289"/>
      <c r="AG914" s="289"/>
      <c r="AH914" s="289"/>
    </row>
    <row r="915" spans="1:34"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c r="AE915" s="289"/>
      <c r="AF915" s="289"/>
      <c r="AG915" s="289"/>
      <c r="AH915" s="289"/>
    </row>
    <row r="916" spans="1:34"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c r="AE916" s="289"/>
      <c r="AF916" s="289"/>
      <c r="AG916" s="289"/>
      <c r="AH916" s="289"/>
    </row>
    <row r="917" spans="1:34"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c r="AE917" s="289"/>
      <c r="AF917" s="289"/>
      <c r="AG917" s="289"/>
      <c r="AH917" s="289"/>
    </row>
    <row r="918" spans="1:34"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c r="AE918" s="289"/>
      <c r="AF918" s="289"/>
      <c r="AG918" s="289"/>
      <c r="AH918" s="289"/>
    </row>
    <row r="919" spans="1:34"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c r="AE919" s="289"/>
      <c r="AF919" s="289"/>
      <c r="AG919" s="289"/>
      <c r="AH919" s="289"/>
    </row>
    <row r="920" spans="1:34"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c r="AE920" s="289"/>
      <c r="AF920" s="289"/>
      <c r="AG920" s="289"/>
      <c r="AH920" s="289"/>
    </row>
    <row r="921" spans="1:34"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c r="AE921" s="289"/>
      <c r="AF921" s="289"/>
      <c r="AG921" s="289"/>
      <c r="AH921" s="289"/>
    </row>
    <row r="922" spans="1:34"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c r="AE922" s="289"/>
      <c r="AF922" s="289"/>
      <c r="AG922" s="289"/>
      <c r="AH922" s="289"/>
    </row>
    <row r="923" spans="1:34"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c r="AE923" s="289"/>
      <c r="AF923" s="289"/>
      <c r="AG923" s="289"/>
      <c r="AH923" s="289"/>
    </row>
    <row r="924" spans="1:34"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c r="AE924" s="289"/>
      <c r="AF924" s="289"/>
      <c r="AG924" s="289"/>
      <c r="AH924" s="289"/>
    </row>
    <row r="925" spans="1:34"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c r="AE925" s="289"/>
      <c r="AF925" s="289"/>
      <c r="AG925" s="289"/>
      <c r="AH925" s="289"/>
    </row>
    <row r="926" spans="1:34"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c r="AE926" s="289"/>
      <c r="AF926" s="289"/>
      <c r="AG926" s="289"/>
      <c r="AH926" s="289"/>
    </row>
    <row r="927" spans="1:34"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c r="AE927" s="289"/>
      <c r="AF927" s="289"/>
      <c r="AG927" s="289"/>
      <c r="AH927" s="289"/>
    </row>
    <row r="928" spans="1:34"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c r="AE928" s="289"/>
      <c r="AF928" s="289"/>
      <c r="AG928" s="289"/>
      <c r="AH928" s="289"/>
    </row>
    <row r="929" spans="1:34"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c r="AE929" s="289"/>
      <c r="AF929" s="289"/>
      <c r="AG929" s="289"/>
      <c r="AH929" s="289"/>
    </row>
    <row r="930" spans="1:34"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c r="AE930" s="289"/>
      <c r="AF930" s="289"/>
      <c r="AG930" s="289"/>
      <c r="AH930" s="289"/>
    </row>
    <row r="931" spans="1:34"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c r="AE931" s="289"/>
      <c r="AF931" s="289"/>
      <c r="AG931" s="289"/>
      <c r="AH931" s="289"/>
    </row>
    <row r="932" spans="1:34"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c r="AE932" s="289"/>
      <c r="AF932" s="289"/>
      <c r="AG932" s="289"/>
      <c r="AH932" s="289"/>
    </row>
    <row r="933" spans="1:34"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c r="AE933" s="289"/>
      <c r="AF933" s="289"/>
      <c r="AG933" s="289"/>
      <c r="AH933" s="289"/>
    </row>
    <row r="934" spans="1:34"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c r="AE934" s="289"/>
      <c r="AF934" s="289"/>
      <c r="AG934" s="289"/>
      <c r="AH934" s="289"/>
    </row>
    <row r="935" spans="1:34"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c r="AE935" s="289"/>
      <c r="AF935" s="289"/>
      <c r="AG935" s="289"/>
      <c r="AH935" s="289"/>
    </row>
    <row r="936" spans="1:34"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c r="AE936" s="289"/>
      <c r="AF936" s="289"/>
      <c r="AG936" s="289"/>
      <c r="AH936" s="289"/>
    </row>
    <row r="937" spans="1:34"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c r="AE937" s="289"/>
      <c r="AF937" s="289"/>
      <c r="AG937" s="289"/>
      <c r="AH937" s="289"/>
    </row>
    <row r="938" spans="1:34"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c r="AE938" s="289"/>
      <c r="AF938" s="289"/>
      <c r="AG938" s="289"/>
      <c r="AH938" s="289"/>
    </row>
    <row r="939" spans="1:34"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c r="AE939" s="289"/>
      <c r="AF939" s="289"/>
      <c r="AG939" s="289"/>
      <c r="AH939" s="289"/>
    </row>
    <row r="940" spans="1:34"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c r="AE940" s="289"/>
      <c r="AF940" s="289"/>
      <c r="AG940" s="289"/>
      <c r="AH940" s="289"/>
    </row>
    <row r="941" spans="1:34"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c r="AE941" s="289"/>
      <c r="AF941" s="289"/>
      <c r="AG941" s="289"/>
      <c r="AH941" s="289"/>
    </row>
    <row r="942" spans="1:34"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c r="AE942" s="289"/>
      <c r="AF942" s="289"/>
      <c r="AG942" s="289"/>
      <c r="AH942" s="289"/>
    </row>
    <row r="943" spans="1:34"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c r="AE943" s="289"/>
      <c r="AF943" s="289"/>
      <c r="AG943" s="289"/>
      <c r="AH943" s="289"/>
    </row>
    <row r="944" spans="1:34"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c r="AE944" s="289"/>
      <c r="AF944" s="289"/>
      <c r="AG944" s="289"/>
      <c r="AH944" s="289"/>
    </row>
    <row r="945" spans="1:34"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c r="AE945" s="289"/>
      <c r="AF945" s="289"/>
      <c r="AG945" s="289"/>
      <c r="AH945" s="289"/>
    </row>
    <row r="946" spans="1:34"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c r="AE946" s="289"/>
      <c r="AF946" s="289"/>
      <c r="AG946" s="289"/>
      <c r="AH946" s="289"/>
    </row>
    <row r="947" spans="1:34"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c r="AE947" s="289"/>
      <c r="AF947" s="289"/>
      <c r="AG947" s="289"/>
      <c r="AH947" s="289"/>
    </row>
    <row r="948" spans="1:34"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c r="AE948" s="289"/>
      <c r="AF948" s="289"/>
      <c r="AG948" s="289"/>
      <c r="AH948" s="289"/>
    </row>
    <row r="949" spans="1:34"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c r="AE949" s="289"/>
      <c r="AF949" s="289"/>
      <c r="AG949" s="289"/>
      <c r="AH949" s="289"/>
    </row>
    <row r="950" spans="1:34"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c r="AE950" s="289"/>
      <c r="AF950" s="289"/>
      <c r="AG950" s="289"/>
      <c r="AH950" s="289"/>
    </row>
    <row r="951" spans="1:34"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c r="AE951" s="289"/>
      <c r="AF951" s="289"/>
      <c r="AG951" s="289"/>
      <c r="AH951" s="289"/>
    </row>
    <row r="952" spans="1:34"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c r="AE952" s="289"/>
      <c r="AF952" s="289"/>
      <c r="AG952" s="289"/>
      <c r="AH952" s="289"/>
    </row>
    <row r="953" spans="1:34"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c r="AE953" s="289"/>
      <c r="AF953" s="289"/>
      <c r="AG953" s="289"/>
      <c r="AH953" s="289"/>
    </row>
    <row r="954" spans="1:34"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c r="AE954" s="289"/>
      <c r="AF954" s="289"/>
      <c r="AG954" s="289"/>
      <c r="AH954" s="289"/>
    </row>
    <row r="955" spans="1:34"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c r="AE955" s="289"/>
      <c r="AF955" s="289"/>
      <c r="AG955" s="289"/>
      <c r="AH955" s="289"/>
    </row>
    <row r="956" spans="1:34"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c r="AE956" s="289"/>
      <c r="AF956" s="289"/>
      <c r="AG956" s="289"/>
      <c r="AH956" s="289"/>
    </row>
    <row r="957" spans="1:34"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c r="AE957" s="289"/>
      <c r="AF957" s="289"/>
      <c r="AG957" s="289"/>
      <c r="AH957" s="289"/>
    </row>
    <row r="958" spans="1:34"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c r="AE958" s="289"/>
      <c r="AF958" s="289"/>
      <c r="AG958" s="289"/>
      <c r="AH958" s="289"/>
    </row>
    <row r="959" spans="1:34"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c r="AE959" s="289"/>
      <c r="AF959" s="289"/>
      <c r="AG959" s="289"/>
      <c r="AH959" s="289"/>
    </row>
    <row r="960" spans="1:34"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c r="AE960" s="289"/>
      <c r="AF960" s="289"/>
      <c r="AG960" s="289"/>
      <c r="AH960" s="289"/>
    </row>
    <row r="961" spans="1:34"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c r="AE961" s="289"/>
      <c r="AF961" s="289"/>
      <c r="AG961" s="289"/>
      <c r="AH961" s="289"/>
    </row>
    <row r="962" spans="1:34"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c r="AE962" s="289"/>
      <c r="AF962" s="289"/>
      <c r="AG962" s="289"/>
      <c r="AH962" s="289"/>
    </row>
    <row r="963" spans="1:34"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c r="AE963" s="289"/>
      <c r="AF963" s="289"/>
      <c r="AG963" s="289"/>
      <c r="AH963" s="289"/>
    </row>
    <row r="964" spans="1:34"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c r="AE964" s="289"/>
      <c r="AF964" s="289"/>
      <c r="AG964" s="289"/>
      <c r="AH964" s="289"/>
    </row>
    <row r="965" spans="1:34"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c r="AE965" s="289"/>
      <c r="AF965" s="289"/>
      <c r="AG965" s="289"/>
      <c r="AH965" s="289"/>
    </row>
    <row r="966" spans="1:34"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c r="AE966" s="289"/>
      <c r="AF966" s="289"/>
      <c r="AG966" s="289"/>
      <c r="AH966" s="289"/>
    </row>
    <row r="967" spans="1:34"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c r="AE967" s="289"/>
      <c r="AF967" s="289"/>
      <c r="AG967" s="289"/>
      <c r="AH967" s="289"/>
    </row>
    <row r="968" spans="1:34"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c r="AE968" s="289"/>
      <c r="AF968" s="289"/>
      <c r="AG968" s="289"/>
      <c r="AH968" s="289"/>
    </row>
    <row r="969" spans="1:34"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c r="AE969" s="289"/>
      <c r="AF969" s="289"/>
      <c r="AG969" s="289"/>
      <c r="AH969" s="289"/>
    </row>
    <row r="970" spans="1:34"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c r="AE970" s="289"/>
      <c r="AF970" s="289"/>
      <c r="AG970" s="289"/>
      <c r="AH970" s="289"/>
    </row>
    <row r="971" spans="1:34"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c r="AE971" s="289"/>
      <c r="AF971" s="289"/>
      <c r="AG971" s="289"/>
      <c r="AH971" s="289"/>
    </row>
    <row r="972" spans="1:34"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c r="AE972" s="289"/>
      <c r="AF972" s="289"/>
      <c r="AG972" s="289"/>
      <c r="AH972" s="289"/>
    </row>
    <row r="973" spans="1:34"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c r="AE973" s="289"/>
      <c r="AF973" s="289"/>
      <c r="AG973" s="289"/>
      <c r="AH973" s="289"/>
    </row>
    <row r="974" spans="1:34"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c r="AE974" s="289"/>
      <c r="AF974" s="289"/>
      <c r="AG974" s="289"/>
      <c r="AH974" s="289"/>
    </row>
    <row r="975" spans="1:34"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c r="AE975" s="289"/>
      <c r="AF975" s="289"/>
      <c r="AG975" s="289"/>
      <c r="AH975" s="289"/>
    </row>
    <row r="976" spans="1:34"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c r="AE976" s="289"/>
      <c r="AF976" s="289"/>
      <c r="AG976" s="289"/>
      <c r="AH976" s="289"/>
    </row>
    <row r="977" spans="1:34"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c r="AE977" s="289"/>
      <c r="AF977" s="289"/>
      <c r="AG977" s="289"/>
      <c r="AH977" s="289"/>
    </row>
    <row r="978" spans="1:34"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c r="AE978" s="289"/>
      <c r="AF978" s="289"/>
      <c r="AG978" s="289"/>
      <c r="AH978" s="289"/>
    </row>
    <row r="979" spans="1:34"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c r="AE979" s="289"/>
      <c r="AF979" s="289"/>
      <c r="AG979" s="289"/>
      <c r="AH979" s="289"/>
    </row>
    <row r="980" spans="1:34"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c r="AE980" s="289"/>
      <c r="AF980" s="289"/>
      <c r="AG980" s="289"/>
      <c r="AH980" s="289"/>
    </row>
    <row r="981" spans="1:34"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c r="AE981" s="289"/>
      <c r="AF981" s="289"/>
      <c r="AG981" s="289"/>
      <c r="AH981" s="289"/>
    </row>
    <row r="982" spans="1:34"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c r="AE982" s="289"/>
      <c r="AF982" s="289"/>
      <c r="AG982" s="289"/>
      <c r="AH982" s="289"/>
    </row>
    <row r="983" spans="1:34"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c r="AE983" s="289"/>
      <c r="AF983" s="289"/>
      <c r="AG983" s="289"/>
      <c r="AH983" s="289"/>
    </row>
    <row r="984" spans="1:34"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c r="AE984" s="289"/>
      <c r="AF984" s="289"/>
      <c r="AG984" s="289"/>
      <c r="AH984" s="289"/>
    </row>
    <row r="985" spans="1:34"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c r="AE985" s="289"/>
      <c r="AF985" s="289"/>
      <c r="AG985" s="289"/>
      <c r="AH985" s="289"/>
    </row>
    <row r="986" spans="1:34"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c r="AE986" s="289"/>
      <c r="AF986" s="289"/>
      <c r="AG986" s="289"/>
      <c r="AH986" s="289"/>
    </row>
    <row r="987" spans="1:34"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c r="AE987" s="289"/>
      <c r="AF987" s="289"/>
      <c r="AG987" s="289"/>
      <c r="AH987" s="289"/>
    </row>
    <row r="988" spans="1:34"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c r="AE988" s="289"/>
      <c r="AF988" s="289"/>
      <c r="AG988" s="289"/>
      <c r="AH988" s="289"/>
    </row>
    <row r="989" spans="1:34"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c r="AE989" s="289"/>
      <c r="AF989" s="289"/>
      <c r="AG989" s="289"/>
      <c r="AH989" s="289"/>
    </row>
    <row r="990" spans="1:34"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c r="AE990" s="289"/>
      <c r="AF990" s="289"/>
      <c r="AG990" s="289"/>
      <c r="AH990" s="289"/>
    </row>
    <row r="991" spans="1:34"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c r="AE991" s="289"/>
      <c r="AF991" s="289"/>
      <c r="AG991" s="289"/>
      <c r="AH991" s="289"/>
    </row>
    <row r="992" spans="1:34"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c r="AE992" s="289"/>
      <c r="AF992" s="289"/>
      <c r="AG992" s="289"/>
      <c r="AH992" s="289"/>
    </row>
    <row r="993" spans="1:34"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c r="AE993" s="289"/>
      <c r="AF993" s="289"/>
      <c r="AG993" s="289"/>
      <c r="AH993" s="289"/>
    </row>
    <row r="994" spans="1:34"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c r="AE994" s="289"/>
      <c r="AF994" s="289"/>
      <c r="AG994" s="289"/>
      <c r="AH994" s="289"/>
    </row>
    <row r="995" spans="1:34"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c r="AE995" s="289"/>
      <c r="AF995" s="289"/>
      <c r="AG995" s="289"/>
      <c r="AH995" s="289"/>
    </row>
    <row r="996" spans="1:34"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c r="AE996" s="289"/>
      <c r="AF996" s="289"/>
      <c r="AG996" s="289"/>
      <c r="AH996" s="289"/>
    </row>
    <row r="997" spans="1:34"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c r="AE997" s="289"/>
      <c r="AF997" s="289"/>
      <c r="AG997" s="289"/>
      <c r="AH997" s="289"/>
    </row>
    <row r="998" spans="1:34"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c r="AE998" s="289"/>
      <c r="AF998" s="289"/>
      <c r="AG998" s="289"/>
      <c r="AH998" s="289"/>
    </row>
    <row r="999" spans="1:34"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c r="AE999" s="289"/>
      <c r="AF999" s="289"/>
      <c r="AG999" s="289"/>
      <c r="AH999" s="289"/>
    </row>
    <row r="1000" spans="1:34"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c r="AE1000" s="289"/>
      <c r="AF1000" s="289"/>
      <c r="AG1000" s="289"/>
      <c r="AH1000" s="289"/>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AG6:AH6"/>
    <mergeCell ref="C7:D7"/>
    <mergeCell ref="C9:F9"/>
  </mergeCells>
  <pageMargins left="0.7" right="0.7" top="0.75" bottom="0.75" header="0" footer="0"/>
  <pageSetup orientation="landscape"/>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C00"/>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1000</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30" t="s">
        <v>125</v>
      </c>
      <c r="D12" s="631"/>
      <c r="E12" s="628" t="s">
        <v>981</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1001</v>
      </c>
      <c r="D14" s="612"/>
      <c r="E14" s="621" t="s">
        <v>1002</v>
      </c>
      <c r="F14" s="605"/>
      <c r="G14" s="605"/>
      <c r="H14" s="605"/>
      <c r="I14" s="605"/>
      <c r="J14" s="605"/>
      <c r="K14" s="605"/>
      <c r="L14" s="605"/>
      <c r="M14" s="605"/>
      <c r="N14" s="605"/>
      <c r="O14" s="605"/>
      <c r="P14" s="605"/>
      <c r="Q14" s="605"/>
      <c r="R14" s="605"/>
      <c r="S14" s="605"/>
      <c r="T14" s="605"/>
      <c r="U14" s="605"/>
      <c r="V14" s="605"/>
      <c r="W14" s="605"/>
      <c r="X14" s="605"/>
      <c r="Y14" s="605"/>
      <c r="Z14" s="605"/>
      <c r="AA14" s="606"/>
      <c r="AB14" s="297"/>
      <c r="AC14" s="289"/>
      <c r="AD14" s="289"/>
    </row>
    <row r="15" spans="1:30" ht="15.75" customHeight="1" x14ac:dyDescent="0.25">
      <c r="A15" s="289"/>
      <c r="B15" s="31"/>
      <c r="C15" s="299"/>
      <c r="D15" s="299"/>
      <c r="E15" s="607"/>
      <c r="F15" s="608"/>
      <c r="G15" s="608"/>
      <c r="H15" s="608"/>
      <c r="I15" s="608"/>
      <c r="J15" s="608"/>
      <c r="K15" s="608"/>
      <c r="L15" s="608"/>
      <c r="M15" s="608"/>
      <c r="N15" s="608"/>
      <c r="O15" s="608"/>
      <c r="P15" s="608"/>
      <c r="Q15" s="608"/>
      <c r="R15" s="608"/>
      <c r="S15" s="608"/>
      <c r="T15" s="608"/>
      <c r="U15" s="608"/>
      <c r="V15" s="608"/>
      <c r="W15" s="608"/>
      <c r="X15" s="608"/>
      <c r="Y15" s="608"/>
      <c r="Z15" s="608"/>
      <c r="AA15" s="609"/>
      <c r="AB15" s="297"/>
      <c r="AC15" s="289"/>
      <c r="AD15" s="289"/>
    </row>
    <row r="16" spans="1:30" ht="15" customHeight="1" x14ac:dyDescent="0.25">
      <c r="A16" s="289"/>
      <c r="B16" s="31"/>
      <c r="C16" s="299"/>
      <c r="D16" s="299"/>
      <c r="E16" s="299"/>
      <c r="F16" s="289"/>
      <c r="G16" s="289"/>
      <c r="H16" s="289"/>
      <c r="I16" s="289"/>
      <c r="J16" s="289"/>
      <c r="K16" s="289"/>
      <c r="L16" s="289"/>
      <c r="M16" s="289"/>
      <c r="N16" s="289"/>
      <c r="O16" s="289"/>
      <c r="P16" s="289"/>
      <c r="Q16" s="289"/>
      <c r="R16" s="289"/>
      <c r="S16" s="289"/>
      <c r="T16" s="289"/>
      <c r="U16" s="289"/>
      <c r="V16" s="289"/>
      <c r="W16" s="289"/>
      <c r="X16" s="289"/>
      <c r="Y16" s="289"/>
      <c r="Z16" s="289"/>
      <c r="AA16" s="289"/>
      <c r="AB16" s="297"/>
      <c r="AC16" s="289"/>
      <c r="AD16" s="289"/>
    </row>
    <row r="17" spans="1:30" ht="15" customHeight="1" x14ac:dyDescent="0.25">
      <c r="A17" s="289"/>
      <c r="B17" s="31"/>
      <c r="C17" s="626" t="s">
        <v>1003</v>
      </c>
      <c r="D17" s="612"/>
      <c r="E17" s="621" t="s">
        <v>1004</v>
      </c>
      <c r="F17" s="605"/>
      <c r="G17" s="605"/>
      <c r="H17" s="605"/>
      <c r="I17" s="605"/>
      <c r="J17" s="605"/>
      <c r="K17" s="605"/>
      <c r="L17" s="605"/>
      <c r="M17" s="605"/>
      <c r="N17" s="605"/>
      <c r="O17" s="605"/>
      <c r="P17" s="605"/>
      <c r="Q17" s="605"/>
      <c r="R17" s="605"/>
      <c r="S17" s="605"/>
      <c r="T17" s="605"/>
      <c r="U17" s="605"/>
      <c r="V17" s="605"/>
      <c r="W17" s="605"/>
      <c r="X17" s="605"/>
      <c r="Y17" s="605"/>
      <c r="Z17" s="605"/>
      <c r="AA17" s="606"/>
      <c r="AB17" s="297"/>
      <c r="AC17" s="289"/>
      <c r="AD17" s="289"/>
    </row>
    <row r="18" spans="1:30" ht="15" customHeight="1" x14ac:dyDescent="0.25">
      <c r="A18" s="289"/>
      <c r="B18" s="31"/>
      <c r="C18" s="299"/>
      <c r="D18" s="299"/>
      <c r="E18" s="607"/>
      <c r="F18" s="608"/>
      <c r="G18" s="608"/>
      <c r="H18" s="608"/>
      <c r="I18" s="608"/>
      <c r="J18" s="608"/>
      <c r="K18" s="608"/>
      <c r="L18" s="608"/>
      <c r="M18" s="608"/>
      <c r="N18" s="608"/>
      <c r="O18" s="608"/>
      <c r="P18" s="608"/>
      <c r="Q18" s="608"/>
      <c r="R18" s="608"/>
      <c r="S18" s="608"/>
      <c r="T18" s="608"/>
      <c r="U18" s="608"/>
      <c r="V18" s="608"/>
      <c r="W18" s="608"/>
      <c r="X18" s="608"/>
      <c r="Y18" s="608"/>
      <c r="Z18" s="608"/>
      <c r="AA18" s="609"/>
      <c r="AB18" s="297"/>
      <c r="AC18" s="289"/>
      <c r="AD18" s="289"/>
    </row>
    <row r="19" spans="1:30" ht="15" customHeight="1" x14ac:dyDescent="0.25">
      <c r="A19" s="289"/>
      <c r="B19" s="31"/>
      <c r="C19" s="299"/>
      <c r="D19" s="299"/>
      <c r="E19" s="299"/>
      <c r="F19" s="289"/>
      <c r="G19" s="289"/>
      <c r="H19" s="289"/>
      <c r="I19" s="289"/>
      <c r="J19" s="289"/>
      <c r="K19" s="289"/>
      <c r="L19" s="289"/>
      <c r="M19" s="289"/>
      <c r="N19" s="289"/>
      <c r="O19" s="289"/>
      <c r="P19" s="289"/>
      <c r="Q19" s="289"/>
      <c r="R19" s="289"/>
      <c r="S19" s="289"/>
      <c r="T19" s="289"/>
      <c r="U19" s="289"/>
      <c r="V19" s="289"/>
      <c r="W19" s="289"/>
      <c r="X19" s="289"/>
      <c r="Y19" s="289"/>
      <c r="Z19" s="289"/>
      <c r="AA19" s="289"/>
      <c r="AB19" s="297"/>
      <c r="AC19" s="289"/>
      <c r="AD19" s="289"/>
    </row>
    <row r="20" spans="1:30" ht="15" customHeight="1" x14ac:dyDescent="0.25">
      <c r="A20" s="289"/>
      <c r="B20" s="31"/>
      <c r="C20" s="299"/>
      <c r="D20" s="299"/>
      <c r="E20" s="299"/>
      <c r="F20" s="289"/>
      <c r="G20" s="289"/>
      <c r="H20" s="289"/>
      <c r="I20" s="289"/>
      <c r="J20" s="289"/>
      <c r="K20" s="289"/>
      <c r="L20" s="289"/>
      <c r="M20" s="289"/>
      <c r="N20" s="289"/>
      <c r="O20" s="289"/>
      <c r="P20" s="289"/>
      <c r="Q20" s="289"/>
      <c r="R20" s="289"/>
      <c r="S20" s="289"/>
      <c r="T20" s="289"/>
      <c r="U20" s="289"/>
      <c r="V20" s="289"/>
      <c r="W20" s="289"/>
      <c r="X20" s="289"/>
      <c r="Y20" s="289"/>
      <c r="Z20" s="289"/>
      <c r="AA20" s="289"/>
      <c r="AB20" s="297"/>
      <c r="AC20" s="289"/>
      <c r="AD20" s="289"/>
    </row>
    <row r="21" spans="1:30" ht="15" customHeight="1" x14ac:dyDescent="0.25">
      <c r="A21" s="289"/>
      <c r="B21" s="31"/>
      <c r="C21" s="626" t="s">
        <v>127</v>
      </c>
      <c r="D21" s="612"/>
      <c r="E21" s="300"/>
      <c r="F21" s="627"/>
      <c r="G21" s="612"/>
      <c r="H21" s="612"/>
      <c r="I21" s="612"/>
      <c r="J21" s="612"/>
      <c r="K21" s="612"/>
      <c r="L21" s="612"/>
      <c r="M21" s="612"/>
      <c r="N21" s="612"/>
      <c r="O21" s="612"/>
      <c r="P21" s="612"/>
      <c r="Q21" s="612"/>
      <c r="R21" s="612"/>
      <c r="S21" s="612"/>
      <c r="T21" s="612"/>
      <c r="U21" s="612"/>
      <c r="V21" s="612"/>
      <c r="W21" s="612"/>
      <c r="X21" s="612"/>
      <c r="Y21" s="612"/>
      <c r="Z21" s="612"/>
      <c r="AA21" s="612"/>
      <c r="AB21" s="623"/>
      <c r="AC21" s="289"/>
      <c r="AD21" s="289"/>
    </row>
    <row r="22" spans="1:30" ht="29.25" customHeight="1" x14ac:dyDescent="0.25">
      <c r="A22" s="289"/>
      <c r="B22" s="31"/>
      <c r="C22" s="594" t="s">
        <v>1005</v>
      </c>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85"/>
      <c r="AB22" s="301"/>
      <c r="AC22" s="289"/>
      <c r="AD22" s="289"/>
    </row>
    <row r="23" spans="1:30" ht="15" customHeight="1" x14ac:dyDescent="0.25">
      <c r="A23" s="289"/>
      <c r="B23" s="31"/>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1"/>
      <c r="AC23" s="289"/>
      <c r="AD23" s="289"/>
    </row>
    <row r="24" spans="1:30" ht="15" customHeight="1" x14ac:dyDescent="0.25">
      <c r="A24" s="289"/>
      <c r="B24" s="31"/>
      <c r="C24" s="303" t="s">
        <v>128</v>
      </c>
      <c r="D24" s="303"/>
      <c r="E24" s="289"/>
      <c r="F24" s="289"/>
      <c r="G24" s="289"/>
      <c r="H24" s="289"/>
      <c r="I24" s="289"/>
      <c r="J24" s="302"/>
      <c r="K24" s="302"/>
      <c r="L24" s="302"/>
      <c r="M24" s="302"/>
      <c r="N24" s="302"/>
      <c r="O24" s="302"/>
      <c r="P24" s="302"/>
      <c r="Q24" s="302"/>
      <c r="R24" s="302" t="s">
        <v>129</v>
      </c>
      <c r="S24" s="302"/>
      <c r="T24" s="302"/>
      <c r="U24" s="302"/>
      <c r="V24" s="302"/>
      <c r="W24" s="302"/>
      <c r="X24" s="302"/>
      <c r="Y24" s="302"/>
      <c r="Z24" s="302"/>
      <c r="AA24" s="302"/>
      <c r="AB24" s="301"/>
      <c r="AC24" s="289"/>
      <c r="AD24" s="289"/>
    </row>
    <row r="25" spans="1:30" ht="15" customHeight="1" x14ac:dyDescent="0.25">
      <c r="A25" s="289"/>
      <c r="B25" s="31"/>
      <c r="C25" s="621" t="s">
        <v>1006</v>
      </c>
      <c r="D25" s="605"/>
      <c r="E25" s="605"/>
      <c r="F25" s="605"/>
      <c r="G25" s="605"/>
      <c r="H25" s="605"/>
      <c r="I25" s="605"/>
      <c r="J25" s="605"/>
      <c r="K25" s="605"/>
      <c r="L25" s="605"/>
      <c r="M25" s="605"/>
      <c r="N25" s="605"/>
      <c r="O25" s="605"/>
      <c r="P25" s="606"/>
      <c r="Q25" s="289"/>
      <c r="R25" s="615"/>
      <c r="S25" s="595"/>
      <c r="T25" s="595"/>
      <c r="U25" s="595"/>
      <c r="V25" s="595"/>
      <c r="W25" s="595"/>
      <c r="X25" s="595"/>
      <c r="Y25" s="595"/>
      <c r="Z25" s="595"/>
      <c r="AA25" s="585"/>
      <c r="AB25" s="297"/>
      <c r="AC25" s="289"/>
      <c r="AD25" s="289"/>
    </row>
    <row r="26" spans="1:30" ht="15" customHeight="1" x14ac:dyDescent="0.25">
      <c r="A26" s="289"/>
      <c r="B26" s="31"/>
      <c r="C26" s="622"/>
      <c r="D26" s="569"/>
      <c r="E26" s="569"/>
      <c r="F26" s="569"/>
      <c r="G26" s="569"/>
      <c r="H26" s="569"/>
      <c r="I26" s="569"/>
      <c r="J26" s="569"/>
      <c r="K26" s="569"/>
      <c r="L26" s="569"/>
      <c r="M26" s="569"/>
      <c r="N26" s="569"/>
      <c r="O26" s="569"/>
      <c r="P26" s="623"/>
      <c r="Q26" s="289"/>
      <c r="R26" s="289"/>
      <c r="S26" s="289"/>
      <c r="T26" s="289"/>
      <c r="U26" s="289"/>
      <c r="V26" s="289"/>
      <c r="W26" s="289"/>
      <c r="X26" s="289"/>
      <c r="Y26" s="289"/>
      <c r="Z26" s="289"/>
      <c r="AA26" s="289"/>
      <c r="AB26" s="297"/>
      <c r="AC26" s="289"/>
      <c r="AD26" s="289"/>
    </row>
    <row r="27" spans="1:30" ht="15" customHeight="1" x14ac:dyDescent="0.25">
      <c r="A27" s="289"/>
      <c r="B27" s="31"/>
      <c r="C27" s="622"/>
      <c r="D27" s="569"/>
      <c r="E27" s="569"/>
      <c r="F27" s="569"/>
      <c r="G27" s="569"/>
      <c r="H27" s="569"/>
      <c r="I27" s="569"/>
      <c r="J27" s="569"/>
      <c r="K27" s="569"/>
      <c r="L27" s="569"/>
      <c r="M27" s="569"/>
      <c r="N27" s="569"/>
      <c r="O27" s="569"/>
      <c r="P27" s="623"/>
      <c r="Q27" s="299"/>
      <c r="R27" s="302" t="s">
        <v>130</v>
      </c>
      <c r="S27" s="302"/>
      <c r="T27" s="302"/>
      <c r="U27" s="302"/>
      <c r="V27" s="302"/>
      <c r="W27" s="299"/>
      <c r="X27" s="299"/>
      <c r="Y27" s="299"/>
      <c r="Z27" s="289"/>
      <c r="AA27" s="299"/>
      <c r="AB27" s="297"/>
      <c r="AC27" s="289"/>
      <c r="AD27" s="289"/>
    </row>
    <row r="28" spans="1:30" ht="15" customHeight="1" x14ac:dyDescent="0.25">
      <c r="A28" s="289"/>
      <c r="B28" s="31"/>
      <c r="C28" s="622"/>
      <c r="D28" s="569"/>
      <c r="E28" s="569"/>
      <c r="F28" s="569"/>
      <c r="G28" s="569"/>
      <c r="H28" s="569"/>
      <c r="I28" s="569"/>
      <c r="J28" s="569"/>
      <c r="K28" s="569"/>
      <c r="L28" s="569"/>
      <c r="M28" s="569"/>
      <c r="N28" s="569"/>
      <c r="O28" s="569"/>
      <c r="P28" s="623"/>
      <c r="Q28" s="289"/>
      <c r="R28" s="37"/>
      <c r="S28" s="289" t="s">
        <v>15</v>
      </c>
      <c r="T28" s="289"/>
      <c r="U28" s="37"/>
      <c r="V28" s="289" t="s">
        <v>27</v>
      </c>
      <c r="W28" s="289"/>
      <c r="X28" s="37"/>
      <c r="Y28" s="304" t="s">
        <v>46</v>
      </c>
      <c r="Z28" s="289"/>
      <c r="AA28" s="289"/>
      <c r="AB28" s="297"/>
      <c r="AC28" s="289"/>
      <c r="AD28" s="289"/>
    </row>
    <row r="29" spans="1:30" ht="15" customHeight="1" x14ac:dyDescent="0.25">
      <c r="A29" s="289"/>
      <c r="B29" s="31"/>
      <c r="C29" s="622"/>
      <c r="D29" s="569"/>
      <c r="E29" s="569"/>
      <c r="F29" s="569"/>
      <c r="G29" s="569"/>
      <c r="H29" s="569"/>
      <c r="I29" s="569"/>
      <c r="J29" s="569"/>
      <c r="K29" s="569"/>
      <c r="L29" s="569"/>
      <c r="M29" s="569"/>
      <c r="N29" s="569"/>
      <c r="O29" s="569"/>
      <c r="P29" s="623"/>
      <c r="Q29" s="289"/>
      <c r="R29" s="289"/>
      <c r="S29" s="289"/>
      <c r="T29" s="289"/>
      <c r="U29" s="289"/>
      <c r="V29" s="289"/>
      <c r="W29" s="289"/>
      <c r="X29" s="289"/>
      <c r="Y29" s="289"/>
      <c r="Z29" s="289"/>
      <c r="AA29" s="289"/>
      <c r="AB29" s="297"/>
      <c r="AC29" s="289"/>
      <c r="AD29" s="289"/>
    </row>
    <row r="30" spans="1:30" ht="15" customHeight="1" x14ac:dyDescent="0.25">
      <c r="A30" s="289"/>
      <c r="B30" s="31"/>
      <c r="C30" s="607"/>
      <c r="D30" s="608"/>
      <c r="E30" s="608"/>
      <c r="F30" s="608"/>
      <c r="G30" s="608"/>
      <c r="H30" s="608"/>
      <c r="I30" s="608"/>
      <c r="J30" s="608"/>
      <c r="K30" s="608"/>
      <c r="L30" s="608"/>
      <c r="M30" s="608"/>
      <c r="N30" s="608"/>
      <c r="O30" s="608"/>
      <c r="P30" s="609"/>
      <c r="Q30" s="289"/>
      <c r="R30" s="302" t="s">
        <v>131</v>
      </c>
      <c r="S30" s="289"/>
      <c r="T30" s="289"/>
      <c r="U30" s="289"/>
      <c r="V30" s="289"/>
      <c r="W30" s="632" t="s">
        <v>33</v>
      </c>
      <c r="X30" s="595"/>
      <c r="Y30" s="595"/>
      <c r="Z30" s="595"/>
      <c r="AA30" s="585"/>
      <c r="AB30" s="297"/>
      <c r="AC30" s="289"/>
      <c r="AD30" s="289"/>
    </row>
    <row r="31" spans="1:30" ht="15" customHeight="1" x14ac:dyDescent="0.25">
      <c r="A31" s="289"/>
      <c r="B31" s="31"/>
      <c r="C31" s="299"/>
      <c r="D31" s="299"/>
      <c r="E31" s="299"/>
      <c r="F31" s="299"/>
      <c r="G31" s="299"/>
      <c r="H31" s="289"/>
      <c r="I31" s="289"/>
      <c r="J31" s="289"/>
      <c r="K31" s="289"/>
      <c r="L31" s="289"/>
      <c r="M31" s="289"/>
      <c r="N31" s="289"/>
      <c r="O31" s="289"/>
      <c r="P31" s="289"/>
      <c r="Q31" s="289"/>
      <c r="R31" s="302"/>
      <c r="S31" s="289"/>
      <c r="T31" s="289"/>
      <c r="U31" s="289"/>
      <c r="V31" s="289"/>
      <c r="W31" s="289"/>
      <c r="X31" s="289"/>
      <c r="Y31" s="289"/>
      <c r="Z31" s="289"/>
      <c r="AA31" s="289"/>
      <c r="AB31" s="297"/>
      <c r="AC31" s="289"/>
      <c r="AD31" s="289"/>
    </row>
    <row r="32" spans="1:30" ht="15" customHeight="1" x14ac:dyDescent="0.25">
      <c r="A32" s="289"/>
      <c r="B32" s="31"/>
      <c r="C32" s="302" t="s">
        <v>132</v>
      </c>
      <c r="D32" s="299"/>
      <c r="E32" s="299"/>
      <c r="F32" s="299"/>
      <c r="G32" s="299"/>
      <c r="H32" s="299"/>
      <c r="I32" s="289"/>
      <c r="J32" s="289"/>
      <c r="K32" s="289"/>
      <c r="L32" s="289"/>
      <c r="M32" s="289"/>
      <c r="N32" s="289"/>
      <c r="O32" s="289"/>
      <c r="P32" s="289"/>
      <c r="Q32" s="289"/>
      <c r="R32" s="289"/>
      <c r="S32" s="289"/>
      <c r="T32" s="289"/>
      <c r="U32" s="289"/>
      <c r="V32" s="289"/>
      <c r="W32" s="289"/>
      <c r="X32" s="289"/>
      <c r="Y32" s="289"/>
      <c r="Z32" s="289"/>
      <c r="AA32" s="289"/>
      <c r="AB32" s="297"/>
      <c r="AC32" s="289"/>
      <c r="AD32" s="289"/>
    </row>
    <row r="33" spans="1:30" ht="39.75" customHeight="1" x14ac:dyDescent="0.25">
      <c r="A33" s="289"/>
      <c r="B33" s="31"/>
      <c r="C33" s="1039" t="s">
        <v>973</v>
      </c>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85"/>
      <c r="AB33" s="297"/>
      <c r="AC33" s="289"/>
      <c r="AD33" s="289"/>
    </row>
    <row r="34" spans="1:30" ht="15" customHeight="1" x14ac:dyDescent="0.25">
      <c r="A34" s="289"/>
      <c r="B34" s="31"/>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c r="AB34" s="305"/>
      <c r="AC34" s="289"/>
      <c r="AD34" s="289"/>
    </row>
    <row r="35" spans="1:30" ht="15" customHeight="1" x14ac:dyDescent="0.25">
      <c r="A35" s="289"/>
      <c r="B35" s="31"/>
      <c r="C35" s="293" t="s">
        <v>134</v>
      </c>
      <c r="D35" s="299"/>
      <c r="E35" s="299"/>
      <c r="F35" s="299"/>
      <c r="G35" s="299"/>
      <c r="H35" s="299"/>
      <c r="I35" s="299"/>
      <c r="J35" s="299"/>
      <c r="K35" s="299"/>
      <c r="L35" s="299"/>
      <c r="M35" s="293" t="s">
        <v>134</v>
      </c>
      <c r="N35" s="299"/>
      <c r="O35" s="299"/>
      <c r="P35" s="299"/>
      <c r="Q35" s="299"/>
      <c r="R35" s="299"/>
      <c r="S35" s="299"/>
      <c r="T35" s="299"/>
      <c r="U35" s="299"/>
      <c r="V35" s="299"/>
      <c r="W35" s="299"/>
      <c r="X35" s="299"/>
      <c r="Y35" s="299"/>
      <c r="Z35" s="299"/>
      <c r="AA35" s="299"/>
      <c r="AB35" s="305"/>
      <c r="AC35" s="289"/>
      <c r="AD35" s="289"/>
    </row>
    <row r="36" spans="1:30" ht="29.25" customHeight="1" x14ac:dyDescent="0.25">
      <c r="A36" s="289"/>
      <c r="B36" s="31"/>
      <c r="C36" s="632" t="s">
        <v>974</v>
      </c>
      <c r="D36" s="595"/>
      <c r="E36" s="595"/>
      <c r="F36" s="595"/>
      <c r="G36" s="595"/>
      <c r="H36" s="595"/>
      <c r="I36" s="595"/>
      <c r="J36" s="595"/>
      <c r="K36" s="585"/>
      <c r="L36" s="299"/>
      <c r="M36" s="632"/>
      <c r="N36" s="595"/>
      <c r="O36" s="595"/>
      <c r="P36" s="595"/>
      <c r="Q36" s="595"/>
      <c r="R36" s="595"/>
      <c r="S36" s="595"/>
      <c r="T36" s="595"/>
      <c r="U36" s="595"/>
      <c r="V36" s="595"/>
      <c r="W36" s="595"/>
      <c r="X36" s="595"/>
      <c r="Y36" s="595"/>
      <c r="Z36" s="595"/>
      <c r="AA36" s="585"/>
      <c r="AB36" s="305"/>
      <c r="AC36" s="289"/>
      <c r="AD36" s="289"/>
    </row>
    <row r="37" spans="1:30" ht="15" customHeight="1" x14ac:dyDescent="0.25">
      <c r="A37" s="289"/>
      <c r="B37" s="31"/>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97"/>
      <c r="AC37" s="289"/>
      <c r="AD37" s="289"/>
    </row>
    <row r="38" spans="1:30" ht="15" customHeight="1" x14ac:dyDescent="0.25">
      <c r="A38" s="289"/>
      <c r="B38" s="31"/>
      <c r="C38" s="306" t="s">
        <v>137</v>
      </c>
      <c r="D38" s="306"/>
      <c r="E38" s="306"/>
      <c r="F38" s="306"/>
      <c r="G38" s="307"/>
      <c r="H38" s="308"/>
      <c r="I38" s="308"/>
      <c r="J38" s="308"/>
      <c r="K38" s="308"/>
      <c r="L38" s="308"/>
      <c r="M38" s="308"/>
      <c r="N38" s="308"/>
      <c r="O38" s="308"/>
      <c r="P38" s="308"/>
      <c r="Q38" s="308"/>
      <c r="R38" s="308"/>
      <c r="S38" s="308"/>
      <c r="T38" s="308"/>
      <c r="U38" s="308"/>
      <c r="V38" s="308"/>
      <c r="W38" s="308"/>
      <c r="X38" s="308"/>
      <c r="Y38" s="308"/>
      <c r="Z38" s="308"/>
      <c r="AA38" s="308"/>
      <c r="AB38" s="297"/>
      <c r="AC38" s="289"/>
      <c r="AD38" s="289"/>
    </row>
    <row r="39" spans="1:30" ht="90" customHeight="1" x14ac:dyDescent="0.25">
      <c r="A39" s="289"/>
      <c r="B39" s="31"/>
      <c r="C39" s="633" t="s">
        <v>975</v>
      </c>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85"/>
      <c r="AB39" s="297"/>
      <c r="AC39" s="289"/>
      <c r="AD39" s="289"/>
    </row>
    <row r="40" spans="1:30" ht="15" customHeight="1" x14ac:dyDescent="0.25">
      <c r="A40" s="289"/>
      <c r="B40" s="31"/>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97"/>
      <c r="AC40" s="289"/>
      <c r="AD40" s="289"/>
    </row>
    <row r="41" spans="1:30" ht="15.75" customHeight="1" x14ac:dyDescent="0.25">
      <c r="A41" s="289"/>
      <c r="B41" s="31"/>
      <c r="C41" s="616" t="s">
        <v>139</v>
      </c>
      <c r="D41" s="612"/>
      <c r="E41" s="302"/>
      <c r="F41" s="594" t="s">
        <v>34</v>
      </c>
      <c r="G41" s="585"/>
      <c r="H41" s="302"/>
      <c r="I41" s="289"/>
      <c r="J41" s="309" t="s">
        <v>140</v>
      </c>
      <c r="K41" s="594">
        <v>2</v>
      </c>
      <c r="L41" s="595"/>
      <c r="M41" s="595"/>
      <c r="N41" s="585"/>
      <c r="O41" s="302"/>
      <c r="P41" s="302"/>
      <c r="Q41" s="293" t="s">
        <v>141</v>
      </c>
      <c r="R41" s="289"/>
      <c r="S41" s="302"/>
      <c r="T41" s="302"/>
      <c r="U41" s="302"/>
      <c r="V41" s="302"/>
      <c r="W41" s="594" t="s">
        <v>20</v>
      </c>
      <c r="X41" s="595"/>
      <c r="Y41" s="595"/>
      <c r="Z41" s="595"/>
      <c r="AA41" s="585"/>
      <c r="AB41" s="301"/>
      <c r="AC41" s="289"/>
      <c r="AD41" s="289"/>
    </row>
    <row r="42" spans="1:30" ht="15.75" customHeight="1" x14ac:dyDescent="0.25">
      <c r="A42" s="289"/>
      <c r="B42" s="31"/>
      <c r="C42" s="289"/>
      <c r="D42" s="289"/>
      <c r="E42" s="289"/>
      <c r="F42" s="304"/>
      <c r="G42" s="304"/>
      <c r="H42" s="304"/>
      <c r="I42" s="304"/>
      <c r="J42" s="304"/>
      <c r="K42" s="304"/>
      <c r="L42" s="304"/>
      <c r="M42" s="289"/>
      <c r="N42" s="289"/>
      <c r="O42" s="289"/>
      <c r="P42" s="289"/>
      <c r="Q42" s="289"/>
      <c r="R42" s="289"/>
      <c r="S42" s="289"/>
      <c r="T42" s="289"/>
      <c r="U42" s="289"/>
      <c r="V42" s="289"/>
      <c r="W42" s="289"/>
      <c r="X42" s="289"/>
      <c r="Y42" s="289"/>
      <c r="Z42" s="289"/>
      <c r="AA42" s="289"/>
      <c r="AB42" s="297"/>
      <c r="AC42" s="289"/>
      <c r="AD42" s="289"/>
    </row>
    <row r="43" spans="1:30" ht="32.25" customHeight="1" x14ac:dyDescent="0.25">
      <c r="A43" s="289"/>
      <c r="B43" s="31"/>
      <c r="C43" s="289"/>
      <c r="D43" s="309" t="s">
        <v>142</v>
      </c>
      <c r="E43" s="302"/>
      <c r="F43" s="633" t="s">
        <v>1007</v>
      </c>
      <c r="G43" s="595"/>
      <c r="H43" s="595"/>
      <c r="I43" s="595"/>
      <c r="J43" s="595"/>
      <c r="K43" s="595"/>
      <c r="L43" s="595"/>
      <c r="M43" s="585"/>
      <c r="N43" s="289"/>
      <c r="O43" s="309" t="s">
        <v>144</v>
      </c>
      <c r="P43" s="632">
        <v>0</v>
      </c>
      <c r="Q43" s="595"/>
      <c r="R43" s="595"/>
      <c r="S43" s="595"/>
      <c r="T43" s="595"/>
      <c r="U43" s="595"/>
      <c r="V43" s="595"/>
      <c r="W43" s="595"/>
      <c r="X43" s="595"/>
      <c r="Y43" s="595"/>
      <c r="Z43" s="595"/>
      <c r="AA43" s="585"/>
      <c r="AB43" s="297"/>
      <c r="AC43" s="289"/>
      <c r="AD43" s="289"/>
    </row>
    <row r="44" spans="1:30" ht="15.75" customHeight="1" x14ac:dyDescent="0.25">
      <c r="A44" s="289"/>
      <c r="B44" s="31"/>
      <c r="C44" s="302"/>
      <c r="D44" s="302"/>
      <c r="E44" s="302"/>
      <c r="F44" s="304"/>
      <c r="G44" s="304"/>
      <c r="H44" s="304"/>
      <c r="I44" s="304"/>
      <c r="J44" s="304"/>
      <c r="K44" s="304"/>
      <c r="L44" s="304"/>
      <c r="M44" s="302"/>
      <c r="N44" s="302"/>
      <c r="O44" s="302"/>
      <c r="P44" s="302"/>
      <c r="Q44" s="302"/>
      <c r="R44" s="302"/>
      <c r="S44" s="302"/>
      <c r="T44" s="302"/>
      <c r="U44" s="302"/>
      <c r="V44" s="302"/>
      <c r="W44" s="302"/>
      <c r="X44" s="302"/>
      <c r="Y44" s="302"/>
      <c r="Z44" s="302"/>
      <c r="AA44" s="302"/>
      <c r="AB44" s="301"/>
      <c r="AC44" s="289"/>
      <c r="AD44" s="289"/>
    </row>
    <row r="45" spans="1:30" ht="15.75" customHeight="1" x14ac:dyDescent="0.25">
      <c r="A45" s="289"/>
      <c r="B45" s="31"/>
      <c r="C45" s="289"/>
      <c r="D45" s="309" t="s">
        <v>145</v>
      </c>
      <c r="E45" s="289"/>
      <c r="F45" s="615" t="s">
        <v>146</v>
      </c>
      <c r="G45" s="585"/>
      <c r="H45" s="289"/>
      <c r="I45" s="289"/>
      <c r="J45" s="302" t="s">
        <v>147</v>
      </c>
      <c r="K45" s="289"/>
      <c r="L45" s="615" t="s">
        <v>148</v>
      </c>
      <c r="M45" s="595"/>
      <c r="N45" s="585"/>
      <c r="O45" s="302"/>
      <c r="P45" s="302"/>
      <c r="Q45" s="289"/>
      <c r="R45" s="302" t="s">
        <v>149</v>
      </c>
      <c r="S45" s="302"/>
      <c r="T45" s="302"/>
      <c r="U45" s="302"/>
      <c r="V45" s="302"/>
      <c r="W45" s="634"/>
      <c r="X45" s="595"/>
      <c r="Y45" s="595"/>
      <c r="Z45" s="595"/>
      <c r="AA45" s="585"/>
      <c r="AB45" s="301"/>
      <c r="AC45" s="289"/>
      <c r="AD45" s="289"/>
    </row>
    <row r="46" spans="1:30" ht="15.75" customHeight="1" x14ac:dyDescent="0.25">
      <c r="A46" s="289"/>
      <c r="B46" s="31"/>
      <c r="C46" s="289"/>
      <c r="D46" s="289"/>
      <c r="E46" s="289"/>
      <c r="F46" s="29"/>
      <c r="G46" s="289"/>
      <c r="H46" s="289"/>
      <c r="I46" s="293"/>
      <c r="J46" s="293"/>
      <c r="K46" s="293"/>
      <c r="L46" s="293"/>
      <c r="M46" s="293"/>
      <c r="N46" s="293"/>
      <c r="O46" s="293"/>
      <c r="P46" s="293"/>
      <c r="Q46" s="293"/>
      <c r="R46" s="293"/>
      <c r="S46" s="293"/>
      <c r="T46" s="293"/>
      <c r="U46" s="293"/>
      <c r="V46" s="293"/>
      <c r="W46" s="293"/>
      <c r="X46" s="293"/>
      <c r="Y46" s="293"/>
      <c r="Z46" s="293"/>
      <c r="AA46" s="293"/>
      <c r="AB46" s="294"/>
      <c r="AC46" s="289"/>
      <c r="AD46" s="289"/>
    </row>
    <row r="47" spans="1:30" ht="15.75" customHeight="1" x14ac:dyDescent="0.25">
      <c r="A47" s="289"/>
      <c r="B47" s="31"/>
      <c r="C47" s="310" t="s">
        <v>150</v>
      </c>
      <c r="D47" s="635">
        <v>2024</v>
      </c>
      <c r="E47" s="636"/>
      <c r="F47" s="637"/>
      <c r="G47" s="35"/>
      <c r="H47" s="293"/>
      <c r="I47" s="293"/>
      <c r="J47" s="293"/>
      <c r="K47" s="293"/>
      <c r="L47" s="293"/>
      <c r="M47" s="293"/>
      <c r="N47" s="293"/>
      <c r="O47" s="293"/>
      <c r="P47" s="293"/>
      <c r="Q47" s="627"/>
      <c r="R47" s="612"/>
      <c r="S47" s="612"/>
      <c r="T47" s="612"/>
      <c r="U47" s="612"/>
      <c r="V47" s="293"/>
      <c r="W47" s="293"/>
      <c r="X47" s="626"/>
      <c r="Y47" s="612"/>
      <c r="Z47" s="612"/>
      <c r="AA47" s="612"/>
      <c r="AB47" s="301"/>
      <c r="AC47" s="289"/>
      <c r="AD47" s="289"/>
    </row>
    <row r="48" spans="1:30" ht="5.25" customHeight="1" x14ac:dyDescent="0.25">
      <c r="A48" s="289"/>
      <c r="B48" s="31"/>
      <c r="C48" s="302"/>
      <c r="D48" s="38"/>
      <c r="E48" s="38"/>
      <c r="F48" s="38"/>
      <c r="G48" s="289"/>
      <c r="H48" s="293"/>
      <c r="I48" s="293"/>
      <c r="J48" s="293"/>
      <c r="K48" s="293"/>
      <c r="L48" s="293"/>
      <c r="M48" s="293"/>
      <c r="N48" s="293"/>
      <c r="O48" s="293"/>
      <c r="P48" s="293"/>
      <c r="Q48" s="299"/>
      <c r="R48" s="299"/>
      <c r="S48" s="299"/>
      <c r="T48" s="299"/>
      <c r="U48" s="299"/>
      <c r="V48" s="293"/>
      <c r="W48" s="293"/>
      <c r="X48" s="295"/>
      <c r="Y48" s="295"/>
      <c r="Z48" s="295"/>
      <c r="AA48" s="295"/>
      <c r="AB48" s="301"/>
      <c r="AC48" s="289"/>
      <c r="AD48" s="289"/>
    </row>
    <row r="49" spans="1:30" ht="15.75" customHeight="1" x14ac:dyDescent="0.25">
      <c r="A49" s="289"/>
      <c r="B49" s="31"/>
      <c r="C49" s="302" t="s">
        <v>140</v>
      </c>
      <c r="D49" s="632">
        <v>1.2</v>
      </c>
      <c r="E49" s="595"/>
      <c r="F49" s="585"/>
      <c r="G49" s="289"/>
      <c r="H49" s="293"/>
      <c r="I49" s="293"/>
      <c r="J49" s="293"/>
      <c r="K49" s="293"/>
      <c r="L49" s="293"/>
      <c r="M49" s="293"/>
      <c r="N49" s="293"/>
      <c r="O49" s="293"/>
      <c r="P49" s="293"/>
      <c r="Q49" s="627"/>
      <c r="R49" s="612"/>
      <c r="S49" s="612"/>
      <c r="T49" s="612"/>
      <c r="U49" s="612"/>
      <c r="V49" s="293"/>
      <c r="W49" s="293"/>
      <c r="X49" s="626"/>
      <c r="Y49" s="612"/>
      <c r="Z49" s="612"/>
      <c r="AA49" s="612"/>
      <c r="AB49" s="294"/>
      <c r="AC49" s="289"/>
      <c r="AD49" s="289"/>
    </row>
    <row r="50" spans="1:30" ht="15.75" customHeight="1" x14ac:dyDescent="0.25">
      <c r="A50" s="289"/>
      <c r="B50" s="31"/>
      <c r="C50" s="289"/>
      <c r="D50" s="289"/>
      <c r="E50" s="289"/>
      <c r="F50" s="289"/>
      <c r="G50" s="289"/>
      <c r="H50" s="289"/>
      <c r="I50" s="293"/>
      <c r="J50" s="293"/>
      <c r="K50" s="302"/>
      <c r="L50" s="302"/>
      <c r="M50" s="302"/>
      <c r="N50" s="302"/>
      <c r="O50" s="302"/>
      <c r="P50" s="302"/>
      <c r="Q50" s="302"/>
      <c r="R50" s="302"/>
      <c r="S50" s="302"/>
      <c r="T50" s="302"/>
      <c r="U50" s="302"/>
      <c r="V50" s="302"/>
      <c r="W50" s="302"/>
      <c r="X50" s="302"/>
      <c r="Y50" s="302"/>
      <c r="Z50" s="302"/>
      <c r="AA50" s="302"/>
      <c r="AB50" s="294"/>
      <c r="AC50" s="289"/>
      <c r="AD50" s="289"/>
    </row>
    <row r="51" spans="1:30" ht="15.75" customHeight="1" x14ac:dyDescent="0.25">
      <c r="A51" s="289"/>
      <c r="B51" s="31"/>
      <c r="C51" s="302"/>
      <c r="D51" s="594" t="s">
        <v>151</v>
      </c>
      <c r="E51" s="595"/>
      <c r="F51" s="595"/>
      <c r="G51" s="595"/>
      <c r="H51" s="595"/>
      <c r="I51" s="595"/>
      <c r="J51" s="595"/>
      <c r="K51" s="595"/>
      <c r="L51" s="595"/>
      <c r="M51" s="595"/>
      <c r="N51" s="595"/>
      <c r="O51" s="595"/>
      <c r="P51" s="595"/>
      <c r="Q51" s="595"/>
      <c r="R51" s="595"/>
      <c r="S51" s="595"/>
      <c r="T51" s="595"/>
      <c r="U51" s="595"/>
      <c r="V51" s="595"/>
      <c r="W51" s="595"/>
      <c r="X51" s="595"/>
      <c r="Y51" s="585"/>
      <c r="Z51" s="303"/>
      <c r="AA51" s="303"/>
      <c r="AB51" s="311"/>
      <c r="AC51" s="289"/>
      <c r="AD51" s="289"/>
    </row>
    <row r="52" spans="1:30" ht="15.75" customHeight="1" x14ac:dyDescent="0.25">
      <c r="A52" s="289"/>
      <c r="B52" s="31"/>
      <c r="C52" s="289"/>
      <c r="D52" s="600" t="s">
        <v>152</v>
      </c>
      <c r="E52" s="595"/>
      <c r="F52" s="595"/>
      <c r="G52" s="595"/>
      <c r="H52" s="585"/>
      <c r="I52" s="596" t="s">
        <v>153</v>
      </c>
      <c r="J52" s="595"/>
      <c r="K52" s="595"/>
      <c r="L52" s="595"/>
      <c r="M52" s="595"/>
      <c r="N52" s="595"/>
      <c r="O52" s="595"/>
      <c r="P52" s="585"/>
      <c r="Q52" s="597" t="s">
        <v>154</v>
      </c>
      <c r="R52" s="595"/>
      <c r="S52" s="595"/>
      <c r="T52" s="595"/>
      <c r="U52" s="595"/>
      <c r="V52" s="595"/>
      <c r="W52" s="595"/>
      <c r="X52" s="595"/>
      <c r="Y52" s="585"/>
      <c r="Z52" s="303"/>
      <c r="AA52" s="303"/>
      <c r="AB52" s="311"/>
      <c r="AC52" s="289"/>
      <c r="AD52" s="289"/>
    </row>
    <row r="53" spans="1:30" ht="15.75" customHeight="1" x14ac:dyDescent="0.25">
      <c r="A53" s="312"/>
      <c r="B53" s="39"/>
      <c r="C53" s="40"/>
      <c r="D53" s="601" t="s">
        <v>155</v>
      </c>
      <c r="E53" s="595"/>
      <c r="F53" s="595"/>
      <c r="G53" s="595"/>
      <c r="H53" s="585"/>
      <c r="I53" s="598" t="s">
        <v>156</v>
      </c>
      <c r="J53" s="595"/>
      <c r="K53" s="595"/>
      <c r="L53" s="595"/>
      <c r="M53" s="595"/>
      <c r="N53" s="595"/>
      <c r="O53" s="595"/>
      <c r="P53" s="585"/>
      <c r="Q53" s="599" t="s">
        <v>157</v>
      </c>
      <c r="R53" s="595"/>
      <c r="S53" s="595"/>
      <c r="T53" s="595"/>
      <c r="U53" s="595"/>
      <c r="V53" s="595"/>
      <c r="W53" s="595"/>
      <c r="X53" s="595"/>
      <c r="Y53" s="585"/>
      <c r="Z53" s="312"/>
      <c r="AA53" s="312"/>
      <c r="AB53" s="313"/>
      <c r="AC53" s="312"/>
      <c r="AD53" s="312"/>
    </row>
    <row r="54" spans="1:30" ht="15.75" customHeight="1" x14ac:dyDescent="0.25">
      <c r="A54" s="289"/>
      <c r="B54" s="31"/>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c r="AB54" s="298"/>
      <c r="AC54" s="289"/>
      <c r="AD54" s="289"/>
    </row>
    <row r="55" spans="1:30" ht="15.75" customHeight="1" x14ac:dyDescent="0.25">
      <c r="A55" s="316"/>
      <c r="B55" s="41"/>
      <c r="C55" s="602" t="s">
        <v>158</v>
      </c>
      <c r="D55" s="595"/>
      <c r="E55" s="595"/>
      <c r="F55" s="585"/>
      <c r="G55" s="603" t="s">
        <v>159</v>
      </c>
      <c r="H55" s="604" t="s">
        <v>160</v>
      </c>
      <c r="I55" s="605"/>
      <c r="J55" s="605"/>
      <c r="K55" s="605"/>
      <c r="L55" s="605"/>
      <c r="M55" s="605"/>
      <c r="N55" s="605"/>
      <c r="O55" s="605"/>
      <c r="P55" s="605"/>
      <c r="Q55" s="605"/>
      <c r="R55" s="605"/>
      <c r="S55" s="605"/>
      <c r="T55" s="605"/>
      <c r="U55" s="605"/>
      <c r="V55" s="605"/>
      <c r="W55" s="605"/>
      <c r="X55" s="605"/>
      <c r="Y55" s="605"/>
      <c r="Z55" s="605"/>
      <c r="AA55" s="606"/>
      <c r="AB55" s="311"/>
      <c r="AC55" s="316"/>
      <c r="AD55" s="316"/>
    </row>
    <row r="56" spans="1:30" ht="15.75" customHeight="1" x14ac:dyDescent="0.25">
      <c r="A56" s="316"/>
      <c r="B56" s="41"/>
      <c r="C56" s="42" t="s">
        <v>161</v>
      </c>
      <c r="D56" s="43" t="s">
        <v>1008</v>
      </c>
      <c r="E56" s="602" t="s">
        <v>162</v>
      </c>
      <c r="F56" s="585"/>
      <c r="G56" s="572"/>
      <c r="H56" s="607"/>
      <c r="I56" s="608"/>
      <c r="J56" s="608"/>
      <c r="K56" s="608"/>
      <c r="L56" s="608"/>
      <c r="M56" s="608"/>
      <c r="N56" s="608"/>
      <c r="O56" s="608"/>
      <c r="P56" s="608"/>
      <c r="Q56" s="608"/>
      <c r="R56" s="608"/>
      <c r="S56" s="608"/>
      <c r="T56" s="608"/>
      <c r="U56" s="608"/>
      <c r="V56" s="608"/>
      <c r="W56" s="608"/>
      <c r="X56" s="608"/>
      <c r="Y56" s="608"/>
      <c r="Z56" s="608"/>
      <c r="AA56" s="609"/>
      <c r="AB56" s="311"/>
      <c r="AC56" s="316"/>
      <c r="AD56" s="316"/>
    </row>
    <row r="57" spans="1:30" ht="15.75" customHeight="1" x14ac:dyDescent="0.25">
      <c r="A57" s="316"/>
      <c r="B57" s="41"/>
      <c r="C57" s="44">
        <v>2024</v>
      </c>
      <c r="D57" s="45">
        <v>45474</v>
      </c>
      <c r="E57" s="610">
        <v>45656</v>
      </c>
      <c r="F57" s="585"/>
      <c r="G57" s="46">
        <v>0.5</v>
      </c>
      <c r="H57" s="614"/>
      <c r="I57" s="595"/>
      <c r="J57" s="595"/>
      <c r="K57" s="595"/>
      <c r="L57" s="595"/>
      <c r="M57" s="595"/>
      <c r="N57" s="595"/>
      <c r="O57" s="595"/>
      <c r="P57" s="595"/>
      <c r="Q57" s="595"/>
      <c r="R57" s="595"/>
      <c r="S57" s="595"/>
      <c r="T57" s="595"/>
      <c r="U57" s="595"/>
      <c r="V57" s="595"/>
      <c r="W57" s="595"/>
      <c r="X57" s="595"/>
      <c r="Y57" s="595"/>
      <c r="Z57" s="595"/>
      <c r="AA57" s="585"/>
      <c r="AB57" s="311"/>
      <c r="AC57" s="316"/>
      <c r="AD57" s="316"/>
    </row>
    <row r="58" spans="1:30" ht="15.75" customHeight="1" x14ac:dyDescent="0.25">
      <c r="A58" s="316"/>
      <c r="B58" s="41"/>
      <c r="C58" s="44">
        <v>2025</v>
      </c>
      <c r="D58" s="45">
        <v>45658</v>
      </c>
      <c r="E58" s="610">
        <v>46021</v>
      </c>
      <c r="F58" s="585"/>
      <c r="G58" s="46">
        <v>0.8</v>
      </c>
      <c r="H58" s="614"/>
      <c r="I58" s="595"/>
      <c r="J58" s="595"/>
      <c r="K58" s="595"/>
      <c r="L58" s="595"/>
      <c r="M58" s="595"/>
      <c r="N58" s="595"/>
      <c r="O58" s="595"/>
      <c r="P58" s="595"/>
      <c r="Q58" s="595"/>
      <c r="R58" s="595"/>
      <c r="S58" s="595"/>
      <c r="T58" s="595"/>
      <c r="U58" s="595"/>
      <c r="V58" s="595"/>
      <c r="W58" s="595"/>
      <c r="X58" s="595"/>
      <c r="Y58" s="595"/>
      <c r="Z58" s="595"/>
      <c r="AA58" s="585"/>
      <c r="AB58" s="311"/>
      <c r="AC58" s="316"/>
      <c r="AD58" s="316"/>
    </row>
    <row r="59" spans="1:30" ht="15.75" customHeight="1" x14ac:dyDescent="0.25">
      <c r="A59" s="316"/>
      <c r="B59" s="41"/>
      <c r="C59" s="44">
        <v>2026</v>
      </c>
      <c r="D59" s="45">
        <v>46023</v>
      </c>
      <c r="E59" s="610">
        <v>46386</v>
      </c>
      <c r="F59" s="585"/>
      <c r="G59" s="46">
        <v>0.4</v>
      </c>
      <c r="H59" s="614"/>
      <c r="I59" s="595"/>
      <c r="J59" s="595"/>
      <c r="K59" s="595"/>
      <c r="L59" s="595"/>
      <c r="M59" s="595"/>
      <c r="N59" s="595"/>
      <c r="O59" s="595"/>
      <c r="P59" s="595"/>
      <c r="Q59" s="595"/>
      <c r="R59" s="595"/>
      <c r="S59" s="595"/>
      <c r="T59" s="595"/>
      <c r="U59" s="595"/>
      <c r="V59" s="595"/>
      <c r="W59" s="595"/>
      <c r="X59" s="595"/>
      <c r="Y59" s="595"/>
      <c r="Z59" s="595"/>
      <c r="AA59" s="585"/>
      <c r="AB59" s="311"/>
      <c r="AC59" s="316"/>
      <c r="AD59" s="316"/>
    </row>
    <row r="60" spans="1:30" ht="15.75" customHeight="1" x14ac:dyDescent="0.25">
      <c r="A60" s="316"/>
      <c r="B60" s="41"/>
      <c r="C60" s="44">
        <v>2027</v>
      </c>
      <c r="D60" s="45">
        <v>46388</v>
      </c>
      <c r="E60" s="610">
        <v>46751</v>
      </c>
      <c r="F60" s="585"/>
      <c r="G60" s="46">
        <v>0.3</v>
      </c>
      <c r="H60" s="614"/>
      <c r="I60" s="595"/>
      <c r="J60" s="595"/>
      <c r="K60" s="595"/>
      <c r="L60" s="595"/>
      <c r="M60" s="595"/>
      <c r="N60" s="595"/>
      <c r="O60" s="595"/>
      <c r="P60" s="595"/>
      <c r="Q60" s="595"/>
      <c r="R60" s="595"/>
      <c r="S60" s="595"/>
      <c r="T60" s="595"/>
      <c r="U60" s="595"/>
      <c r="V60" s="595"/>
      <c r="W60" s="595"/>
      <c r="X60" s="595"/>
      <c r="Y60" s="595"/>
      <c r="Z60" s="595"/>
      <c r="AA60" s="585"/>
      <c r="AB60" s="311"/>
      <c r="AC60" s="316"/>
      <c r="AD60" s="316"/>
    </row>
    <row r="61" spans="1:30" ht="15.75" customHeight="1" x14ac:dyDescent="0.25">
      <c r="A61" s="316"/>
      <c r="B61" s="41"/>
      <c r="C61" s="44"/>
      <c r="D61" s="44"/>
      <c r="E61" s="602"/>
      <c r="F61" s="585"/>
      <c r="G61" s="43"/>
      <c r="H61" s="602"/>
      <c r="I61" s="595"/>
      <c r="J61" s="595"/>
      <c r="K61" s="595"/>
      <c r="L61" s="595"/>
      <c r="M61" s="595"/>
      <c r="N61" s="595"/>
      <c r="O61" s="595"/>
      <c r="P61" s="595"/>
      <c r="Q61" s="595"/>
      <c r="R61" s="595"/>
      <c r="S61" s="595"/>
      <c r="T61" s="595"/>
      <c r="U61" s="595"/>
      <c r="V61" s="595"/>
      <c r="W61" s="595"/>
      <c r="X61" s="595"/>
      <c r="Y61" s="595"/>
      <c r="Z61" s="595"/>
      <c r="AA61" s="585"/>
      <c r="AB61" s="311"/>
      <c r="AC61" s="316"/>
      <c r="AD61" s="316"/>
    </row>
    <row r="62" spans="1:30" ht="15.75" customHeight="1" x14ac:dyDescent="0.25">
      <c r="A62" s="289"/>
      <c r="B62" s="31"/>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97"/>
      <c r="AC62" s="289"/>
      <c r="AD62" s="289"/>
    </row>
    <row r="63" spans="1:30" ht="15.75" customHeight="1" x14ac:dyDescent="0.25">
      <c r="A63" s="289"/>
      <c r="B63" s="31"/>
      <c r="C63" s="616" t="s">
        <v>163</v>
      </c>
      <c r="D63" s="612"/>
      <c r="E63" s="302"/>
      <c r="F63" s="293" t="s">
        <v>164</v>
      </c>
      <c r="G63" s="47"/>
      <c r="H63" s="304"/>
      <c r="I63" s="293" t="s">
        <v>165</v>
      </c>
      <c r="J63" s="289"/>
      <c r="K63" s="615"/>
      <c r="L63" s="585"/>
      <c r="M63" s="302"/>
      <c r="N63" s="289"/>
      <c r="O63" s="289"/>
      <c r="P63" s="289"/>
      <c r="Q63" s="289"/>
      <c r="R63" s="289"/>
      <c r="S63" s="289"/>
      <c r="T63" s="289"/>
      <c r="U63" s="289"/>
      <c r="V63" s="289"/>
      <c r="W63" s="289"/>
      <c r="X63" s="289"/>
      <c r="Y63" s="289"/>
      <c r="Z63" s="289"/>
      <c r="AA63" s="289"/>
      <c r="AB63" s="297"/>
      <c r="AC63" s="289"/>
      <c r="AD63" s="289"/>
    </row>
    <row r="64" spans="1:30" ht="15.75" customHeight="1" x14ac:dyDescent="0.25">
      <c r="A64" s="289"/>
      <c r="B64" s="31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18"/>
      <c r="AC64" s="289"/>
      <c r="AD64" s="289"/>
    </row>
    <row r="65" spans="1:30" ht="15.75" customHeight="1" x14ac:dyDescent="0.25">
      <c r="A65" s="289"/>
      <c r="B65" s="613" t="s">
        <v>166</v>
      </c>
      <c r="C65" s="595"/>
      <c r="D65" s="595"/>
      <c r="E65" s="595"/>
      <c r="F65" s="595"/>
      <c r="G65" s="595"/>
      <c r="H65" s="595"/>
      <c r="I65" s="595"/>
      <c r="J65" s="595"/>
      <c r="K65" s="595"/>
      <c r="L65" s="595"/>
      <c r="M65" s="595"/>
      <c r="N65" s="595"/>
      <c r="O65" s="595"/>
      <c r="P65" s="595"/>
      <c r="Q65" s="595"/>
      <c r="R65" s="595"/>
      <c r="S65" s="595"/>
      <c r="T65" s="595"/>
      <c r="U65" s="595"/>
      <c r="V65" s="595"/>
      <c r="W65" s="595"/>
      <c r="X65" s="595"/>
      <c r="Y65" s="595"/>
      <c r="Z65" s="595"/>
      <c r="AA65" s="595"/>
      <c r="AB65" s="585"/>
      <c r="AC65" s="289"/>
      <c r="AD65" s="289"/>
    </row>
    <row r="66" spans="1:30" ht="15.75" customHeight="1" x14ac:dyDescent="0.25">
      <c r="A66" s="289"/>
      <c r="B66" s="4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49"/>
      <c r="AC66" s="289"/>
      <c r="AD66" s="289"/>
    </row>
    <row r="67" spans="1:30" ht="29.25" customHeight="1" x14ac:dyDescent="0.25">
      <c r="A67" s="289"/>
      <c r="B67" s="602" t="s">
        <v>161</v>
      </c>
      <c r="C67" s="585"/>
      <c r="D67" s="43"/>
      <c r="E67" s="602" t="s">
        <v>167</v>
      </c>
      <c r="F67" s="585"/>
      <c r="G67" s="43"/>
      <c r="H67" s="594" t="s">
        <v>168</v>
      </c>
      <c r="I67" s="585"/>
      <c r="J67" s="602"/>
      <c r="K67" s="585"/>
      <c r="L67" s="611"/>
      <c r="M67" s="612"/>
      <c r="N67" s="43" t="s">
        <v>169</v>
      </c>
      <c r="O67" s="602"/>
      <c r="P67" s="595"/>
      <c r="Q67" s="585"/>
      <c r="R67" s="602" t="s">
        <v>170</v>
      </c>
      <c r="S67" s="595"/>
      <c r="T67" s="585"/>
      <c r="U67" s="602"/>
      <c r="V67" s="595"/>
      <c r="W67" s="585"/>
      <c r="X67" s="602" t="s">
        <v>171</v>
      </c>
      <c r="Y67" s="585"/>
      <c r="Z67" s="602"/>
      <c r="AA67" s="595"/>
      <c r="AB67" s="585"/>
      <c r="AC67" s="289"/>
      <c r="AD67" s="289"/>
    </row>
    <row r="68" spans="1:30" ht="15.75" customHeight="1" x14ac:dyDescent="0.25">
      <c r="A68" s="289"/>
      <c r="B68" s="48"/>
      <c r="C68" s="319"/>
      <c r="D68" s="319"/>
      <c r="E68" s="319"/>
      <c r="F68" s="312"/>
      <c r="G68" s="320"/>
      <c r="H68" s="321"/>
      <c r="I68" s="321"/>
      <c r="J68" s="312"/>
      <c r="K68" s="312"/>
      <c r="L68" s="312"/>
      <c r="M68" s="312"/>
      <c r="N68" s="321"/>
      <c r="O68" s="312"/>
      <c r="P68" s="312"/>
      <c r="Q68" s="312"/>
      <c r="R68" s="312"/>
      <c r="S68" s="321"/>
      <c r="T68" s="299"/>
      <c r="U68" s="299"/>
      <c r="V68" s="289"/>
      <c r="W68" s="321"/>
      <c r="X68" s="309"/>
      <c r="Y68" s="309"/>
      <c r="Z68" s="50"/>
      <c r="AA68" s="28"/>
      <c r="AB68" s="51"/>
      <c r="AC68" s="289"/>
      <c r="AD68" s="289"/>
    </row>
    <row r="69" spans="1:30" ht="15.75" customHeight="1" x14ac:dyDescent="0.25">
      <c r="A69" s="289"/>
      <c r="B69" s="613" t="s">
        <v>172</v>
      </c>
      <c r="C69" s="585"/>
      <c r="D69" s="617"/>
      <c r="E69" s="608"/>
      <c r="F69" s="608"/>
      <c r="G69" s="608"/>
      <c r="H69" s="608"/>
      <c r="I69" s="608"/>
      <c r="J69" s="608"/>
      <c r="K69" s="608"/>
      <c r="L69" s="608"/>
      <c r="M69" s="608"/>
      <c r="N69" s="608"/>
      <c r="O69" s="608"/>
      <c r="P69" s="608"/>
      <c r="Q69" s="608"/>
      <c r="R69" s="608"/>
      <c r="S69" s="608"/>
      <c r="T69" s="608"/>
      <c r="U69" s="608"/>
      <c r="V69" s="608"/>
      <c r="W69" s="608"/>
      <c r="X69" s="608"/>
      <c r="Y69" s="608"/>
      <c r="Z69" s="608"/>
      <c r="AA69" s="608"/>
      <c r="AB69" s="609"/>
      <c r="AC69" s="289"/>
      <c r="AD69" s="289"/>
    </row>
    <row r="70" spans="1:30" ht="15.75" customHeight="1" x14ac:dyDescent="0.25">
      <c r="A70" s="289"/>
      <c r="B70" s="48"/>
      <c r="C70" s="319"/>
      <c r="D70" s="319"/>
      <c r="E70" s="319"/>
      <c r="F70" s="312"/>
      <c r="G70" s="320"/>
      <c r="H70" s="321"/>
      <c r="I70" s="321"/>
      <c r="J70" s="312"/>
      <c r="K70" s="312"/>
      <c r="L70" s="312"/>
      <c r="M70" s="312"/>
      <c r="N70" s="321"/>
      <c r="O70" s="312"/>
      <c r="P70" s="312"/>
      <c r="Q70" s="312"/>
      <c r="R70" s="312"/>
      <c r="S70" s="321"/>
      <c r="T70" s="299"/>
      <c r="U70" s="299"/>
      <c r="V70" s="289"/>
      <c r="W70" s="321"/>
      <c r="X70" s="309"/>
      <c r="Y70" s="309"/>
      <c r="Z70" s="50"/>
      <c r="AA70" s="28"/>
      <c r="AB70" s="51"/>
      <c r="AC70" s="289"/>
      <c r="AD70" s="289"/>
    </row>
    <row r="71" spans="1:30" ht="15.75" customHeight="1" x14ac:dyDescent="0.25">
      <c r="A71" s="289"/>
      <c r="B71" s="613" t="s">
        <v>173</v>
      </c>
      <c r="C71" s="585"/>
      <c r="D71" s="61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609"/>
      <c r="AC71" s="289"/>
      <c r="AD71" s="289"/>
    </row>
    <row r="72" spans="1:30" ht="15.75" customHeight="1" x14ac:dyDescent="0.25">
      <c r="A72" s="289"/>
      <c r="B72" s="48"/>
      <c r="C72" s="319"/>
      <c r="D72" s="319"/>
      <c r="E72" s="319"/>
      <c r="F72" s="312"/>
      <c r="G72" s="320"/>
      <c r="H72" s="321"/>
      <c r="I72" s="321"/>
      <c r="J72" s="312"/>
      <c r="K72" s="312"/>
      <c r="L72" s="312"/>
      <c r="M72" s="312"/>
      <c r="N72" s="321"/>
      <c r="O72" s="312"/>
      <c r="P72" s="312"/>
      <c r="Q72" s="312"/>
      <c r="R72" s="312"/>
      <c r="S72" s="321"/>
      <c r="T72" s="299"/>
      <c r="U72" s="299"/>
      <c r="V72" s="289"/>
      <c r="W72" s="321"/>
      <c r="X72" s="309"/>
      <c r="Y72" s="309"/>
      <c r="Z72" s="309"/>
      <c r="AA72" s="299"/>
      <c r="AB72" s="305"/>
      <c r="AC72" s="289"/>
      <c r="AD72" s="289"/>
    </row>
    <row r="73" spans="1:30" ht="15.75" customHeight="1" x14ac:dyDescent="0.25">
      <c r="A73" s="289"/>
      <c r="B73" s="613" t="s">
        <v>174</v>
      </c>
      <c r="C73" s="585"/>
      <c r="D73" s="618"/>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9"/>
      <c r="AC73" s="289"/>
      <c r="AD73" s="289"/>
    </row>
    <row r="74" spans="1:30" ht="15.75" customHeight="1" x14ac:dyDescent="0.25">
      <c r="A74" s="289"/>
      <c r="B74" s="48"/>
      <c r="C74" s="319"/>
      <c r="D74" s="319"/>
      <c r="E74" s="319"/>
      <c r="F74" s="312"/>
      <c r="G74" s="320"/>
      <c r="H74" s="321"/>
      <c r="I74" s="321"/>
      <c r="J74" s="312"/>
      <c r="K74" s="312"/>
      <c r="L74" s="312"/>
      <c r="M74" s="312"/>
      <c r="N74" s="321"/>
      <c r="O74" s="312"/>
      <c r="P74" s="312"/>
      <c r="Q74" s="312"/>
      <c r="R74" s="312"/>
      <c r="S74" s="321"/>
      <c r="T74" s="299"/>
      <c r="U74" s="299"/>
      <c r="V74" s="289"/>
      <c r="W74" s="321"/>
      <c r="X74" s="309"/>
      <c r="Y74" s="309"/>
      <c r="Z74" s="50"/>
      <c r="AA74" s="28"/>
      <c r="AB74" s="51"/>
      <c r="AC74" s="289"/>
      <c r="AD74" s="289"/>
    </row>
    <row r="75" spans="1:30" ht="15.75" customHeight="1" x14ac:dyDescent="0.25">
      <c r="A75" s="289"/>
      <c r="B75" s="613" t="s">
        <v>175</v>
      </c>
      <c r="C75" s="585"/>
      <c r="D75" s="618"/>
      <c r="E75" s="608"/>
      <c r="F75" s="608"/>
      <c r="G75" s="608"/>
      <c r="H75" s="608"/>
      <c r="I75" s="608"/>
      <c r="J75" s="608"/>
      <c r="K75" s="608"/>
      <c r="L75" s="608"/>
      <c r="M75" s="608"/>
      <c r="N75" s="608"/>
      <c r="O75" s="608"/>
      <c r="P75" s="608"/>
      <c r="Q75" s="608"/>
      <c r="R75" s="608"/>
      <c r="S75" s="608"/>
      <c r="T75" s="608"/>
      <c r="U75" s="608"/>
      <c r="V75" s="608"/>
      <c r="W75" s="608"/>
      <c r="X75" s="608"/>
      <c r="Y75" s="608"/>
      <c r="Z75" s="608"/>
      <c r="AA75" s="608"/>
      <c r="AB75" s="609"/>
      <c r="AC75" s="289"/>
      <c r="AD75" s="289"/>
    </row>
    <row r="76" spans="1:30" ht="15.75" customHeight="1" x14ac:dyDescent="0.25">
      <c r="A76" s="289"/>
      <c r="B76" s="48"/>
      <c r="C76" s="319"/>
      <c r="D76" s="319"/>
      <c r="E76" s="319"/>
      <c r="F76" s="312"/>
      <c r="G76" s="320"/>
      <c r="H76" s="321"/>
      <c r="I76" s="321"/>
      <c r="J76" s="312"/>
      <c r="K76" s="312"/>
      <c r="L76" s="312"/>
      <c r="M76" s="312"/>
      <c r="N76" s="321"/>
      <c r="O76" s="312"/>
      <c r="P76" s="312"/>
      <c r="Q76" s="312"/>
      <c r="R76" s="312"/>
      <c r="S76" s="321"/>
      <c r="T76" s="299"/>
      <c r="U76" s="299"/>
      <c r="V76" s="289"/>
      <c r="W76" s="321"/>
      <c r="X76" s="309"/>
      <c r="Y76" s="309"/>
      <c r="Z76" s="50"/>
      <c r="AA76" s="28"/>
      <c r="AB76" s="51"/>
      <c r="AC76" s="289"/>
      <c r="AD76" s="289"/>
    </row>
    <row r="77" spans="1:30" ht="15.75" customHeight="1" x14ac:dyDescent="0.25">
      <c r="A77" s="289"/>
      <c r="B77" s="613" t="s">
        <v>176</v>
      </c>
      <c r="C77" s="585"/>
      <c r="D77" s="618"/>
      <c r="E77" s="608"/>
      <c r="F77" s="608"/>
      <c r="G77" s="608"/>
      <c r="H77" s="608"/>
      <c r="I77" s="608"/>
      <c r="J77" s="608"/>
      <c r="K77" s="608"/>
      <c r="L77" s="608"/>
      <c r="M77" s="608"/>
      <c r="N77" s="608"/>
      <c r="O77" s="608"/>
      <c r="P77" s="608"/>
      <c r="Q77" s="608"/>
      <c r="R77" s="608"/>
      <c r="S77" s="608"/>
      <c r="T77" s="608"/>
      <c r="U77" s="608"/>
      <c r="V77" s="608"/>
      <c r="W77" s="608"/>
      <c r="X77" s="608"/>
      <c r="Y77" s="608"/>
      <c r="Z77" s="608"/>
      <c r="AA77" s="608"/>
      <c r="AB77" s="609"/>
      <c r="AC77" s="289"/>
      <c r="AD77" s="289"/>
    </row>
    <row r="78" spans="1:30" ht="15.75" customHeight="1" x14ac:dyDescent="0.25">
      <c r="A78" s="289"/>
      <c r="B78" s="48"/>
      <c r="C78" s="319"/>
      <c r="D78" s="319"/>
      <c r="E78" s="319"/>
      <c r="F78" s="312"/>
      <c r="G78" s="320"/>
      <c r="H78" s="321"/>
      <c r="I78" s="321"/>
      <c r="J78" s="312"/>
      <c r="K78" s="312"/>
      <c r="L78" s="312"/>
      <c r="M78" s="312"/>
      <c r="N78" s="321"/>
      <c r="O78" s="312"/>
      <c r="P78" s="312"/>
      <c r="Q78" s="312"/>
      <c r="R78" s="312"/>
      <c r="S78" s="321"/>
      <c r="T78" s="299"/>
      <c r="U78" s="299"/>
      <c r="V78" s="289"/>
      <c r="W78" s="321"/>
      <c r="X78" s="309"/>
      <c r="Y78" s="309"/>
      <c r="Z78" s="50"/>
      <c r="AA78" s="28"/>
      <c r="AB78" s="51"/>
      <c r="AC78" s="289"/>
      <c r="AD78" s="289"/>
    </row>
    <row r="79" spans="1:30" ht="15.75" customHeight="1" x14ac:dyDescent="0.25">
      <c r="A79" s="289"/>
      <c r="B79" s="613" t="s">
        <v>177</v>
      </c>
      <c r="C79" s="595"/>
      <c r="D79" s="595"/>
      <c r="E79" s="595"/>
      <c r="F79" s="595"/>
      <c r="G79" s="595"/>
      <c r="H79" s="595"/>
      <c r="I79" s="595"/>
      <c r="J79" s="595"/>
      <c r="K79" s="595"/>
      <c r="L79" s="595"/>
      <c r="M79" s="595"/>
      <c r="N79" s="595"/>
      <c r="O79" s="595"/>
      <c r="P79" s="595"/>
      <c r="Q79" s="595"/>
      <c r="R79" s="595"/>
      <c r="S79" s="595"/>
      <c r="T79" s="595"/>
      <c r="U79" s="595"/>
      <c r="V79" s="595"/>
      <c r="W79" s="595"/>
      <c r="X79" s="595"/>
      <c r="Y79" s="595"/>
      <c r="Z79" s="595"/>
      <c r="AA79" s="595"/>
      <c r="AB79" s="585"/>
      <c r="AC79" s="289"/>
      <c r="AD79" s="289"/>
    </row>
    <row r="80" spans="1:30" ht="15.75" customHeight="1" x14ac:dyDescent="0.25">
      <c r="A80" s="289"/>
      <c r="B80" s="594" t="s">
        <v>122</v>
      </c>
      <c r="C80" s="585"/>
      <c r="D80" s="52" t="s">
        <v>178</v>
      </c>
      <c r="E80" s="594" t="s">
        <v>179</v>
      </c>
      <c r="F80" s="585"/>
      <c r="G80" s="594" t="s">
        <v>177</v>
      </c>
      <c r="H80" s="595"/>
      <c r="I80" s="595"/>
      <c r="J80" s="595"/>
      <c r="K80" s="595"/>
      <c r="L80" s="595"/>
      <c r="M80" s="595"/>
      <c r="N80" s="595"/>
      <c r="O80" s="585"/>
      <c r="P80" s="594" t="s">
        <v>180</v>
      </c>
      <c r="Q80" s="595"/>
      <c r="R80" s="595"/>
      <c r="S80" s="595"/>
      <c r="T80" s="595"/>
      <c r="U80" s="595"/>
      <c r="V80" s="595"/>
      <c r="W80" s="595"/>
      <c r="X80" s="595"/>
      <c r="Y80" s="595"/>
      <c r="Z80" s="595"/>
      <c r="AA80" s="595"/>
      <c r="AB80" s="585"/>
      <c r="AC80" s="289"/>
      <c r="AD80" s="289"/>
    </row>
    <row r="81" spans="1:30" ht="15.75" customHeight="1" x14ac:dyDescent="0.25">
      <c r="A81" s="289"/>
      <c r="B81" s="594"/>
      <c r="C81" s="585"/>
      <c r="D81" s="37"/>
      <c r="E81" s="594"/>
      <c r="F81" s="585"/>
      <c r="G81" s="619"/>
      <c r="H81" s="595"/>
      <c r="I81" s="595"/>
      <c r="J81" s="595"/>
      <c r="K81" s="595"/>
      <c r="L81" s="595"/>
      <c r="M81" s="595"/>
      <c r="N81" s="595"/>
      <c r="O81" s="585"/>
      <c r="P81" s="619"/>
      <c r="Q81" s="595"/>
      <c r="R81" s="595"/>
      <c r="S81" s="595"/>
      <c r="T81" s="595"/>
      <c r="U81" s="595"/>
      <c r="V81" s="595"/>
      <c r="W81" s="595"/>
      <c r="X81" s="595"/>
      <c r="Y81" s="595"/>
      <c r="Z81" s="595"/>
      <c r="AA81" s="595"/>
      <c r="AB81" s="585"/>
      <c r="AC81" s="289"/>
      <c r="AD81" s="289"/>
    </row>
    <row r="82" spans="1:30" ht="15.75" customHeight="1" x14ac:dyDescent="0.25">
      <c r="A82" s="289"/>
      <c r="B82" s="594"/>
      <c r="C82" s="585"/>
      <c r="D82" s="37"/>
      <c r="E82" s="594"/>
      <c r="F82" s="585"/>
      <c r="G82" s="619"/>
      <c r="H82" s="595"/>
      <c r="I82" s="595"/>
      <c r="J82" s="595"/>
      <c r="K82" s="595"/>
      <c r="L82" s="595"/>
      <c r="M82" s="595"/>
      <c r="N82" s="595"/>
      <c r="O82" s="585"/>
      <c r="P82" s="619"/>
      <c r="Q82" s="595"/>
      <c r="R82" s="595"/>
      <c r="S82" s="595"/>
      <c r="T82" s="595"/>
      <c r="U82" s="595"/>
      <c r="V82" s="595"/>
      <c r="W82" s="595"/>
      <c r="X82" s="595"/>
      <c r="Y82" s="595"/>
      <c r="Z82" s="595"/>
      <c r="AA82" s="595"/>
      <c r="AB82" s="585"/>
      <c r="AC82" s="289"/>
      <c r="AD82" s="289"/>
    </row>
    <row r="83" spans="1:30" ht="26.25" customHeight="1" x14ac:dyDescent="0.25">
      <c r="A83" s="289"/>
      <c r="B83" s="620" t="s">
        <v>181</v>
      </c>
      <c r="C83" s="595"/>
      <c r="D83" s="595"/>
      <c r="E83" s="595"/>
      <c r="F83" s="595"/>
      <c r="G83" s="595"/>
      <c r="H83" s="595"/>
      <c r="I83" s="595"/>
      <c r="J83" s="595"/>
      <c r="K83" s="595"/>
      <c r="L83" s="595"/>
      <c r="M83" s="595"/>
      <c r="N83" s="595"/>
      <c r="O83" s="595"/>
      <c r="P83" s="595"/>
      <c r="Q83" s="595"/>
      <c r="R83" s="595"/>
      <c r="S83" s="595"/>
      <c r="T83" s="595"/>
      <c r="U83" s="595"/>
      <c r="V83" s="595"/>
      <c r="W83" s="595"/>
      <c r="X83" s="595"/>
      <c r="Y83" s="595"/>
      <c r="Z83" s="595"/>
      <c r="AA83" s="595"/>
      <c r="AB83" s="585"/>
      <c r="AC83" s="289"/>
      <c r="AD83" s="322"/>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C00"/>
  </sheetPr>
  <dimension ref="A1:AG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1" width="11.42578125" customWidth="1"/>
    <col min="32" max="32" width="41.85546875" customWidth="1"/>
    <col min="33" max="33" width="14.140625" customWidth="1"/>
  </cols>
  <sheetData>
    <row r="1" spans="1:33"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row>
    <row r="2" spans="1:33"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c r="AE2" s="289"/>
      <c r="AF2" s="289"/>
      <c r="AG2" s="289"/>
    </row>
    <row r="3" spans="1:33"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c r="AE3" s="289"/>
      <c r="AF3" s="289"/>
      <c r="AG3" s="289"/>
    </row>
    <row r="4" spans="1:33"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c r="AE4" s="289"/>
      <c r="AF4" s="289"/>
      <c r="AG4" s="289"/>
    </row>
    <row r="5" spans="1:33"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c r="AE5" s="289"/>
      <c r="AF5" s="289"/>
      <c r="AG5" s="289"/>
    </row>
    <row r="6" spans="1:33"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c r="AE6" s="289"/>
      <c r="AF6" s="289"/>
      <c r="AG6" s="289"/>
    </row>
    <row r="7" spans="1:33"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c r="AE7" s="289"/>
      <c r="AF7" s="1038" t="s">
        <v>978</v>
      </c>
      <c r="AG7" s="612"/>
    </row>
    <row r="8" spans="1:33"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c r="AE8" s="289"/>
      <c r="AF8" s="289"/>
      <c r="AG8" s="289"/>
    </row>
    <row r="9" spans="1:33"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c r="AE9" s="289"/>
      <c r="AF9" s="289"/>
      <c r="AG9" s="289"/>
    </row>
    <row r="10" spans="1:33" ht="30" customHeight="1" x14ac:dyDescent="0.25">
      <c r="A10" s="289"/>
      <c r="B10" s="31"/>
      <c r="C10" s="626" t="s">
        <v>123</v>
      </c>
      <c r="D10" s="612"/>
      <c r="E10" s="594" t="s">
        <v>1009</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c r="AE10" s="289"/>
      <c r="AF10" s="52" t="s">
        <v>979</v>
      </c>
      <c r="AG10" s="52" t="s">
        <v>980</v>
      </c>
    </row>
    <row r="11" spans="1:33"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c r="AE11" s="289"/>
      <c r="AF11" s="37" t="s">
        <v>1010</v>
      </c>
      <c r="AG11" s="37">
        <v>25</v>
      </c>
    </row>
    <row r="12" spans="1:33" ht="29.25" customHeight="1" x14ac:dyDescent="0.25">
      <c r="A12" s="289"/>
      <c r="B12" s="31"/>
      <c r="C12" s="630" t="s">
        <v>125</v>
      </c>
      <c r="D12" s="631"/>
      <c r="E12" s="628" t="s">
        <v>1011</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c r="AE12" s="289"/>
      <c r="AF12" s="37" t="s">
        <v>1012</v>
      </c>
      <c r="AG12" s="37">
        <v>12</v>
      </c>
    </row>
    <row r="13" spans="1:33"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c r="AE13" s="289"/>
      <c r="AF13" s="37" t="s">
        <v>1013</v>
      </c>
      <c r="AG13" s="37">
        <v>12</v>
      </c>
    </row>
    <row r="14" spans="1:33" ht="15" customHeight="1" x14ac:dyDescent="0.25">
      <c r="A14" s="289"/>
      <c r="B14" s="31"/>
      <c r="C14" s="626" t="s">
        <v>1001</v>
      </c>
      <c r="D14" s="612"/>
      <c r="E14" s="621" t="s">
        <v>1014</v>
      </c>
      <c r="F14" s="605"/>
      <c r="G14" s="605"/>
      <c r="H14" s="605"/>
      <c r="I14" s="605"/>
      <c r="J14" s="605"/>
      <c r="K14" s="605"/>
      <c r="L14" s="605"/>
      <c r="M14" s="605"/>
      <c r="N14" s="605"/>
      <c r="O14" s="605"/>
      <c r="P14" s="605"/>
      <c r="Q14" s="605"/>
      <c r="R14" s="605"/>
      <c r="S14" s="605"/>
      <c r="T14" s="605"/>
      <c r="U14" s="605"/>
      <c r="V14" s="605"/>
      <c r="W14" s="605"/>
      <c r="X14" s="605"/>
      <c r="Y14" s="605"/>
      <c r="Z14" s="605"/>
      <c r="AA14" s="606"/>
      <c r="AB14" s="297"/>
      <c r="AC14" s="289"/>
      <c r="AD14" s="289"/>
      <c r="AE14" s="289"/>
      <c r="AF14" s="37" t="s">
        <v>1015</v>
      </c>
      <c r="AG14" s="37">
        <v>25</v>
      </c>
    </row>
    <row r="15" spans="1:33" ht="15.75" customHeight="1" x14ac:dyDescent="0.25">
      <c r="A15" s="289"/>
      <c r="B15" s="31"/>
      <c r="C15" s="299"/>
      <c r="D15" s="299"/>
      <c r="E15" s="607"/>
      <c r="F15" s="608"/>
      <c r="G15" s="608"/>
      <c r="H15" s="608"/>
      <c r="I15" s="608"/>
      <c r="J15" s="608"/>
      <c r="K15" s="608"/>
      <c r="L15" s="608"/>
      <c r="M15" s="608"/>
      <c r="N15" s="608"/>
      <c r="O15" s="608"/>
      <c r="P15" s="608"/>
      <c r="Q15" s="608"/>
      <c r="R15" s="608"/>
      <c r="S15" s="608"/>
      <c r="T15" s="608"/>
      <c r="U15" s="608"/>
      <c r="V15" s="608"/>
      <c r="W15" s="608"/>
      <c r="X15" s="608"/>
      <c r="Y15" s="608"/>
      <c r="Z15" s="608"/>
      <c r="AA15" s="609"/>
      <c r="AB15" s="297"/>
      <c r="AC15" s="289"/>
      <c r="AD15" s="289"/>
      <c r="AE15" s="289"/>
      <c r="AF15" s="37" t="s">
        <v>1016</v>
      </c>
      <c r="AG15" s="37">
        <v>12</v>
      </c>
    </row>
    <row r="16" spans="1:33" ht="15" customHeight="1" x14ac:dyDescent="0.25">
      <c r="A16" s="289"/>
      <c r="B16" s="31"/>
      <c r="C16" s="299"/>
      <c r="D16" s="299"/>
      <c r="E16" s="299"/>
      <c r="F16" s="289"/>
      <c r="G16" s="289"/>
      <c r="H16" s="289"/>
      <c r="I16" s="289"/>
      <c r="J16" s="289"/>
      <c r="K16" s="289"/>
      <c r="L16" s="289"/>
      <c r="M16" s="289"/>
      <c r="N16" s="289"/>
      <c r="O16" s="289"/>
      <c r="P16" s="289"/>
      <c r="Q16" s="289"/>
      <c r="R16" s="289"/>
      <c r="S16" s="289"/>
      <c r="T16" s="289"/>
      <c r="U16" s="289"/>
      <c r="V16" s="289"/>
      <c r="W16" s="289"/>
      <c r="X16" s="289"/>
      <c r="Y16" s="289"/>
      <c r="Z16" s="289"/>
      <c r="AA16" s="289"/>
      <c r="AB16" s="297"/>
      <c r="AC16" s="289"/>
      <c r="AD16" s="289"/>
      <c r="AE16" s="289"/>
      <c r="AF16" s="37" t="s">
        <v>1017</v>
      </c>
      <c r="AG16" s="37">
        <v>28</v>
      </c>
    </row>
    <row r="17" spans="1:33" ht="15" customHeight="1" x14ac:dyDescent="0.25">
      <c r="A17" s="289"/>
      <c r="B17" s="31"/>
      <c r="C17" s="626" t="s">
        <v>1003</v>
      </c>
      <c r="D17" s="612"/>
      <c r="E17" s="1040" t="s">
        <v>1018</v>
      </c>
      <c r="F17" s="605"/>
      <c r="G17" s="605"/>
      <c r="H17" s="605"/>
      <c r="I17" s="605"/>
      <c r="J17" s="605"/>
      <c r="K17" s="605"/>
      <c r="L17" s="605"/>
      <c r="M17" s="605"/>
      <c r="N17" s="605"/>
      <c r="O17" s="605"/>
      <c r="P17" s="605"/>
      <c r="Q17" s="605"/>
      <c r="R17" s="605"/>
      <c r="S17" s="605"/>
      <c r="T17" s="605"/>
      <c r="U17" s="605"/>
      <c r="V17" s="605"/>
      <c r="W17" s="605"/>
      <c r="X17" s="605"/>
      <c r="Y17" s="605"/>
      <c r="Z17" s="605"/>
      <c r="AA17" s="606"/>
      <c r="AB17" s="297"/>
      <c r="AC17" s="289"/>
      <c r="AD17" s="289"/>
      <c r="AE17" s="289"/>
      <c r="AF17" s="37" t="s">
        <v>1019</v>
      </c>
      <c r="AG17" s="37">
        <v>100</v>
      </c>
    </row>
    <row r="18" spans="1:33" ht="15" customHeight="1" x14ac:dyDescent="0.25">
      <c r="A18" s="289"/>
      <c r="B18" s="31"/>
      <c r="C18" s="299"/>
      <c r="D18" s="299"/>
      <c r="E18" s="607"/>
      <c r="F18" s="608"/>
      <c r="G18" s="608"/>
      <c r="H18" s="608"/>
      <c r="I18" s="608"/>
      <c r="J18" s="608"/>
      <c r="K18" s="608"/>
      <c r="L18" s="608"/>
      <c r="M18" s="608"/>
      <c r="N18" s="608"/>
      <c r="O18" s="608"/>
      <c r="P18" s="608"/>
      <c r="Q18" s="608"/>
      <c r="R18" s="608"/>
      <c r="S18" s="608"/>
      <c r="T18" s="608"/>
      <c r="U18" s="608"/>
      <c r="V18" s="608"/>
      <c r="W18" s="608"/>
      <c r="X18" s="608"/>
      <c r="Y18" s="608"/>
      <c r="Z18" s="608"/>
      <c r="AA18" s="609"/>
      <c r="AB18" s="297"/>
      <c r="AC18" s="289"/>
      <c r="AD18" s="289"/>
      <c r="AE18" s="289"/>
      <c r="AF18" s="37" t="s">
        <v>1020</v>
      </c>
      <c r="AG18" s="37">
        <v>34</v>
      </c>
    </row>
    <row r="19" spans="1:33" ht="15" customHeight="1" x14ac:dyDescent="0.25">
      <c r="A19" s="289"/>
      <c r="B19" s="31"/>
      <c r="C19" s="299"/>
      <c r="D19" s="299"/>
      <c r="E19" s="299"/>
      <c r="F19" s="289"/>
      <c r="G19" s="289"/>
      <c r="H19" s="289"/>
      <c r="I19" s="289"/>
      <c r="J19" s="289"/>
      <c r="K19" s="289"/>
      <c r="L19" s="289"/>
      <c r="M19" s="289"/>
      <c r="N19" s="289"/>
      <c r="O19" s="289"/>
      <c r="P19" s="289"/>
      <c r="Q19" s="289"/>
      <c r="R19" s="289"/>
      <c r="S19" s="289"/>
      <c r="T19" s="289"/>
      <c r="U19" s="289"/>
      <c r="V19" s="289"/>
      <c r="W19" s="289"/>
      <c r="X19" s="289"/>
      <c r="Y19" s="289"/>
      <c r="Z19" s="289"/>
      <c r="AA19" s="289"/>
      <c r="AB19" s="297"/>
      <c r="AC19" s="289"/>
      <c r="AD19" s="289"/>
      <c r="AE19" s="289"/>
      <c r="AF19" s="37" t="s">
        <v>1021</v>
      </c>
      <c r="AG19" s="37">
        <v>100</v>
      </c>
    </row>
    <row r="20" spans="1:33" ht="15" customHeight="1" x14ac:dyDescent="0.25">
      <c r="A20" s="289"/>
      <c r="B20" s="31"/>
      <c r="C20" s="299"/>
      <c r="D20" s="299"/>
      <c r="E20" s="299"/>
      <c r="F20" s="289"/>
      <c r="G20" s="289"/>
      <c r="H20" s="289"/>
      <c r="I20" s="289"/>
      <c r="J20" s="289"/>
      <c r="K20" s="289"/>
      <c r="L20" s="289"/>
      <c r="M20" s="289"/>
      <c r="N20" s="289"/>
      <c r="O20" s="289"/>
      <c r="P20" s="289"/>
      <c r="Q20" s="289"/>
      <c r="R20" s="289"/>
      <c r="S20" s="289"/>
      <c r="T20" s="289"/>
      <c r="U20" s="289"/>
      <c r="V20" s="289"/>
      <c r="W20" s="289"/>
      <c r="X20" s="289"/>
      <c r="Y20" s="289"/>
      <c r="Z20" s="289"/>
      <c r="AA20" s="289"/>
      <c r="AB20" s="297"/>
      <c r="AC20" s="289"/>
      <c r="AD20" s="289"/>
      <c r="AE20" s="289"/>
      <c r="AF20" s="37" t="s">
        <v>1022</v>
      </c>
      <c r="AG20" s="37">
        <v>38</v>
      </c>
    </row>
    <row r="21" spans="1:33" ht="15" customHeight="1" x14ac:dyDescent="0.25">
      <c r="A21" s="289"/>
      <c r="B21" s="31"/>
      <c r="C21" s="626" t="s">
        <v>127</v>
      </c>
      <c r="D21" s="612"/>
      <c r="E21" s="300"/>
      <c r="F21" s="627"/>
      <c r="G21" s="612"/>
      <c r="H21" s="612"/>
      <c r="I21" s="612"/>
      <c r="J21" s="612"/>
      <c r="K21" s="612"/>
      <c r="L21" s="612"/>
      <c r="M21" s="612"/>
      <c r="N21" s="612"/>
      <c r="O21" s="612"/>
      <c r="P21" s="612"/>
      <c r="Q21" s="612"/>
      <c r="R21" s="612"/>
      <c r="S21" s="612"/>
      <c r="T21" s="612"/>
      <c r="U21" s="612"/>
      <c r="V21" s="612"/>
      <c r="W21" s="612"/>
      <c r="X21" s="612"/>
      <c r="Y21" s="612"/>
      <c r="Z21" s="612"/>
      <c r="AA21" s="612"/>
      <c r="AB21" s="623"/>
      <c r="AC21" s="289"/>
      <c r="AD21" s="289"/>
      <c r="AE21" s="289"/>
      <c r="AF21" s="37" t="s">
        <v>1023</v>
      </c>
      <c r="AG21" s="37">
        <v>100</v>
      </c>
    </row>
    <row r="22" spans="1:33" ht="29.25" customHeight="1" x14ac:dyDescent="0.25">
      <c r="A22" s="289"/>
      <c r="B22" s="31"/>
      <c r="C22" s="594" t="s">
        <v>1024</v>
      </c>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85"/>
      <c r="AB22" s="301"/>
      <c r="AC22" s="289"/>
      <c r="AD22" s="289"/>
      <c r="AE22" s="289"/>
      <c r="AF22" s="37" t="s">
        <v>1025</v>
      </c>
      <c r="AG22" s="37">
        <v>15</v>
      </c>
    </row>
    <row r="23" spans="1:33" ht="15" customHeight="1" x14ac:dyDescent="0.25">
      <c r="A23" s="289"/>
      <c r="B23" s="31"/>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1"/>
      <c r="AC23" s="289"/>
      <c r="AD23" s="289"/>
      <c r="AE23" s="289"/>
      <c r="AF23" s="289"/>
      <c r="AG23" s="289"/>
    </row>
    <row r="24" spans="1:33" ht="15" customHeight="1" x14ac:dyDescent="0.25">
      <c r="A24" s="289"/>
      <c r="B24" s="31"/>
      <c r="C24" s="303" t="s">
        <v>128</v>
      </c>
      <c r="D24" s="303"/>
      <c r="E24" s="289"/>
      <c r="F24" s="289"/>
      <c r="G24" s="289"/>
      <c r="H24" s="289"/>
      <c r="I24" s="289"/>
      <c r="J24" s="302"/>
      <c r="K24" s="302"/>
      <c r="L24" s="302"/>
      <c r="M24" s="302"/>
      <c r="N24" s="302"/>
      <c r="O24" s="302"/>
      <c r="P24" s="302"/>
      <c r="Q24" s="302"/>
      <c r="R24" s="302" t="s">
        <v>129</v>
      </c>
      <c r="S24" s="302"/>
      <c r="T24" s="302"/>
      <c r="U24" s="302"/>
      <c r="V24" s="302"/>
      <c r="W24" s="302"/>
      <c r="X24" s="302"/>
      <c r="Y24" s="302"/>
      <c r="Z24" s="302"/>
      <c r="AA24" s="302"/>
      <c r="AB24" s="301"/>
      <c r="AC24" s="289"/>
      <c r="AD24" s="289"/>
      <c r="AE24" s="289"/>
      <c r="AF24" s="289"/>
      <c r="AG24" s="289"/>
    </row>
    <row r="25" spans="1:33" ht="15" customHeight="1" x14ac:dyDescent="0.25">
      <c r="A25" s="289"/>
      <c r="B25" s="31"/>
      <c r="C25" s="1041" t="s">
        <v>1026</v>
      </c>
      <c r="D25" s="605"/>
      <c r="E25" s="605"/>
      <c r="F25" s="605"/>
      <c r="G25" s="605"/>
      <c r="H25" s="605"/>
      <c r="I25" s="605"/>
      <c r="J25" s="605"/>
      <c r="K25" s="605"/>
      <c r="L25" s="605"/>
      <c r="M25" s="605"/>
      <c r="N25" s="605"/>
      <c r="O25" s="605"/>
      <c r="P25" s="606"/>
      <c r="Q25" s="289"/>
      <c r="R25" s="615"/>
      <c r="S25" s="595"/>
      <c r="T25" s="595"/>
      <c r="U25" s="595"/>
      <c r="V25" s="595"/>
      <c r="W25" s="595"/>
      <c r="X25" s="595"/>
      <c r="Y25" s="595"/>
      <c r="Z25" s="595"/>
      <c r="AA25" s="585"/>
      <c r="AB25" s="297"/>
      <c r="AC25" s="289"/>
      <c r="AD25" s="289"/>
      <c r="AE25" s="289"/>
      <c r="AF25" s="324">
        <f>+((AG11/AG12)*AG13)+((AG14/AG15)*AG13)+(((((AG16/100)*AG17)+((AG18/100)*AG19)+((AG20/100)*AG21))*AG22)/100)</f>
        <v>65</v>
      </c>
      <c r="AG25" s="289"/>
    </row>
    <row r="26" spans="1:33" ht="15" customHeight="1" x14ac:dyDescent="0.25">
      <c r="A26" s="289"/>
      <c r="B26" s="31"/>
      <c r="C26" s="622"/>
      <c r="D26" s="569"/>
      <c r="E26" s="569"/>
      <c r="F26" s="569"/>
      <c r="G26" s="569"/>
      <c r="H26" s="569"/>
      <c r="I26" s="569"/>
      <c r="J26" s="569"/>
      <c r="K26" s="569"/>
      <c r="L26" s="569"/>
      <c r="M26" s="569"/>
      <c r="N26" s="569"/>
      <c r="O26" s="569"/>
      <c r="P26" s="623"/>
      <c r="Q26" s="289"/>
      <c r="R26" s="289"/>
      <c r="S26" s="289"/>
      <c r="T26" s="289"/>
      <c r="U26" s="289"/>
      <c r="V26" s="289"/>
      <c r="W26" s="289"/>
      <c r="X26" s="289"/>
      <c r="Y26" s="289"/>
      <c r="Z26" s="289"/>
      <c r="AA26" s="289"/>
      <c r="AB26" s="297"/>
      <c r="AC26" s="289"/>
      <c r="AD26" s="289"/>
      <c r="AE26" s="289"/>
      <c r="AF26" s="325"/>
      <c r="AG26" s="289"/>
    </row>
    <row r="27" spans="1:33" ht="15" customHeight="1" x14ac:dyDescent="0.25">
      <c r="A27" s="289"/>
      <c r="B27" s="31"/>
      <c r="C27" s="622"/>
      <c r="D27" s="569"/>
      <c r="E27" s="569"/>
      <c r="F27" s="569"/>
      <c r="G27" s="569"/>
      <c r="H27" s="569"/>
      <c r="I27" s="569"/>
      <c r="J27" s="569"/>
      <c r="K27" s="569"/>
      <c r="L27" s="569"/>
      <c r="M27" s="569"/>
      <c r="N27" s="569"/>
      <c r="O27" s="569"/>
      <c r="P27" s="623"/>
      <c r="Q27" s="299"/>
      <c r="R27" s="302" t="s">
        <v>130</v>
      </c>
      <c r="S27" s="302"/>
      <c r="T27" s="302"/>
      <c r="U27" s="302"/>
      <c r="V27" s="302"/>
      <c r="W27" s="299"/>
      <c r="X27" s="299"/>
      <c r="Y27" s="299"/>
      <c r="Z27" s="289"/>
      <c r="AA27" s="299"/>
      <c r="AB27" s="297"/>
      <c r="AC27" s="289"/>
      <c r="AD27" s="289"/>
      <c r="AE27" s="289"/>
      <c r="AF27" s="289"/>
      <c r="AG27" s="289"/>
    </row>
    <row r="28" spans="1:33" ht="15" customHeight="1" x14ac:dyDescent="0.25">
      <c r="A28" s="289"/>
      <c r="B28" s="31"/>
      <c r="C28" s="622"/>
      <c r="D28" s="569"/>
      <c r="E28" s="569"/>
      <c r="F28" s="569"/>
      <c r="G28" s="569"/>
      <c r="H28" s="569"/>
      <c r="I28" s="569"/>
      <c r="J28" s="569"/>
      <c r="K28" s="569"/>
      <c r="L28" s="569"/>
      <c r="M28" s="569"/>
      <c r="N28" s="569"/>
      <c r="O28" s="569"/>
      <c r="P28" s="623"/>
      <c r="Q28" s="289"/>
      <c r="R28" s="37"/>
      <c r="S28" s="289" t="s">
        <v>15</v>
      </c>
      <c r="T28" s="289"/>
      <c r="U28" s="37"/>
      <c r="V28" s="289" t="s">
        <v>27</v>
      </c>
      <c r="W28" s="289"/>
      <c r="X28" s="37"/>
      <c r="Y28" s="304" t="s">
        <v>46</v>
      </c>
      <c r="Z28" s="289"/>
      <c r="AA28" s="289"/>
      <c r="AB28" s="297"/>
      <c r="AC28" s="289"/>
      <c r="AD28" s="289"/>
      <c r="AE28" s="289"/>
      <c r="AF28" s="289"/>
      <c r="AG28" s="289"/>
    </row>
    <row r="29" spans="1:33" ht="15" customHeight="1" x14ac:dyDescent="0.25">
      <c r="A29" s="289"/>
      <c r="B29" s="31"/>
      <c r="C29" s="622"/>
      <c r="D29" s="569"/>
      <c r="E29" s="569"/>
      <c r="F29" s="569"/>
      <c r="G29" s="569"/>
      <c r="H29" s="569"/>
      <c r="I29" s="569"/>
      <c r="J29" s="569"/>
      <c r="K29" s="569"/>
      <c r="L29" s="569"/>
      <c r="M29" s="569"/>
      <c r="N29" s="569"/>
      <c r="O29" s="569"/>
      <c r="P29" s="623"/>
      <c r="Q29" s="289"/>
      <c r="R29" s="289"/>
      <c r="S29" s="289"/>
      <c r="T29" s="289"/>
      <c r="U29" s="289"/>
      <c r="V29" s="289"/>
      <c r="W29" s="289"/>
      <c r="X29" s="289"/>
      <c r="Y29" s="289"/>
      <c r="Z29" s="289"/>
      <c r="AA29" s="289"/>
      <c r="AB29" s="297"/>
      <c r="AC29" s="289"/>
      <c r="AD29" s="289"/>
      <c r="AE29" s="289"/>
      <c r="AF29" s="289"/>
      <c r="AG29" s="289"/>
    </row>
    <row r="30" spans="1:33" ht="15" customHeight="1" x14ac:dyDescent="0.25">
      <c r="A30" s="289"/>
      <c r="B30" s="31"/>
      <c r="C30" s="607"/>
      <c r="D30" s="608"/>
      <c r="E30" s="608"/>
      <c r="F30" s="608"/>
      <c r="G30" s="608"/>
      <c r="H30" s="608"/>
      <c r="I30" s="608"/>
      <c r="J30" s="608"/>
      <c r="K30" s="608"/>
      <c r="L30" s="608"/>
      <c r="M30" s="608"/>
      <c r="N30" s="608"/>
      <c r="O30" s="608"/>
      <c r="P30" s="609"/>
      <c r="Q30" s="289"/>
      <c r="R30" s="302" t="s">
        <v>131</v>
      </c>
      <c r="S30" s="289"/>
      <c r="T30" s="289"/>
      <c r="U30" s="289"/>
      <c r="V30" s="289"/>
      <c r="W30" s="632" t="s">
        <v>21</v>
      </c>
      <c r="X30" s="595"/>
      <c r="Y30" s="595"/>
      <c r="Z30" s="595"/>
      <c r="AA30" s="585"/>
      <c r="AB30" s="297"/>
      <c r="AC30" s="289"/>
      <c r="AD30" s="289"/>
      <c r="AE30" s="289"/>
      <c r="AF30" s="289"/>
      <c r="AG30" s="289"/>
    </row>
    <row r="31" spans="1:33" ht="15" customHeight="1" x14ac:dyDescent="0.25">
      <c r="A31" s="289"/>
      <c r="B31" s="31"/>
      <c r="C31" s="299"/>
      <c r="D31" s="299"/>
      <c r="E31" s="299"/>
      <c r="F31" s="299"/>
      <c r="G31" s="299"/>
      <c r="H31" s="289"/>
      <c r="I31" s="289"/>
      <c r="J31" s="289"/>
      <c r="K31" s="289"/>
      <c r="L31" s="289"/>
      <c r="M31" s="289"/>
      <c r="N31" s="289"/>
      <c r="O31" s="289"/>
      <c r="P31" s="289"/>
      <c r="Q31" s="289"/>
      <c r="R31" s="302"/>
      <c r="S31" s="289"/>
      <c r="T31" s="289"/>
      <c r="U31" s="289"/>
      <c r="V31" s="289"/>
      <c r="W31" s="289"/>
      <c r="X31" s="289"/>
      <c r="Y31" s="289"/>
      <c r="Z31" s="289"/>
      <c r="AA31" s="289"/>
      <c r="AB31" s="297"/>
      <c r="AC31" s="289"/>
      <c r="AD31" s="289"/>
      <c r="AE31" s="289"/>
      <c r="AF31" s="289"/>
      <c r="AG31" s="289"/>
    </row>
    <row r="32" spans="1:33" ht="15" customHeight="1" x14ac:dyDescent="0.25">
      <c r="A32" s="289"/>
      <c r="B32" s="31"/>
      <c r="C32" s="302" t="s">
        <v>132</v>
      </c>
      <c r="D32" s="299"/>
      <c r="E32" s="299"/>
      <c r="F32" s="299"/>
      <c r="G32" s="299"/>
      <c r="H32" s="299"/>
      <c r="I32" s="289"/>
      <c r="J32" s="289"/>
      <c r="K32" s="289"/>
      <c r="L32" s="289"/>
      <c r="M32" s="289"/>
      <c r="N32" s="289"/>
      <c r="O32" s="289"/>
      <c r="P32" s="289"/>
      <c r="Q32" s="289"/>
      <c r="R32" s="289"/>
      <c r="S32" s="289"/>
      <c r="T32" s="289"/>
      <c r="U32" s="289"/>
      <c r="V32" s="289"/>
      <c r="W32" s="289"/>
      <c r="X32" s="289"/>
      <c r="Y32" s="289"/>
      <c r="Z32" s="289"/>
      <c r="AA32" s="289"/>
      <c r="AB32" s="297"/>
      <c r="AC32" s="289"/>
      <c r="AD32" s="289"/>
      <c r="AE32" s="289"/>
      <c r="AF32" s="289"/>
      <c r="AG32" s="289"/>
    </row>
    <row r="33" spans="1:33" ht="39.75" customHeight="1" x14ac:dyDescent="0.25">
      <c r="A33" s="289"/>
      <c r="B33" s="31"/>
      <c r="C33" s="1039" t="s">
        <v>1027</v>
      </c>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85"/>
      <c r="AB33" s="297"/>
      <c r="AC33" s="289"/>
      <c r="AD33" s="289"/>
      <c r="AE33" s="289"/>
      <c r="AF33" s="289"/>
      <c r="AG33" s="289"/>
    </row>
    <row r="34" spans="1:33" ht="15" customHeight="1" x14ac:dyDescent="0.25">
      <c r="A34" s="289"/>
      <c r="B34" s="31"/>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c r="AB34" s="305"/>
      <c r="AC34" s="289"/>
      <c r="AD34" s="289"/>
      <c r="AE34" s="289"/>
      <c r="AF34" s="289"/>
      <c r="AG34" s="289"/>
    </row>
    <row r="35" spans="1:33" ht="15" customHeight="1" x14ac:dyDescent="0.25">
      <c r="A35" s="289"/>
      <c r="B35" s="31"/>
      <c r="C35" s="293" t="s">
        <v>134</v>
      </c>
      <c r="D35" s="299"/>
      <c r="E35" s="299"/>
      <c r="F35" s="299"/>
      <c r="G35" s="299"/>
      <c r="H35" s="299"/>
      <c r="I35" s="299"/>
      <c r="J35" s="299"/>
      <c r="K35" s="299"/>
      <c r="L35" s="299"/>
      <c r="M35" s="293" t="s">
        <v>134</v>
      </c>
      <c r="N35" s="299"/>
      <c r="O35" s="299"/>
      <c r="P35" s="299"/>
      <c r="Q35" s="299"/>
      <c r="R35" s="299"/>
      <c r="S35" s="299"/>
      <c r="T35" s="299"/>
      <c r="U35" s="299"/>
      <c r="V35" s="299"/>
      <c r="W35" s="299"/>
      <c r="X35" s="299"/>
      <c r="Y35" s="299"/>
      <c r="Z35" s="299"/>
      <c r="AA35" s="299"/>
      <c r="AB35" s="305"/>
      <c r="AC35" s="289"/>
      <c r="AD35" s="289"/>
      <c r="AE35" s="289"/>
      <c r="AF35" s="289"/>
      <c r="AG35" s="289"/>
    </row>
    <row r="36" spans="1:33" ht="29.25" customHeight="1" x14ac:dyDescent="0.25">
      <c r="A36" s="289"/>
      <c r="B36" s="31"/>
      <c r="C36" s="632" t="s">
        <v>974</v>
      </c>
      <c r="D36" s="595"/>
      <c r="E36" s="595"/>
      <c r="F36" s="595"/>
      <c r="G36" s="595"/>
      <c r="H36" s="595"/>
      <c r="I36" s="595"/>
      <c r="J36" s="595"/>
      <c r="K36" s="585"/>
      <c r="L36" s="299"/>
      <c r="M36" s="632"/>
      <c r="N36" s="595"/>
      <c r="O36" s="595"/>
      <c r="P36" s="595"/>
      <c r="Q36" s="595"/>
      <c r="R36" s="595"/>
      <c r="S36" s="595"/>
      <c r="T36" s="595"/>
      <c r="U36" s="595"/>
      <c r="V36" s="595"/>
      <c r="W36" s="595"/>
      <c r="X36" s="595"/>
      <c r="Y36" s="595"/>
      <c r="Z36" s="595"/>
      <c r="AA36" s="585"/>
      <c r="AB36" s="305"/>
      <c r="AC36" s="289"/>
      <c r="AD36" s="289"/>
      <c r="AE36" s="289"/>
      <c r="AF36" s="289"/>
      <c r="AG36" s="289"/>
    </row>
    <row r="37" spans="1:33" ht="15" customHeight="1" x14ac:dyDescent="0.25">
      <c r="A37" s="289"/>
      <c r="B37" s="31"/>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97"/>
      <c r="AC37" s="289"/>
      <c r="AD37" s="289"/>
      <c r="AE37" s="289"/>
      <c r="AF37" s="289"/>
      <c r="AG37" s="289"/>
    </row>
    <row r="38" spans="1:33" ht="15" customHeight="1" x14ac:dyDescent="0.25">
      <c r="A38" s="289"/>
      <c r="B38" s="31"/>
      <c r="C38" s="306" t="s">
        <v>137</v>
      </c>
      <c r="D38" s="306"/>
      <c r="E38" s="306"/>
      <c r="F38" s="306"/>
      <c r="G38" s="307"/>
      <c r="H38" s="308"/>
      <c r="I38" s="308"/>
      <c r="J38" s="308"/>
      <c r="K38" s="308"/>
      <c r="L38" s="308"/>
      <c r="M38" s="308"/>
      <c r="N38" s="308"/>
      <c r="O38" s="308"/>
      <c r="P38" s="308"/>
      <c r="Q38" s="308"/>
      <c r="R38" s="308"/>
      <c r="S38" s="308"/>
      <c r="T38" s="308"/>
      <c r="U38" s="308"/>
      <c r="V38" s="308"/>
      <c r="W38" s="308"/>
      <c r="X38" s="308"/>
      <c r="Y38" s="308"/>
      <c r="Z38" s="308"/>
      <c r="AA38" s="308"/>
      <c r="AB38" s="297"/>
      <c r="AC38" s="289"/>
      <c r="AD38" s="289"/>
      <c r="AE38" s="289"/>
      <c r="AF38" s="289"/>
      <c r="AG38" s="289"/>
    </row>
    <row r="39" spans="1:33" ht="90" customHeight="1" x14ac:dyDescent="0.25">
      <c r="A39" s="289"/>
      <c r="B39" s="31"/>
      <c r="C39" s="633" t="s">
        <v>975</v>
      </c>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85"/>
      <c r="AB39" s="297"/>
      <c r="AC39" s="289"/>
      <c r="AD39" s="289"/>
      <c r="AE39" s="289"/>
      <c r="AF39" s="289"/>
      <c r="AG39" s="289"/>
    </row>
    <row r="40" spans="1:33" ht="15" customHeight="1" x14ac:dyDescent="0.25">
      <c r="A40" s="289"/>
      <c r="B40" s="31"/>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97"/>
      <c r="AC40" s="289"/>
      <c r="AD40" s="289"/>
      <c r="AE40" s="289"/>
      <c r="AF40" s="289"/>
      <c r="AG40" s="289"/>
    </row>
    <row r="41" spans="1:33" ht="15.75" customHeight="1" x14ac:dyDescent="0.25">
      <c r="A41" s="289"/>
      <c r="B41" s="31"/>
      <c r="C41" s="616" t="s">
        <v>139</v>
      </c>
      <c r="D41" s="612"/>
      <c r="E41" s="302"/>
      <c r="F41" s="594" t="s">
        <v>34</v>
      </c>
      <c r="G41" s="585"/>
      <c r="H41" s="302"/>
      <c r="I41" s="289"/>
      <c r="J41" s="309" t="s">
        <v>140</v>
      </c>
      <c r="K41" s="594">
        <v>2</v>
      </c>
      <c r="L41" s="595"/>
      <c r="M41" s="595"/>
      <c r="N41" s="585"/>
      <c r="O41" s="302"/>
      <c r="P41" s="302"/>
      <c r="Q41" s="293" t="s">
        <v>141</v>
      </c>
      <c r="R41" s="289"/>
      <c r="S41" s="302"/>
      <c r="T41" s="302"/>
      <c r="U41" s="302"/>
      <c r="V41" s="302"/>
      <c r="W41" s="594" t="s">
        <v>20</v>
      </c>
      <c r="X41" s="595"/>
      <c r="Y41" s="595"/>
      <c r="Z41" s="595"/>
      <c r="AA41" s="585"/>
      <c r="AB41" s="301"/>
      <c r="AC41" s="289"/>
      <c r="AD41" s="289"/>
      <c r="AE41" s="289"/>
      <c r="AF41" s="289"/>
      <c r="AG41" s="289"/>
    </row>
    <row r="42" spans="1:33" ht="15.75" customHeight="1" x14ac:dyDescent="0.25">
      <c r="A42" s="289"/>
      <c r="B42" s="31"/>
      <c r="C42" s="289"/>
      <c r="D42" s="289"/>
      <c r="E42" s="289"/>
      <c r="F42" s="304"/>
      <c r="G42" s="304"/>
      <c r="H42" s="304"/>
      <c r="I42" s="304"/>
      <c r="J42" s="304"/>
      <c r="K42" s="304"/>
      <c r="L42" s="304"/>
      <c r="M42" s="289"/>
      <c r="N42" s="289"/>
      <c r="O42" s="289"/>
      <c r="P42" s="289"/>
      <c r="Q42" s="289"/>
      <c r="R42" s="289"/>
      <c r="S42" s="289"/>
      <c r="T42" s="289"/>
      <c r="U42" s="289"/>
      <c r="V42" s="289"/>
      <c r="W42" s="289"/>
      <c r="X42" s="289"/>
      <c r="Y42" s="289"/>
      <c r="Z42" s="289"/>
      <c r="AA42" s="289"/>
      <c r="AB42" s="297"/>
      <c r="AC42" s="289"/>
      <c r="AD42" s="289"/>
      <c r="AE42" s="289"/>
      <c r="AF42" s="289"/>
      <c r="AG42" s="289"/>
    </row>
    <row r="43" spans="1:33" ht="32.25" customHeight="1" x14ac:dyDescent="0.25">
      <c r="A43" s="289"/>
      <c r="B43" s="31"/>
      <c r="C43" s="289"/>
      <c r="D43" s="309" t="s">
        <v>142</v>
      </c>
      <c r="E43" s="302"/>
      <c r="F43" s="633"/>
      <c r="G43" s="595"/>
      <c r="H43" s="595"/>
      <c r="I43" s="595"/>
      <c r="J43" s="595"/>
      <c r="K43" s="595"/>
      <c r="L43" s="595"/>
      <c r="M43" s="585"/>
      <c r="N43" s="289"/>
      <c r="O43" s="309" t="s">
        <v>144</v>
      </c>
      <c r="P43" s="632">
        <v>0</v>
      </c>
      <c r="Q43" s="595"/>
      <c r="R43" s="595"/>
      <c r="S43" s="595"/>
      <c r="T43" s="595"/>
      <c r="U43" s="595"/>
      <c r="V43" s="595"/>
      <c r="W43" s="595"/>
      <c r="X43" s="595"/>
      <c r="Y43" s="595"/>
      <c r="Z43" s="595"/>
      <c r="AA43" s="585"/>
      <c r="AB43" s="297"/>
      <c r="AC43" s="289"/>
      <c r="AD43" s="289"/>
      <c r="AE43" s="289"/>
      <c r="AF43" s="289"/>
      <c r="AG43" s="289"/>
    </row>
    <row r="44" spans="1:33" ht="15.75" customHeight="1" x14ac:dyDescent="0.25">
      <c r="A44" s="289"/>
      <c r="B44" s="31"/>
      <c r="C44" s="302"/>
      <c r="D44" s="302"/>
      <c r="E44" s="302"/>
      <c r="F44" s="304"/>
      <c r="G44" s="304"/>
      <c r="H44" s="304"/>
      <c r="I44" s="304"/>
      <c r="J44" s="304"/>
      <c r="K44" s="304"/>
      <c r="L44" s="304"/>
      <c r="M44" s="302"/>
      <c r="N44" s="302"/>
      <c r="O44" s="302"/>
      <c r="P44" s="302"/>
      <c r="Q44" s="302"/>
      <c r="R44" s="302"/>
      <c r="S44" s="302"/>
      <c r="T44" s="302"/>
      <c r="U44" s="302"/>
      <c r="V44" s="302"/>
      <c r="W44" s="302"/>
      <c r="X44" s="302"/>
      <c r="Y44" s="302"/>
      <c r="Z44" s="302"/>
      <c r="AA44" s="302"/>
      <c r="AB44" s="301"/>
      <c r="AC44" s="289"/>
      <c r="AD44" s="289"/>
      <c r="AE44" s="289"/>
      <c r="AF44" s="289"/>
      <c r="AG44" s="289"/>
    </row>
    <row r="45" spans="1:33" ht="15.75" customHeight="1" x14ac:dyDescent="0.25">
      <c r="A45" s="289"/>
      <c r="B45" s="31"/>
      <c r="C45" s="289"/>
      <c r="D45" s="309" t="s">
        <v>145</v>
      </c>
      <c r="E45" s="289"/>
      <c r="F45" s="615" t="s">
        <v>146</v>
      </c>
      <c r="G45" s="585"/>
      <c r="H45" s="289"/>
      <c r="I45" s="289"/>
      <c r="J45" s="302" t="s">
        <v>147</v>
      </c>
      <c r="K45" s="289"/>
      <c r="L45" s="615" t="s">
        <v>148</v>
      </c>
      <c r="M45" s="595"/>
      <c r="N45" s="585"/>
      <c r="O45" s="302"/>
      <c r="P45" s="302"/>
      <c r="Q45" s="289"/>
      <c r="R45" s="302" t="s">
        <v>149</v>
      </c>
      <c r="S45" s="302"/>
      <c r="T45" s="302"/>
      <c r="U45" s="302"/>
      <c r="V45" s="302"/>
      <c r="W45" s="634"/>
      <c r="X45" s="595"/>
      <c r="Y45" s="595"/>
      <c r="Z45" s="595"/>
      <c r="AA45" s="585"/>
      <c r="AB45" s="301"/>
      <c r="AC45" s="289"/>
      <c r="AD45" s="289"/>
      <c r="AE45" s="289"/>
      <c r="AF45" s="289"/>
      <c r="AG45" s="289"/>
    </row>
    <row r="46" spans="1:33" ht="15.75" customHeight="1" x14ac:dyDescent="0.25">
      <c r="A46" s="289"/>
      <c r="B46" s="31"/>
      <c r="C46" s="289"/>
      <c r="D46" s="289"/>
      <c r="E46" s="289"/>
      <c r="F46" s="29"/>
      <c r="G46" s="289"/>
      <c r="H46" s="289"/>
      <c r="I46" s="293"/>
      <c r="J46" s="293"/>
      <c r="K46" s="293"/>
      <c r="L46" s="293"/>
      <c r="M46" s="293"/>
      <c r="N46" s="293"/>
      <c r="O46" s="293"/>
      <c r="P46" s="293"/>
      <c r="Q46" s="293"/>
      <c r="R46" s="293"/>
      <c r="S46" s="293"/>
      <c r="T46" s="293"/>
      <c r="U46" s="293"/>
      <c r="V46" s="293"/>
      <c r="W46" s="293"/>
      <c r="X46" s="293"/>
      <c r="Y46" s="293"/>
      <c r="Z46" s="293"/>
      <c r="AA46" s="293"/>
      <c r="AB46" s="294"/>
      <c r="AC46" s="289"/>
      <c r="AD46" s="289"/>
      <c r="AE46" s="289"/>
      <c r="AF46" s="289"/>
      <c r="AG46" s="289"/>
    </row>
    <row r="47" spans="1:33" ht="15.75" customHeight="1" x14ac:dyDescent="0.25">
      <c r="A47" s="289"/>
      <c r="B47" s="31"/>
      <c r="C47" s="310" t="s">
        <v>150</v>
      </c>
      <c r="D47" s="635">
        <v>2024</v>
      </c>
      <c r="E47" s="636"/>
      <c r="F47" s="637"/>
      <c r="G47" s="35"/>
      <c r="H47" s="293"/>
      <c r="I47" s="293"/>
      <c r="J47" s="293"/>
      <c r="K47" s="293"/>
      <c r="L47" s="293"/>
      <c r="M47" s="293"/>
      <c r="N47" s="293"/>
      <c r="O47" s="293"/>
      <c r="P47" s="293"/>
      <c r="Q47" s="627"/>
      <c r="R47" s="612"/>
      <c r="S47" s="612"/>
      <c r="T47" s="612"/>
      <c r="U47" s="612"/>
      <c r="V47" s="293"/>
      <c r="W47" s="293"/>
      <c r="X47" s="626"/>
      <c r="Y47" s="612"/>
      <c r="Z47" s="612"/>
      <c r="AA47" s="612"/>
      <c r="AB47" s="301"/>
      <c r="AC47" s="289"/>
      <c r="AD47" s="289"/>
      <c r="AE47" s="289"/>
      <c r="AF47" s="289"/>
      <c r="AG47" s="289"/>
    </row>
    <row r="48" spans="1:33" ht="5.25" customHeight="1" x14ac:dyDescent="0.25">
      <c r="A48" s="289"/>
      <c r="B48" s="31"/>
      <c r="C48" s="302"/>
      <c r="D48" s="38"/>
      <c r="E48" s="38"/>
      <c r="F48" s="38"/>
      <c r="G48" s="289"/>
      <c r="H48" s="293"/>
      <c r="I48" s="293"/>
      <c r="J48" s="293"/>
      <c r="K48" s="293"/>
      <c r="L48" s="293"/>
      <c r="M48" s="293"/>
      <c r="N48" s="293"/>
      <c r="O48" s="293"/>
      <c r="P48" s="293"/>
      <c r="Q48" s="299"/>
      <c r="R48" s="299"/>
      <c r="S48" s="299"/>
      <c r="T48" s="299"/>
      <c r="U48" s="299"/>
      <c r="V48" s="293"/>
      <c r="W48" s="293"/>
      <c r="X48" s="295"/>
      <c r="Y48" s="295"/>
      <c r="Z48" s="295"/>
      <c r="AA48" s="295"/>
      <c r="AB48" s="301"/>
      <c r="AC48" s="289"/>
      <c r="AD48" s="289"/>
      <c r="AE48" s="289"/>
      <c r="AF48" s="289"/>
      <c r="AG48" s="289"/>
    </row>
    <row r="49" spans="1:33" ht="15.75" customHeight="1" x14ac:dyDescent="0.25">
      <c r="A49" s="289"/>
      <c r="B49" s="31"/>
      <c r="C49" s="302" t="s">
        <v>140</v>
      </c>
      <c r="D49" s="632">
        <v>1.2</v>
      </c>
      <c r="E49" s="595"/>
      <c r="F49" s="585"/>
      <c r="G49" s="289"/>
      <c r="H49" s="293"/>
      <c r="I49" s="293"/>
      <c r="J49" s="293"/>
      <c r="K49" s="293"/>
      <c r="L49" s="293"/>
      <c r="M49" s="293"/>
      <c r="N49" s="293"/>
      <c r="O49" s="293"/>
      <c r="P49" s="293"/>
      <c r="Q49" s="627"/>
      <c r="R49" s="612"/>
      <c r="S49" s="612"/>
      <c r="T49" s="612"/>
      <c r="U49" s="612"/>
      <c r="V49" s="293"/>
      <c r="W49" s="293"/>
      <c r="X49" s="626"/>
      <c r="Y49" s="612"/>
      <c r="Z49" s="612"/>
      <c r="AA49" s="612"/>
      <c r="AB49" s="294"/>
      <c r="AC49" s="289"/>
      <c r="AD49" s="289"/>
      <c r="AE49" s="289"/>
      <c r="AF49" s="289"/>
      <c r="AG49" s="289"/>
    </row>
    <row r="50" spans="1:33" ht="15.75" customHeight="1" x14ac:dyDescent="0.25">
      <c r="A50" s="289"/>
      <c r="B50" s="31"/>
      <c r="C50" s="289"/>
      <c r="D50" s="289"/>
      <c r="E50" s="289"/>
      <c r="F50" s="289"/>
      <c r="G50" s="289"/>
      <c r="H50" s="289"/>
      <c r="I50" s="293"/>
      <c r="J50" s="293"/>
      <c r="K50" s="302"/>
      <c r="L50" s="302"/>
      <c r="M50" s="302"/>
      <c r="N50" s="302"/>
      <c r="O50" s="302"/>
      <c r="P50" s="302"/>
      <c r="Q50" s="302"/>
      <c r="R50" s="302"/>
      <c r="S50" s="302"/>
      <c r="T50" s="302"/>
      <c r="U50" s="302"/>
      <c r="V50" s="302"/>
      <c r="W50" s="302"/>
      <c r="X50" s="302"/>
      <c r="Y50" s="302"/>
      <c r="Z50" s="302"/>
      <c r="AA50" s="302"/>
      <c r="AB50" s="294"/>
      <c r="AC50" s="289"/>
      <c r="AD50" s="289"/>
      <c r="AE50" s="289"/>
      <c r="AF50" s="289"/>
      <c r="AG50" s="289"/>
    </row>
    <row r="51" spans="1:33" ht="15.75" customHeight="1" x14ac:dyDescent="0.25">
      <c r="A51" s="289"/>
      <c r="B51" s="31"/>
      <c r="C51" s="302"/>
      <c r="D51" s="594" t="s">
        <v>151</v>
      </c>
      <c r="E51" s="595"/>
      <c r="F51" s="595"/>
      <c r="G51" s="595"/>
      <c r="H51" s="595"/>
      <c r="I51" s="595"/>
      <c r="J51" s="595"/>
      <c r="K51" s="595"/>
      <c r="L51" s="595"/>
      <c r="M51" s="595"/>
      <c r="N51" s="595"/>
      <c r="O51" s="595"/>
      <c r="P51" s="595"/>
      <c r="Q51" s="595"/>
      <c r="R51" s="595"/>
      <c r="S51" s="595"/>
      <c r="T51" s="595"/>
      <c r="U51" s="595"/>
      <c r="V51" s="595"/>
      <c r="W51" s="595"/>
      <c r="X51" s="595"/>
      <c r="Y51" s="585"/>
      <c r="Z51" s="303"/>
      <c r="AA51" s="303"/>
      <c r="AB51" s="311"/>
      <c r="AC51" s="289"/>
      <c r="AD51" s="289"/>
      <c r="AE51" s="289"/>
      <c r="AF51" s="289"/>
      <c r="AG51" s="289"/>
    </row>
    <row r="52" spans="1:33" ht="15.75" customHeight="1" x14ac:dyDescent="0.25">
      <c r="A52" s="289"/>
      <c r="B52" s="31"/>
      <c r="C52" s="289"/>
      <c r="D52" s="600" t="s">
        <v>152</v>
      </c>
      <c r="E52" s="595"/>
      <c r="F52" s="595"/>
      <c r="G52" s="595"/>
      <c r="H52" s="585"/>
      <c r="I52" s="596" t="s">
        <v>153</v>
      </c>
      <c r="J52" s="595"/>
      <c r="K52" s="595"/>
      <c r="L52" s="595"/>
      <c r="M52" s="595"/>
      <c r="N52" s="595"/>
      <c r="O52" s="595"/>
      <c r="P52" s="585"/>
      <c r="Q52" s="597" t="s">
        <v>154</v>
      </c>
      <c r="R52" s="595"/>
      <c r="S52" s="595"/>
      <c r="T52" s="595"/>
      <c r="U52" s="595"/>
      <c r="V52" s="595"/>
      <c r="W52" s="595"/>
      <c r="X52" s="595"/>
      <c r="Y52" s="585"/>
      <c r="Z52" s="303"/>
      <c r="AA52" s="303"/>
      <c r="AB52" s="311"/>
      <c r="AC52" s="289"/>
      <c r="AD52" s="289"/>
      <c r="AE52" s="289"/>
      <c r="AF52" s="289"/>
      <c r="AG52" s="289"/>
    </row>
    <row r="53" spans="1:33" ht="15.75" customHeight="1" x14ac:dyDescent="0.25">
      <c r="A53" s="312"/>
      <c r="B53" s="39"/>
      <c r="C53" s="40"/>
      <c r="D53" s="601" t="s">
        <v>155</v>
      </c>
      <c r="E53" s="595"/>
      <c r="F53" s="595"/>
      <c r="G53" s="595"/>
      <c r="H53" s="585"/>
      <c r="I53" s="598" t="s">
        <v>156</v>
      </c>
      <c r="J53" s="595"/>
      <c r="K53" s="595"/>
      <c r="L53" s="595"/>
      <c r="M53" s="595"/>
      <c r="N53" s="595"/>
      <c r="O53" s="595"/>
      <c r="P53" s="585"/>
      <c r="Q53" s="599" t="s">
        <v>157</v>
      </c>
      <c r="R53" s="595"/>
      <c r="S53" s="595"/>
      <c r="T53" s="595"/>
      <c r="U53" s="595"/>
      <c r="V53" s="595"/>
      <c r="W53" s="595"/>
      <c r="X53" s="595"/>
      <c r="Y53" s="585"/>
      <c r="Z53" s="312"/>
      <c r="AA53" s="312"/>
      <c r="AB53" s="313"/>
      <c r="AC53" s="312"/>
      <c r="AD53" s="312"/>
      <c r="AE53" s="312"/>
      <c r="AF53" s="312"/>
      <c r="AG53" s="312"/>
    </row>
    <row r="54" spans="1:33" ht="15.75" customHeight="1" x14ac:dyDescent="0.25">
      <c r="A54" s="289"/>
      <c r="B54" s="31"/>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c r="AB54" s="298"/>
      <c r="AC54" s="289"/>
      <c r="AD54" s="289"/>
      <c r="AE54" s="289"/>
      <c r="AF54" s="289"/>
      <c r="AG54" s="289"/>
    </row>
    <row r="55" spans="1:33" ht="15.75" customHeight="1" x14ac:dyDescent="0.25">
      <c r="A55" s="316"/>
      <c r="B55" s="41"/>
      <c r="C55" s="602" t="s">
        <v>158</v>
      </c>
      <c r="D55" s="595"/>
      <c r="E55" s="595"/>
      <c r="F55" s="585"/>
      <c r="G55" s="603" t="s">
        <v>159</v>
      </c>
      <c r="H55" s="604" t="s">
        <v>160</v>
      </c>
      <c r="I55" s="605"/>
      <c r="J55" s="605"/>
      <c r="K55" s="605"/>
      <c r="L55" s="605"/>
      <c r="M55" s="605"/>
      <c r="N55" s="605"/>
      <c r="O55" s="605"/>
      <c r="P55" s="605"/>
      <c r="Q55" s="605"/>
      <c r="R55" s="605"/>
      <c r="S55" s="605"/>
      <c r="T55" s="605"/>
      <c r="U55" s="605"/>
      <c r="V55" s="605"/>
      <c r="W55" s="605"/>
      <c r="X55" s="605"/>
      <c r="Y55" s="605"/>
      <c r="Z55" s="605"/>
      <c r="AA55" s="606"/>
      <c r="AB55" s="311"/>
      <c r="AC55" s="316"/>
      <c r="AD55" s="316"/>
      <c r="AE55" s="316"/>
      <c r="AF55" s="316"/>
      <c r="AG55" s="316"/>
    </row>
    <row r="56" spans="1:33" ht="15.75" customHeight="1" x14ac:dyDescent="0.25">
      <c r="A56" s="316"/>
      <c r="B56" s="41"/>
      <c r="C56" s="42" t="s">
        <v>161</v>
      </c>
      <c r="D56" s="43" t="s">
        <v>1008</v>
      </c>
      <c r="E56" s="602" t="s">
        <v>162</v>
      </c>
      <c r="F56" s="585"/>
      <c r="G56" s="572"/>
      <c r="H56" s="607"/>
      <c r="I56" s="608"/>
      <c r="J56" s="608"/>
      <c r="K56" s="608"/>
      <c r="L56" s="608"/>
      <c r="M56" s="608"/>
      <c r="N56" s="608"/>
      <c r="O56" s="608"/>
      <c r="P56" s="608"/>
      <c r="Q56" s="608"/>
      <c r="R56" s="608"/>
      <c r="S56" s="608"/>
      <c r="T56" s="608"/>
      <c r="U56" s="608"/>
      <c r="V56" s="608"/>
      <c r="W56" s="608"/>
      <c r="X56" s="608"/>
      <c r="Y56" s="608"/>
      <c r="Z56" s="608"/>
      <c r="AA56" s="609"/>
      <c r="AB56" s="311"/>
      <c r="AC56" s="316"/>
      <c r="AD56" s="316"/>
      <c r="AE56" s="316"/>
      <c r="AF56" s="316"/>
      <c r="AG56" s="316"/>
    </row>
    <row r="57" spans="1:33" ht="15.75" customHeight="1" x14ac:dyDescent="0.25">
      <c r="A57" s="316"/>
      <c r="B57" s="41"/>
      <c r="C57" s="44">
        <v>2024</v>
      </c>
      <c r="D57" s="45">
        <v>45474</v>
      </c>
      <c r="E57" s="610">
        <v>45656</v>
      </c>
      <c r="F57" s="585"/>
      <c r="G57" s="46">
        <v>0.65</v>
      </c>
      <c r="H57" s="614"/>
      <c r="I57" s="595"/>
      <c r="J57" s="595"/>
      <c r="K57" s="595"/>
      <c r="L57" s="595"/>
      <c r="M57" s="595"/>
      <c r="N57" s="595"/>
      <c r="O57" s="595"/>
      <c r="P57" s="595"/>
      <c r="Q57" s="595"/>
      <c r="R57" s="595"/>
      <c r="S57" s="595"/>
      <c r="T57" s="595"/>
      <c r="U57" s="595"/>
      <c r="V57" s="595"/>
      <c r="W57" s="595"/>
      <c r="X57" s="595"/>
      <c r="Y57" s="595"/>
      <c r="Z57" s="595"/>
      <c r="AA57" s="585"/>
      <c r="AB57" s="311"/>
      <c r="AC57" s="316"/>
      <c r="AD57" s="316"/>
      <c r="AE57" s="316"/>
      <c r="AF57" s="316"/>
      <c r="AG57" s="316"/>
    </row>
    <row r="58" spans="1:33" ht="15.75" customHeight="1" x14ac:dyDescent="0.25">
      <c r="A58" s="316"/>
      <c r="B58" s="41"/>
      <c r="C58" s="44">
        <v>2025</v>
      </c>
      <c r="D58" s="45">
        <v>45658</v>
      </c>
      <c r="E58" s="610">
        <v>46021</v>
      </c>
      <c r="F58" s="585"/>
      <c r="G58" s="46">
        <v>0.85</v>
      </c>
      <c r="H58" s="614"/>
      <c r="I58" s="595"/>
      <c r="J58" s="595"/>
      <c r="K58" s="595"/>
      <c r="L58" s="595"/>
      <c r="M58" s="595"/>
      <c r="N58" s="595"/>
      <c r="O58" s="595"/>
      <c r="P58" s="595"/>
      <c r="Q58" s="595"/>
      <c r="R58" s="595"/>
      <c r="S58" s="595"/>
      <c r="T58" s="595"/>
      <c r="U58" s="595"/>
      <c r="V58" s="595"/>
      <c r="W58" s="595"/>
      <c r="X58" s="595"/>
      <c r="Y58" s="595"/>
      <c r="Z58" s="595"/>
      <c r="AA58" s="585"/>
      <c r="AB58" s="311"/>
      <c r="AC58" s="316"/>
      <c r="AD58" s="316"/>
      <c r="AE58" s="316"/>
      <c r="AF58" s="316"/>
      <c r="AG58" s="316"/>
    </row>
    <row r="59" spans="1:33" ht="15.75" customHeight="1" x14ac:dyDescent="0.25">
      <c r="A59" s="316"/>
      <c r="B59" s="41"/>
      <c r="C59" s="44">
        <v>2026</v>
      </c>
      <c r="D59" s="45">
        <v>46023</v>
      </c>
      <c r="E59" s="610">
        <v>46386</v>
      </c>
      <c r="F59" s="585"/>
      <c r="G59" s="46">
        <v>0.85</v>
      </c>
      <c r="H59" s="614"/>
      <c r="I59" s="595"/>
      <c r="J59" s="595"/>
      <c r="K59" s="595"/>
      <c r="L59" s="595"/>
      <c r="M59" s="595"/>
      <c r="N59" s="595"/>
      <c r="O59" s="595"/>
      <c r="P59" s="595"/>
      <c r="Q59" s="595"/>
      <c r="R59" s="595"/>
      <c r="S59" s="595"/>
      <c r="T59" s="595"/>
      <c r="U59" s="595"/>
      <c r="V59" s="595"/>
      <c r="W59" s="595"/>
      <c r="X59" s="595"/>
      <c r="Y59" s="595"/>
      <c r="Z59" s="595"/>
      <c r="AA59" s="585"/>
      <c r="AB59" s="311"/>
      <c r="AC59" s="316"/>
      <c r="AD59" s="316"/>
      <c r="AE59" s="316"/>
      <c r="AF59" s="316"/>
      <c r="AG59" s="316"/>
    </row>
    <row r="60" spans="1:33" ht="15.75" customHeight="1" x14ac:dyDescent="0.25">
      <c r="A60" s="316"/>
      <c r="B60" s="41"/>
      <c r="C60" s="44">
        <v>2027</v>
      </c>
      <c r="D60" s="45">
        <v>46388</v>
      </c>
      <c r="E60" s="610">
        <v>46751</v>
      </c>
      <c r="F60" s="585"/>
      <c r="G60" s="46">
        <v>0.65</v>
      </c>
      <c r="H60" s="614"/>
      <c r="I60" s="595"/>
      <c r="J60" s="595"/>
      <c r="K60" s="595"/>
      <c r="L60" s="595"/>
      <c r="M60" s="595"/>
      <c r="N60" s="595"/>
      <c r="O60" s="595"/>
      <c r="P60" s="595"/>
      <c r="Q60" s="595"/>
      <c r="R60" s="595"/>
      <c r="S60" s="595"/>
      <c r="T60" s="595"/>
      <c r="U60" s="595"/>
      <c r="V60" s="595"/>
      <c r="W60" s="595"/>
      <c r="X60" s="595"/>
      <c r="Y60" s="595"/>
      <c r="Z60" s="595"/>
      <c r="AA60" s="585"/>
      <c r="AB60" s="311"/>
      <c r="AC60" s="316"/>
      <c r="AD60" s="316"/>
      <c r="AE60" s="316"/>
      <c r="AF60" s="316"/>
      <c r="AG60" s="316"/>
    </row>
    <row r="61" spans="1:33" ht="15.75" customHeight="1" x14ac:dyDescent="0.25">
      <c r="A61" s="316"/>
      <c r="B61" s="41"/>
      <c r="C61" s="44"/>
      <c r="D61" s="44"/>
      <c r="E61" s="602"/>
      <c r="F61" s="585"/>
      <c r="G61" s="43"/>
      <c r="H61" s="602"/>
      <c r="I61" s="595"/>
      <c r="J61" s="595"/>
      <c r="K61" s="595"/>
      <c r="L61" s="595"/>
      <c r="M61" s="595"/>
      <c r="N61" s="595"/>
      <c r="O61" s="595"/>
      <c r="P61" s="595"/>
      <c r="Q61" s="595"/>
      <c r="R61" s="595"/>
      <c r="S61" s="595"/>
      <c r="T61" s="595"/>
      <c r="U61" s="595"/>
      <c r="V61" s="595"/>
      <c r="W61" s="595"/>
      <c r="X61" s="595"/>
      <c r="Y61" s="595"/>
      <c r="Z61" s="595"/>
      <c r="AA61" s="585"/>
      <c r="AB61" s="311"/>
      <c r="AC61" s="316"/>
      <c r="AD61" s="316"/>
      <c r="AE61" s="316"/>
      <c r="AF61" s="316"/>
      <c r="AG61" s="316"/>
    </row>
    <row r="62" spans="1:33" ht="15.75" customHeight="1" x14ac:dyDescent="0.25">
      <c r="A62" s="289"/>
      <c r="B62" s="31"/>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97"/>
      <c r="AC62" s="289"/>
      <c r="AD62" s="289"/>
      <c r="AE62" s="289"/>
      <c r="AF62" s="289"/>
      <c r="AG62" s="289"/>
    </row>
    <row r="63" spans="1:33" ht="15.75" customHeight="1" x14ac:dyDescent="0.25">
      <c r="A63" s="289"/>
      <c r="B63" s="31"/>
      <c r="C63" s="616" t="s">
        <v>163</v>
      </c>
      <c r="D63" s="612"/>
      <c r="E63" s="302"/>
      <c r="F63" s="293" t="s">
        <v>164</v>
      </c>
      <c r="G63" s="47"/>
      <c r="H63" s="304"/>
      <c r="I63" s="293" t="s">
        <v>165</v>
      </c>
      <c r="J63" s="289"/>
      <c r="K63" s="615"/>
      <c r="L63" s="585"/>
      <c r="M63" s="302"/>
      <c r="N63" s="289"/>
      <c r="O63" s="289"/>
      <c r="P63" s="289"/>
      <c r="Q63" s="289"/>
      <c r="R63" s="289"/>
      <c r="S63" s="289"/>
      <c r="T63" s="289"/>
      <c r="U63" s="289"/>
      <c r="V63" s="289"/>
      <c r="W63" s="289"/>
      <c r="X63" s="289"/>
      <c r="Y63" s="289"/>
      <c r="Z63" s="289"/>
      <c r="AA63" s="289"/>
      <c r="AB63" s="297"/>
      <c r="AC63" s="289"/>
      <c r="AD63" s="289"/>
      <c r="AE63" s="289"/>
      <c r="AF63" s="289"/>
      <c r="AG63" s="289"/>
    </row>
    <row r="64" spans="1:33" ht="15.75" customHeight="1" x14ac:dyDescent="0.25">
      <c r="A64" s="289"/>
      <c r="B64" s="31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18"/>
      <c r="AC64" s="289"/>
      <c r="AD64" s="289"/>
      <c r="AE64" s="289"/>
      <c r="AF64" s="289"/>
      <c r="AG64" s="289"/>
    </row>
    <row r="65" spans="1:33" ht="15.75" customHeight="1" x14ac:dyDescent="0.25">
      <c r="A65" s="289"/>
      <c r="B65" s="613" t="s">
        <v>166</v>
      </c>
      <c r="C65" s="595"/>
      <c r="D65" s="595"/>
      <c r="E65" s="595"/>
      <c r="F65" s="595"/>
      <c r="G65" s="595"/>
      <c r="H65" s="595"/>
      <c r="I65" s="595"/>
      <c r="J65" s="595"/>
      <c r="K65" s="595"/>
      <c r="L65" s="595"/>
      <c r="M65" s="595"/>
      <c r="N65" s="595"/>
      <c r="O65" s="595"/>
      <c r="P65" s="595"/>
      <c r="Q65" s="595"/>
      <c r="R65" s="595"/>
      <c r="S65" s="595"/>
      <c r="T65" s="595"/>
      <c r="U65" s="595"/>
      <c r="V65" s="595"/>
      <c r="W65" s="595"/>
      <c r="X65" s="595"/>
      <c r="Y65" s="595"/>
      <c r="Z65" s="595"/>
      <c r="AA65" s="595"/>
      <c r="AB65" s="585"/>
      <c r="AC65" s="289"/>
      <c r="AD65" s="289"/>
      <c r="AE65" s="289"/>
      <c r="AF65" s="289"/>
      <c r="AG65" s="289"/>
    </row>
    <row r="66" spans="1:33" ht="15.75" customHeight="1" x14ac:dyDescent="0.25">
      <c r="A66" s="289"/>
      <c r="B66" s="4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49"/>
      <c r="AC66" s="289"/>
      <c r="AD66" s="289"/>
      <c r="AE66" s="289"/>
      <c r="AF66" s="289"/>
      <c r="AG66" s="289"/>
    </row>
    <row r="67" spans="1:33" ht="29.25" customHeight="1" x14ac:dyDescent="0.25">
      <c r="A67" s="289"/>
      <c r="B67" s="602" t="s">
        <v>161</v>
      </c>
      <c r="C67" s="585"/>
      <c r="D67" s="43"/>
      <c r="E67" s="602" t="s">
        <v>167</v>
      </c>
      <c r="F67" s="585"/>
      <c r="G67" s="43"/>
      <c r="H67" s="594" t="s">
        <v>168</v>
      </c>
      <c r="I67" s="585"/>
      <c r="J67" s="602"/>
      <c r="K67" s="585"/>
      <c r="L67" s="611"/>
      <c r="M67" s="612"/>
      <c r="N67" s="43" t="s">
        <v>169</v>
      </c>
      <c r="O67" s="602"/>
      <c r="P67" s="595"/>
      <c r="Q67" s="585"/>
      <c r="R67" s="602" t="s">
        <v>170</v>
      </c>
      <c r="S67" s="595"/>
      <c r="T67" s="585"/>
      <c r="U67" s="602"/>
      <c r="V67" s="595"/>
      <c r="W67" s="585"/>
      <c r="X67" s="602" t="s">
        <v>171</v>
      </c>
      <c r="Y67" s="585"/>
      <c r="Z67" s="602"/>
      <c r="AA67" s="595"/>
      <c r="AB67" s="585"/>
      <c r="AC67" s="289"/>
      <c r="AD67" s="289"/>
      <c r="AE67" s="289"/>
      <c r="AF67" s="289"/>
      <c r="AG67" s="289"/>
    </row>
    <row r="68" spans="1:33" ht="15.75" customHeight="1" x14ac:dyDescent="0.25">
      <c r="A68" s="289"/>
      <c r="B68" s="48"/>
      <c r="C68" s="319"/>
      <c r="D68" s="319"/>
      <c r="E68" s="319"/>
      <c r="F68" s="312"/>
      <c r="G68" s="320"/>
      <c r="H68" s="321"/>
      <c r="I68" s="321"/>
      <c r="J68" s="312"/>
      <c r="K68" s="312"/>
      <c r="L68" s="312"/>
      <c r="M68" s="312"/>
      <c r="N68" s="321"/>
      <c r="O68" s="312"/>
      <c r="P68" s="312"/>
      <c r="Q68" s="312"/>
      <c r="R68" s="312"/>
      <c r="S68" s="321"/>
      <c r="T68" s="299"/>
      <c r="U68" s="299"/>
      <c r="V68" s="289"/>
      <c r="W68" s="321"/>
      <c r="X68" s="309"/>
      <c r="Y68" s="309"/>
      <c r="Z68" s="50"/>
      <c r="AA68" s="28"/>
      <c r="AB68" s="51"/>
      <c r="AC68" s="289"/>
      <c r="AD68" s="289"/>
      <c r="AE68" s="289"/>
      <c r="AF68" s="289"/>
      <c r="AG68" s="289"/>
    </row>
    <row r="69" spans="1:33" ht="15.75" customHeight="1" x14ac:dyDescent="0.25">
      <c r="A69" s="289"/>
      <c r="B69" s="613" t="s">
        <v>172</v>
      </c>
      <c r="C69" s="585"/>
      <c r="D69" s="617"/>
      <c r="E69" s="608"/>
      <c r="F69" s="608"/>
      <c r="G69" s="608"/>
      <c r="H69" s="608"/>
      <c r="I69" s="608"/>
      <c r="J69" s="608"/>
      <c r="K69" s="608"/>
      <c r="L69" s="608"/>
      <c r="M69" s="608"/>
      <c r="N69" s="608"/>
      <c r="O69" s="608"/>
      <c r="P69" s="608"/>
      <c r="Q69" s="608"/>
      <c r="R69" s="608"/>
      <c r="S69" s="608"/>
      <c r="T69" s="608"/>
      <c r="U69" s="608"/>
      <c r="V69" s="608"/>
      <c r="W69" s="608"/>
      <c r="X69" s="608"/>
      <c r="Y69" s="608"/>
      <c r="Z69" s="608"/>
      <c r="AA69" s="608"/>
      <c r="AB69" s="609"/>
      <c r="AC69" s="289"/>
      <c r="AD69" s="289"/>
      <c r="AE69" s="289"/>
      <c r="AF69" s="289"/>
      <c r="AG69" s="289"/>
    </row>
    <row r="70" spans="1:33" ht="15.75" customHeight="1" x14ac:dyDescent="0.25">
      <c r="A70" s="289"/>
      <c r="B70" s="48"/>
      <c r="C70" s="319"/>
      <c r="D70" s="319"/>
      <c r="E70" s="319"/>
      <c r="F70" s="312"/>
      <c r="G70" s="320"/>
      <c r="H70" s="321"/>
      <c r="I70" s="321"/>
      <c r="J70" s="312"/>
      <c r="K70" s="312"/>
      <c r="L70" s="312"/>
      <c r="M70" s="312"/>
      <c r="N70" s="321"/>
      <c r="O70" s="312"/>
      <c r="P70" s="312"/>
      <c r="Q70" s="312"/>
      <c r="R70" s="312"/>
      <c r="S70" s="321"/>
      <c r="T70" s="299"/>
      <c r="U70" s="299"/>
      <c r="V70" s="289"/>
      <c r="W70" s="321"/>
      <c r="X70" s="309"/>
      <c r="Y70" s="309"/>
      <c r="Z70" s="50"/>
      <c r="AA70" s="28"/>
      <c r="AB70" s="51"/>
      <c r="AC70" s="289"/>
      <c r="AD70" s="289"/>
      <c r="AE70" s="289"/>
      <c r="AF70" s="289"/>
      <c r="AG70" s="289"/>
    </row>
    <row r="71" spans="1:33" ht="15.75" customHeight="1" x14ac:dyDescent="0.25">
      <c r="A71" s="289"/>
      <c r="B71" s="613" t="s">
        <v>173</v>
      </c>
      <c r="C71" s="585"/>
      <c r="D71" s="61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609"/>
      <c r="AC71" s="289"/>
      <c r="AD71" s="289"/>
      <c r="AE71" s="289"/>
      <c r="AF71" s="289"/>
      <c r="AG71" s="289"/>
    </row>
    <row r="72" spans="1:33" ht="15.75" customHeight="1" x14ac:dyDescent="0.25">
      <c r="A72" s="289"/>
      <c r="B72" s="48"/>
      <c r="C72" s="319"/>
      <c r="D72" s="319"/>
      <c r="E72" s="319"/>
      <c r="F72" s="312"/>
      <c r="G72" s="320"/>
      <c r="H72" s="321"/>
      <c r="I72" s="321"/>
      <c r="J72" s="312"/>
      <c r="K72" s="312"/>
      <c r="L72" s="312"/>
      <c r="M72" s="312"/>
      <c r="N72" s="321"/>
      <c r="O72" s="312"/>
      <c r="P72" s="312"/>
      <c r="Q72" s="312"/>
      <c r="R72" s="312"/>
      <c r="S72" s="321"/>
      <c r="T72" s="299"/>
      <c r="U72" s="299"/>
      <c r="V72" s="289"/>
      <c r="W72" s="321"/>
      <c r="X72" s="309"/>
      <c r="Y72" s="309"/>
      <c r="Z72" s="309"/>
      <c r="AA72" s="299"/>
      <c r="AB72" s="305"/>
      <c r="AC72" s="289"/>
      <c r="AD72" s="289"/>
      <c r="AE72" s="289"/>
      <c r="AF72" s="289"/>
      <c r="AG72" s="289"/>
    </row>
    <row r="73" spans="1:33" ht="15.75" customHeight="1" x14ac:dyDescent="0.25">
      <c r="A73" s="289"/>
      <c r="B73" s="613" t="s">
        <v>174</v>
      </c>
      <c r="C73" s="585"/>
      <c r="D73" s="618"/>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9"/>
      <c r="AC73" s="289"/>
      <c r="AD73" s="289"/>
      <c r="AE73" s="289"/>
      <c r="AF73" s="289"/>
      <c r="AG73" s="289"/>
    </row>
    <row r="74" spans="1:33" ht="15.75" customHeight="1" x14ac:dyDescent="0.25">
      <c r="A74" s="289"/>
      <c r="B74" s="48"/>
      <c r="C74" s="319"/>
      <c r="D74" s="319"/>
      <c r="E74" s="319"/>
      <c r="F74" s="312"/>
      <c r="G74" s="320"/>
      <c r="H74" s="321"/>
      <c r="I74" s="321"/>
      <c r="J74" s="312"/>
      <c r="K74" s="312"/>
      <c r="L74" s="312"/>
      <c r="M74" s="312"/>
      <c r="N74" s="321"/>
      <c r="O74" s="312"/>
      <c r="P74" s="312"/>
      <c r="Q74" s="312"/>
      <c r="R74" s="312"/>
      <c r="S74" s="321"/>
      <c r="T74" s="299"/>
      <c r="U74" s="299"/>
      <c r="V74" s="289"/>
      <c r="W74" s="321"/>
      <c r="X74" s="309"/>
      <c r="Y74" s="309"/>
      <c r="Z74" s="50"/>
      <c r="AA74" s="28"/>
      <c r="AB74" s="51"/>
      <c r="AC74" s="289"/>
      <c r="AD74" s="289"/>
      <c r="AE74" s="289"/>
      <c r="AF74" s="289"/>
      <c r="AG74" s="289"/>
    </row>
    <row r="75" spans="1:33" ht="15.75" customHeight="1" x14ac:dyDescent="0.25">
      <c r="A75" s="289"/>
      <c r="B75" s="613" t="s">
        <v>175</v>
      </c>
      <c r="C75" s="585"/>
      <c r="D75" s="618"/>
      <c r="E75" s="608"/>
      <c r="F75" s="608"/>
      <c r="G75" s="608"/>
      <c r="H75" s="608"/>
      <c r="I75" s="608"/>
      <c r="J75" s="608"/>
      <c r="K75" s="608"/>
      <c r="L75" s="608"/>
      <c r="M75" s="608"/>
      <c r="N75" s="608"/>
      <c r="O75" s="608"/>
      <c r="P75" s="608"/>
      <c r="Q75" s="608"/>
      <c r="R75" s="608"/>
      <c r="S75" s="608"/>
      <c r="T75" s="608"/>
      <c r="U75" s="608"/>
      <c r="V75" s="608"/>
      <c r="W75" s="608"/>
      <c r="X75" s="608"/>
      <c r="Y75" s="608"/>
      <c r="Z75" s="608"/>
      <c r="AA75" s="608"/>
      <c r="AB75" s="609"/>
      <c r="AC75" s="289"/>
      <c r="AD75" s="289"/>
      <c r="AE75" s="289"/>
      <c r="AF75" s="289"/>
      <c r="AG75" s="289"/>
    </row>
    <row r="76" spans="1:33" ht="15.75" customHeight="1" x14ac:dyDescent="0.25">
      <c r="A76" s="289"/>
      <c r="B76" s="48"/>
      <c r="C76" s="319"/>
      <c r="D76" s="319"/>
      <c r="E76" s="319"/>
      <c r="F76" s="312"/>
      <c r="G76" s="320"/>
      <c r="H76" s="321"/>
      <c r="I76" s="321"/>
      <c r="J76" s="312"/>
      <c r="K76" s="312"/>
      <c r="L76" s="312"/>
      <c r="M76" s="312"/>
      <c r="N76" s="321"/>
      <c r="O76" s="312"/>
      <c r="P76" s="312"/>
      <c r="Q76" s="312"/>
      <c r="R76" s="312"/>
      <c r="S76" s="321"/>
      <c r="T76" s="299"/>
      <c r="U76" s="299"/>
      <c r="V76" s="289"/>
      <c r="W76" s="321"/>
      <c r="X76" s="309"/>
      <c r="Y76" s="309"/>
      <c r="Z76" s="50"/>
      <c r="AA76" s="28"/>
      <c r="AB76" s="51"/>
      <c r="AC76" s="289"/>
      <c r="AD76" s="289"/>
      <c r="AE76" s="289"/>
      <c r="AF76" s="289"/>
      <c r="AG76" s="289"/>
    </row>
    <row r="77" spans="1:33" ht="15.75" customHeight="1" x14ac:dyDescent="0.25">
      <c r="A77" s="289"/>
      <c r="B77" s="613" t="s">
        <v>176</v>
      </c>
      <c r="C77" s="585"/>
      <c r="D77" s="618"/>
      <c r="E77" s="608"/>
      <c r="F77" s="608"/>
      <c r="G77" s="608"/>
      <c r="H77" s="608"/>
      <c r="I77" s="608"/>
      <c r="J77" s="608"/>
      <c r="K77" s="608"/>
      <c r="L77" s="608"/>
      <c r="M77" s="608"/>
      <c r="N77" s="608"/>
      <c r="O77" s="608"/>
      <c r="P77" s="608"/>
      <c r="Q77" s="608"/>
      <c r="R77" s="608"/>
      <c r="S77" s="608"/>
      <c r="T77" s="608"/>
      <c r="U77" s="608"/>
      <c r="V77" s="608"/>
      <c r="W77" s="608"/>
      <c r="X77" s="608"/>
      <c r="Y77" s="608"/>
      <c r="Z77" s="608"/>
      <c r="AA77" s="608"/>
      <c r="AB77" s="609"/>
      <c r="AC77" s="289"/>
      <c r="AD77" s="289"/>
      <c r="AE77" s="289"/>
      <c r="AF77" s="289"/>
      <c r="AG77" s="289"/>
    </row>
    <row r="78" spans="1:33" ht="15.75" customHeight="1" x14ac:dyDescent="0.25">
      <c r="A78" s="289"/>
      <c r="B78" s="48"/>
      <c r="C78" s="319"/>
      <c r="D78" s="319"/>
      <c r="E78" s="319"/>
      <c r="F78" s="312"/>
      <c r="G78" s="320"/>
      <c r="H78" s="321"/>
      <c r="I78" s="321"/>
      <c r="J78" s="312"/>
      <c r="K78" s="312"/>
      <c r="L78" s="312"/>
      <c r="M78" s="312"/>
      <c r="N78" s="321"/>
      <c r="O78" s="312"/>
      <c r="P78" s="312"/>
      <c r="Q78" s="312"/>
      <c r="R78" s="312"/>
      <c r="S78" s="321"/>
      <c r="T78" s="299"/>
      <c r="U78" s="299"/>
      <c r="V78" s="289"/>
      <c r="W78" s="321"/>
      <c r="X78" s="309"/>
      <c r="Y78" s="309"/>
      <c r="Z78" s="50"/>
      <c r="AA78" s="28"/>
      <c r="AB78" s="51"/>
      <c r="AC78" s="289"/>
      <c r="AD78" s="289"/>
      <c r="AE78" s="289"/>
      <c r="AF78" s="289"/>
      <c r="AG78" s="289"/>
    </row>
    <row r="79" spans="1:33" ht="15.75" customHeight="1" x14ac:dyDescent="0.25">
      <c r="A79" s="289"/>
      <c r="B79" s="613" t="s">
        <v>177</v>
      </c>
      <c r="C79" s="595"/>
      <c r="D79" s="595"/>
      <c r="E79" s="595"/>
      <c r="F79" s="595"/>
      <c r="G79" s="595"/>
      <c r="H79" s="595"/>
      <c r="I79" s="595"/>
      <c r="J79" s="595"/>
      <c r="K79" s="595"/>
      <c r="L79" s="595"/>
      <c r="M79" s="595"/>
      <c r="N79" s="595"/>
      <c r="O79" s="595"/>
      <c r="P79" s="595"/>
      <c r="Q79" s="595"/>
      <c r="R79" s="595"/>
      <c r="S79" s="595"/>
      <c r="T79" s="595"/>
      <c r="U79" s="595"/>
      <c r="V79" s="595"/>
      <c r="W79" s="595"/>
      <c r="X79" s="595"/>
      <c r="Y79" s="595"/>
      <c r="Z79" s="595"/>
      <c r="AA79" s="595"/>
      <c r="AB79" s="585"/>
      <c r="AC79" s="289"/>
      <c r="AD79" s="289"/>
      <c r="AE79" s="289"/>
      <c r="AF79" s="289"/>
      <c r="AG79" s="289"/>
    </row>
    <row r="80" spans="1:33" ht="15.75" customHeight="1" x14ac:dyDescent="0.25">
      <c r="A80" s="289"/>
      <c r="B80" s="594" t="s">
        <v>122</v>
      </c>
      <c r="C80" s="585"/>
      <c r="D80" s="52" t="s">
        <v>178</v>
      </c>
      <c r="E80" s="594" t="s">
        <v>179</v>
      </c>
      <c r="F80" s="585"/>
      <c r="G80" s="594" t="s">
        <v>177</v>
      </c>
      <c r="H80" s="595"/>
      <c r="I80" s="595"/>
      <c r="J80" s="595"/>
      <c r="K80" s="595"/>
      <c r="L80" s="595"/>
      <c r="M80" s="595"/>
      <c r="N80" s="595"/>
      <c r="O80" s="585"/>
      <c r="P80" s="594" t="s">
        <v>180</v>
      </c>
      <c r="Q80" s="595"/>
      <c r="R80" s="595"/>
      <c r="S80" s="595"/>
      <c r="T80" s="595"/>
      <c r="U80" s="595"/>
      <c r="V80" s="595"/>
      <c r="W80" s="595"/>
      <c r="X80" s="595"/>
      <c r="Y80" s="595"/>
      <c r="Z80" s="595"/>
      <c r="AA80" s="595"/>
      <c r="AB80" s="585"/>
      <c r="AC80" s="289"/>
      <c r="AD80" s="289"/>
      <c r="AE80" s="289"/>
      <c r="AF80" s="289"/>
      <c r="AG80" s="289"/>
    </row>
    <row r="81" spans="1:33" ht="15.75" customHeight="1" x14ac:dyDescent="0.25">
      <c r="A81" s="289"/>
      <c r="B81" s="594"/>
      <c r="C81" s="585"/>
      <c r="D81" s="37"/>
      <c r="E81" s="594"/>
      <c r="F81" s="585"/>
      <c r="G81" s="619"/>
      <c r="H81" s="595"/>
      <c r="I81" s="595"/>
      <c r="J81" s="595"/>
      <c r="K81" s="595"/>
      <c r="L81" s="595"/>
      <c r="M81" s="595"/>
      <c r="N81" s="595"/>
      <c r="O81" s="585"/>
      <c r="P81" s="619"/>
      <c r="Q81" s="595"/>
      <c r="R81" s="595"/>
      <c r="S81" s="595"/>
      <c r="T81" s="595"/>
      <c r="U81" s="595"/>
      <c r="V81" s="595"/>
      <c r="W81" s="595"/>
      <c r="X81" s="595"/>
      <c r="Y81" s="595"/>
      <c r="Z81" s="595"/>
      <c r="AA81" s="595"/>
      <c r="AB81" s="585"/>
      <c r="AC81" s="289"/>
      <c r="AD81" s="289"/>
      <c r="AE81" s="289"/>
      <c r="AF81" s="289"/>
      <c r="AG81" s="289"/>
    </row>
    <row r="82" spans="1:33" ht="15.75" customHeight="1" x14ac:dyDescent="0.25">
      <c r="A82" s="289"/>
      <c r="B82" s="594"/>
      <c r="C82" s="585"/>
      <c r="D82" s="37"/>
      <c r="E82" s="594"/>
      <c r="F82" s="585"/>
      <c r="G82" s="619"/>
      <c r="H82" s="595"/>
      <c r="I82" s="595"/>
      <c r="J82" s="595"/>
      <c r="K82" s="595"/>
      <c r="L82" s="595"/>
      <c r="M82" s="595"/>
      <c r="N82" s="595"/>
      <c r="O82" s="585"/>
      <c r="P82" s="619"/>
      <c r="Q82" s="595"/>
      <c r="R82" s="595"/>
      <c r="S82" s="595"/>
      <c r="T82" s="595"/>
      <c r="U82" s="595"/>
      <c r="V82" s="595"/>
      <c r="W82" s="595"/>
      <c r="X82" s="595"/>
      <c r="Y82" s="595"/>
      <c r="Z82" s="595"/>
      <c r="AA82" s="595"/>
      <c r="AB82" s="585"/>
      <c r="AC82" s="289"/>
      <c r="AD82" s="289"/>
      <c r="AE82" s="289"/>
      <c r="AF82" s="289"/>
      <c r="AG82" s="289"/>
    </row>
    <row r="83" spans="1:33" ht="26.25" customHeight="1" x14ac:dyDescent="0.25">
      <c r="A83" s="289"/>
      <c r="B83" s="620" t="s">
        <v>181</v>
      </c>
      <c r="C83" s="595"/>
      <c r="D83" s="595"/>
      <c r="E83" s="595"/>
      <c r="F83" s="595"/>
      <c r="G83" s="595"/>
      <c r="H83" s="595"/>
      <c r="I83" s="595"/>
      <c r="J83" s="595"/>
      <c r="K83" s="595"/>
      <c r="L83" s="595"/>
      <c r="M83" s="595"/>
      <c r="N83" s="595"/>
      <c r="O83" s="595"/>
      <c r="P83" s="595"/>
      <c r="Q83" s="595"/>
      <c r="R83" s="595"/>
      <c r="S83" s="595"/>
      <c r="T83" s="595"/>
      <c r="U83" s="595"/>
      <c r="V83" s="595"/>
      <c r="W83" s="595"/>
      <c r="X83" s="595"/>
      <c r="Y83" s="595"/>
      <c r="Z83" s="595"/>
      <c r="AA83" s="595"/>
      <c r="AB83" s="585"/>
      <c r="AC83" s="289"/>
      <c r="AD83" s="322"/>
      <c r="AE83" s="289"/>
      <c r="AF83" s="289"/>
      <c r="AG83" s="289"/>
    </row>
    <row r="84" spans="1:33"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c r="AF84" s="289"/>
      <c r="AG84" s="289"/>
    </row>
    <row r="85" spans="1:33"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row>
    <row r="86" spans="1:33"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row>
    <row r="87" spans="1:33"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row>
    <row r="88" spans="1:33"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row>
    <row r="89" spans="1:33"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c r="AG89" s="289"/>
    </row>
    <row r="90" spans="1:33"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c r="AG90" s="289"/>
    </row>
    <row r="91" spans="1:33"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row>
    <row r="92" spans="1:33"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c r="AG92" s="289"/>
    </row>
    <row r="93" spans="1:33"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row>
    <row r="94" spans="1:33"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c r="AF94" s="289"/>
      <c r="AG94" s="289"/>
    </row>
    <row r="95" spans="1:33"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row>
    <row r="96" spans="1:33"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row>
    <row r="97" spans="1:33"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c r="AG97" s="289"/>
    </row>
    <row r="98" spans="1:33"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c r="AF98" s="289"/>
      <c r="AG98" s="289"/>
    </row>
    <row r="99" spans="1:33"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c r="AG99" s="289"/>
    </row>
    <row r="100" spans="1:33"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row>
    <row r="101" spans="1:33"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c r="AG101" s="289"/>
    </row>
    <row r="102" spans="1:33"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c r="AE102" s="289"/>
      <c r="AF102" s="289"/>
      <c r="AG102" s="289"/>
    </row>
    <row r="103" spans="1:33"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row>
    <row r="104" spans="1:33"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row>
    <row r="105" spans="1:33"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c r="AF105" s="289"/>
      <c r="AG105" s="289"/>
    </row>
    <row r="106" spans="1:33"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c r="AF106" s="289"/>
      <c r="AG106" s="289"/>
    </row>
    <row r="107" spans="1:33"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c r="AG107" s="289"/>
    </row>
    <row r="108" spans="1:33"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89"/>
      <c r="AG108" s="289"/>
    </row>
    <row r="109" spans="1:33"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row>
    <row r="110" spans="1:33"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c r="AG110" s="289"/>
    </row>
    <row r="111" spans="1:33"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row>
    <row r="112" spans="1:33"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c r="AG112" s="289"/>
    </row>
    <row r="113" spans="1:33"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c r="AG113" s="289"/>
    </row>
    <row r="114" spans="1:33"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row>
    <row r="115" spans="1:33"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c r="AG115" s="289"/>
    </row>
    <row r="116" spans="1:33"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c r="AE116" s="289"/>
      <c r="AF116" s="289"/>
      <c r="AG116" s="289"/>
    </row>
    <row r="117" spans="1:33"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c r="AE117" s="289"/>
      <c r="AF117" s="289"/>
      <c r="AG117" s="289"/>
    </row>
    <row r="118" spans="1:33"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c r="AE118" s="289"/>
      <c r="AF118" s="289"/>
      <c r="AG118" s="289"/>
    </row>
    <row r="119" spans="1:33"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c r="AG119" s="289"/>
    </row>
    <row r="120" spans="1:33"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c r="AE120" s="289"/>
      <c r="AF120" s="289"/>
      <c r="AG120" s="289"/>
    </row>
    <row r="121" spans="1:33"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row>
    <row r="122" spans="1:33"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row>
    <row r="123" spans="1:33"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c r="AE123" s="289"/>
      <c r="AF123" s="289"/>
      <c r="AG123" s="289"/>
    </row>
    <row r="124" spans="1:33"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c r="AE124" s="289"/>
      <c r="AF124" s="289"/>
      <c r="AG124" s="289"/>
    </row>
    <row r="125" spans="1:33"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c r="AE125" s="289"/>
      <c r="AF125" s="289"/>
      <c r="AG125" s="289"/>
    </row>
    <row r="126" spans="1:33"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c r="AE126" s="289"/>
      <c r="AF126" s="289"/>
      <c r="AG126" s="289"/>
    </row>
    <row r="127" spans="1:33"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row>
    <row r="128" spans="1:33"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row>
    <row r="129" spans="1:33"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c r="AE129" s="289"/>
      <c r="AF129" s="289"/>
      <c r="AG129" s="289"/>
    </row>
    <row r="130" spans="1:33"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row>
    <row r="131" spans="1:33"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row>
    <row r="132" spans="1:33"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row>
    <row r="133" spans="1:33"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row>
    <row r="134" spans="1:33"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row>
    <row r="135" spans="1:33"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row>
    <row r="136" spans="1:33"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row>
    <row r="137" spans="1:33"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c r="AE137" s="289"/>
      <c r="AF137" s="289"/>
      <c r="AG137" s="289"/>
    </row>
    <row r="138" spans="1:33"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row>
    <row r="139" spans="1:33"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c r="AE139" s="289"/>
      <c r="AF139" s="289"/>
      <c r="AG139" s="289"/>
    </row>
    <row r="140" spans="1:33"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c r="AE140" s="289"/>
      <c r="AF140" s="289"/>
      <c r="AG140" s="289"/>
    </row>
    <row r="141" spans="1:33"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c r="AE141" s="289"/>
      <c r="AF141" s="289"/>
      <c r="AG141" s="289"/>
    </row>
    <row r="142" spans="1:33"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c r="AE142" s="289"/>
      <c r="AF142" s="289"/>
      <c r="AG142" s="289"/>
    </row>
    <row r="143" spans="1:33"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c r="AE143" s="289"/>
      <c r="AF143" s="289"/>
      <c r="AG143" s="289"/>
    </row>
    <row r="144" spans="1:33"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c r="AE144" s="289"/>
      <c r="AF144" s="289"/>
      <c r="AG144" s="289"/>
    </row>
    <row r="145" spans="1:33"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c r="AE145" s="289"/>
      <c r="AF145" s="289"/>
      <c r="AG145" s="289"/>
    </row>
    <row r="146" spans="1:33"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c r="AE146" s="289"/>
      <c r="AF146" s="289"/>
      <c r="AG146" s="289"/>
    </row>
    <row r="147" spans="1:33"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c r="AE147" s="289"/>
      <c r="AF147" s="289"/>
      <c r="AG147" s="289"/>
    </row>
    <row r="148" spans="1:33"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c r="AE148" s="289"/>
      <c r="AF148" s="289"/>
      <c r="AG148" s="289"/>
    </row>
    <row r="149" spans="1:33"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row>
    <row r="150" spans="1:33"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c r="AE150" s="289"/>
      <c r="AF150" s="289"/>
      <c r="AG150" s="289"/>
    </row>
    <row r="151" spans="1:33"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row>
    <row r="152" spans="1:33"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row>
    <row r="153" spans="1:33"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c r="AE153" s="289"/>
      <c r="AF153" s="289"/>
      <c r="AG153" s="289"/>
    </row>
    <row r="154" spans="1:33"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c r="AE154" s="289"/>
      <c r="AF154" s="289"/>
      <c r="AG154" s="289"/>
    </row>
    <row r="155" spans="1:33"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row>
    <row r="156" spans="1:33"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c r="AE156" s="289"/>
      <c r="AF156" s="289"/>
      <c r="AG156" s="289"/>
    </row>
    <row r="157" spans="1:33"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c r="AE157" s="289"/>
      <c r="AF157" s="289"/>
      <c r="AG157" s="289"/>
    </row>
    <row r="158" spans="1:33"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c r="AE158" s="289"/>
      <c r="AF158" s="289"/>
      <c r="AG158" s="289"/>
    </row>
    <row r="159" spans="1:33"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c r="AE159" s="289"/>
      <c r="AF159" s="289"/>
      <c r="AG159" s="289"/>
    </row>
    <row r="160" spans="1:33"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c r="AE160" s="289"/>
      <c r="AF160" s="289"/>
      <c r="AG160" s="289"/>
    </row>
    <row r="161" spans="1:33"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c r="AE161" s="289"/>
      <c r="AF161" s="289"/>
      <c r="AG161" s="289"/>
    </row>
    <row r="162" spans="1:33"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c r="AE162" s="289"/>
      <c r="AF162" s="289"/>
      <c r="AG162" s="289"/>
    </row>
    <row r="163" spans="1:33"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row>
    <row r="164" spans="1:33"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c r="AE164" s="289"/>
      <c r="AF164" s="289"/>
      <c r="AG164" s="289"/>
    </row>
    <row r="165" spans="1:33"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c r="AE165" s="289"/>
      <c r="AF165" s="289"/>
      <c r="AG165" s="289"/>
    </row>
    <row r="166" spans="1:33"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c r="AE166" s="289"/>
      <c r="AF166" s="289"/>
      <c r="AG166" s="289"/>
    </row>
    <row r="167" spans="1:33"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c r="AE167" s="289"/>
      <c r="AF167" s="289"/>
      <c r="AG167" s="289"/>
    </row>
    <row r="168" spans="1:33"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c r="AE168" s="289"/>
      <c r="AF168" s="289"/>
      <c r="AG168" s="289"/>
    </row>
    <row r="169" spans="1:33"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c r="AE169" s="289"/>
      <c r="AF169" s="289"/>
      <c r="AG169" s="289"/>
    </row>
    <row r="170" spans="1:33"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c r="AE170" s="289"/>
      <c r="AF170" s="289"/>
      <c r="AG170" s="289"/>
    </row>
    <row r="171" spans="1:33"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c r="AE171" s="289"/>
      <c r="AF171" s="289"/>
      <c r="AG171" s="289"/>
    </row>
    <row r="172" spans="1:33"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c r="AE172" s="289"/>
      <c r="AF172" s="289"/>
      <c r="AG172" s="289"/>
    </row>
    <row r="173" spans="1:33"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c r="AE173" s="289"/>
      <c r="AF173" s="289"/>
      <c r="AG173" s="289"/>
    </row>
    <row r="174" spans="1:33"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c r="AE174" s="289"/>
      <c r="AF174" s="289"/>
      <c r="AG174" s="289"/>
    </row>
    <row r="175" spans="1:33"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c r="AE175" s="289"/>
      <c r="AF175" s="289"/>
      <c r="AG175" s="289"/>
    </row>
    <row r="176" spans="1:33"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c r="AE176" s="289"/>
      <c r="AF176" s="289"/>
      <c r="AG176" s="289"/>
    </row>
    <row r="177" spans="1:33"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c r="AE177" s="289"/>
      <c r="AF177" s="289"/>
      <c r="AG177" s="289"/>
    </row>
    <row r="178" spans="1:33"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c r="AE178" s="289"/>
      <c r="AF178" s="289"/>
      <c r="AG178" s="289"/>
    </row>
    <row r="179" spans="1:33"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c r="AE179" s="289"/>
      <c r="AF179" s="289"/>
      <c r="AG179" s="289"/>
    </row>
    <row r="180" spans="1:33"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c r="AE180" s="289"/>
      <c r="AF180" s="289"/>
      <c r="AG180" s="289"/>
    </row>
    <row r="181" spans="1:33"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row>
    <row r="182" spans="1:33"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c r="AE182" s="289"/>
      <c r="AF182" s="289"/>
      <c r="AG182" s="289"/>
    </row>
    <row r="183" spans="1:33"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row>
    <row r="184" spans="1:33"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c r="AE184" s="289"/>
      <c r="AF184" s="289"/>
      <c r="AG184" s="289"/>
    </row>
    <row r="185" spans="1:33"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row>
    <row r="186" spans="1:33"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c r="AE186" s="289"/>
      <c r="AF186" s="289"/>
      <c r="AG186" s="289"/>
    </row>
    <row r="187" spans="1:33"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c r="AE187" s="289"/>
      <c r="AF187" s="289"/>
      <c r="AG187" s="289"/>
    </row>
    <row r="188" spans="1:33"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row>
    <row r="189" spans="1:33"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row>
    <row r="190" spans="1:33"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row>
    <row r="191" spans="1:33"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c r="AE191" s="289"/>
      <c r="AF191" s="289"/>
      <c r="AG191" s="289"/>
    </row>
    <row r="192" spans="1:33"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row>
    <row r="193" spans="1:33"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row>
    <row r="194" spans="1:33"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row>
    <row r="195" spans="1:33"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row>
    <row r="196" spans="1:33"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row>
    <row r="197" spans="1:33"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row>
    <row r="198" spans="1:33"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c r="AE198" s="289"/>
      <c r="AF198" s="289"/>
      <c r="AG198" s="289"/>
    </row>
    <row r="199" spans="1:33"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c r="AE199" s="289"/>
      <c r="AF199" s="289"/>
      <c r="AG199" s="289"/>
    </row>
    <row r="200" spans="1:33"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row>
    <row r="201" spans="1:33"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row>
    <row r="202" spans="1:33"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c r="AE202" s="289"/>
      <c r="AF202" s="289"/>
      <c r="AG202" s="289"/>
    </row>
    <row r="203" spans="1:33"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c r="AE203" s="289"/>
      <c r="AF203" s="289"/>
      <c r="AG203" s="289"/>
    </row>
    <row r="204" spans="1:33"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c r="AE204" s="289"/>
      <c r="AF204" s="289"/>
      <c r="AG204" s="289"/>
    </row>
    <row r="205" spans="1:33"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row>
    <row r="206" spans="1:33"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c r="AE206" s="289"/>
      <c r="AF206" s="289"/>
      <c r="AG206" s="289"/>
    </row>
    <row r="207" spans="1:33"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row>
    <row r="208" spans="1:33"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c r="AE208" s="289"/>
      <c r="AF208" s="289"/>
      <c r="AG208" s="289"/>
    </row>
    <row r="209" spans="1:33"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c r="AE209" s="289"/>
      <c r="AF209" s="289"/>
      <c r="AG209" s="289"/>
    </row>
    <row r="210" spans="1:33"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c r="AE210" s="289"/>
      <c r="AF210" s="289"/>
      <c r="AG210" s="289"/>
    </row>
    <row r="211" spans="1:33"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c r="AE211" s="289"/>
      <c r="AF211" s="289"/>
      <c r="AG211" s="289"/>
    </row>
    <row r="212" spans="1:33"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c r="AE212" s="289"/>
      <c r="AF212" s="289"/>
      <c r="AG212" s="289"/>
    </row>
    <row r="213" spans="1:33"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row>
    <row r="214" spans="1:33"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c r="AE214" s="289"/>
      <c r="AF214" s="289"/>
      <c r="AG214" s="289"/>
    </row>
    <row r="215" spans="1:33"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row>
    <row r="216" spans="1:33"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c r="AE216" s="289"/>
      <c r="AF216" s="289"/>
      <c r="AG216" s="289"/>
    </row>
    <row r="217" spans="1:33"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c r="AE217" s="289"/>
      <c r="AF217" s="289"/>
      <c r="AG217" s="289"/>
    </row>
    <row r="218" spans="1:33"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row>
    <row r="219" spans="1:33"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row>
    <row r="220" spans="1:33"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c r="AE220" s="289"/>
      <c r="AF220" s="289"/>
      <c r="AG220" s="289"/>
    </row>
    <row r="221" spans="1:33"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row>
    <row r="222" spans="1:33"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c r="AE222" s="289"/>
      <c r="AF222" s="289"/>
      <c r="AG222" s="289"/>
    </row>
    <row r="223" spans="1:33"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row>
    <row r="224" spans="1:33"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c r="AE224" s="289"/>
      <c r="AF224" s="289"/>
      <c r="AG224" s="289"/>
    </row>
    <row r="225" spans="1:33"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c r="AE225" s="289"/>
      <c r="AF225" s="289"/>
      <c r="AG225" s="289"/>
    </row>
    <row r="226" spans="1:33"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c r="AE226" s="289"/>
      <c r="AF226" s="289"/>
      <c r="AG226" s="289"/>
    </row>
    <row r="227" spans="1:33"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row>
    <row r="228" spans="1:33"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row>
    <row r="229" spans="1:33"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row>
    <row r="230" spans="1:33"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row>
    <row r="231" spans="1:33"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row>
    <row r="232" spans="1:33"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row>
    <row r="233" spans="1:33"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row>
    <row r="234" spans="1:33"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row>
    <row r="235" spans="1:33"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row>
    <row r="236" spans="1:33"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row>
    <row r="237" spans="1:33"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c r="AE237" s="289"/>
      <c r="AF237" s="289"/>
      <c r="AG237" s="289"/>
    </row>
    <row r="238" spans="1:33"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c r="AE238" s="289"/>
      <c r="AF238" s="289"/>
      <c r="AG238" s="289"/>
    </row>
    <row r="239" spans="1:33"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c r="AE239" s="289"/>
      <c r="AF239" s="289"/>
      <c r="AG239" s="289"/>
    </row>
    <row r="240" spans="1:33"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c r="AE240" s="289"/>
      <c r="AF240" s="289"/>
      <c r="AG240" s="289"/>
    </row>
    <row r="241" spans="1:33"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row>
    <row r="242" spans="1:33"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row>
    <row r="243" spans="1:33"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row>
    <row r="244" spans="1:33"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c r="AE244" s="289"/>
      <c r="AF244" s="289"/>
      <c r="AG244" s="289"/>
    </row>
    <row r="245" spans="1:33"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c r="AE245" s="289"/>
      <c r="AF245" s="289"/>
      <c r="AG245" s="289"/>
    </row>
    <row r="246" spans="1:33"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c r="AE246" s="289"/>
      <c r="AF246" s="289"/>
      <c r="AG246" s="289"/>
    </row>
    <row r="247" spans="1:33"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c r="AE247" s="289"/>
      <c r="AF247" s="289"/>
      <c r="AG247" s="289"/>
    </row>
    <row r="248" spans="1:33"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c r="AE248" s="289"/>
      <c r="AF248" s="289"/>
      <c r="AG248" s="289"/>
    </row>
    <row r="249" spans="1:33"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c r="AE249" s="289"/>
      <c r="AF249" s="289"/>
      <c r="AG249" s="289"/>
    </row>
    <row r="250" spans="1:33"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c r="AE250" s="289"/>
      <c r="AF250" s="289"/>
      <c r="AG250" s="289"/>
    </row>
    <row r="251" spans="1:33"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c r="AE251" s="289"/>
      <c r="AF251" s="289"/>
      <c r="AG251" s="289"/>
    </row>
    <row r="252" spans="1:33"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c r="AE252" s="289"/>
      <c r="AF252" s="289"/>
      <c r="AG252" s="289"/>
    </row>
    <row r="253" spans="1:33"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c r="AE253" s="289"/>
      <c r="AF253" s="289"/>
      <c r="AG253" s="289"/>
    </row>
    <row r="254" spans="1:33"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c r="AE254" s="289"/>
      <c r="AF254" s="289"/>
      <c r="AG254" s="289"/>
    </row>
    <row r="255" spans="1:33"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c r="AE255" s="289"/>
      <c r="AF255" s="289"/>
      <c r="AG255" s="289"/>
    </row>
    <row r="256" spans="1:33"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c r="AE256" s="289"/>
      <c r="AF256" s="289"/>
      <c r="AG256" s="289"/>
    </row>
    <row r="257" spans="1:33"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c r="AE257" s="289"/>
      <c r="AF257" s="289"/>
      <c r="AG257" s="289"/>
    </row>
    <row r="258" spans="1:33"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row>
    <row r="259" spans="1:33"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c r="AE259" s="289"/>
      <c r="AF259" s="289"/>
      <c r="AG259" s="289"/>
    </row>
    <row r="260" spans="1:33"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c r="AE260" s="289"/>
      <c r="AF260" s="289"/>
      <c r="AG260" s="289"/>
    </row>
    <row r="261" spans="1:33"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row>
    <row r="262" spans="1:33"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row>
    <row r="263" spans="1:33"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c r="AE263" s="289"/>
      <c r="AF263" s="289"/>
      <c r="AG263" s="289"/>
    </row>
    <row r="264" spans="1:33"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c r="AE264" s="289"/>
      <c r="AF264" s="289"/>
      <c r="AG264" s="289"/>
    </row>
    <row r="265" spans="1:33"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c r="AE265" s="289"/>
      <c r="AF265" s="289"/>
      <c r="AG265" s="289"/>
    </row>
    <row r="266" spans="1:33"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c r="AE266" s="289"/>
      <c r="AF266" s="289"/>
      <c r="AG266" s="289"/>
    </row>
    <row r="267" spans="1:33"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row>
    <row r="268" spans="1:33"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c r="AE268" s="289"/>
      <c r="AF268" s="289"/>
      <c r="AG268" s="289"/>
    </row>
    <row r="269" spans="1:33"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row>
    <row r="270" spans="1:33"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c r="AE270" s="289"/>
      <c r="AF270" s="289"/>
      <c r="AG270" s="289"/>
    </row>
    <row r="271" spans="1:33"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c r="AE271" s="289"/>
      <c r="AF271" s="289"/>
      <c r="AG271" s="289"/>
    </row>
    <row r="272" spans="1:33"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row>
    <row r="273" spans="1:33"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row>
    <row r="274" spans="1:33"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c r="AE274" s="289"/>
      <c r="AF274" s="289"/>
      <c r="AG274" s="289"/>
    </row>
    <row r="275" spans="1:33"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c r="AE275" s="289"/>
      <c r="AF275" s="289"/>
      <c r="AG275" s="289"/>
    </row>
    <row r="276" spans="1:33"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c r="AE276" s="289"/>
      <c r="AF276" s="289"/>
      <c r="AG276" s="289"/>
    </row>
    <row r="277" spans="1:33"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c r="AE277" s="289"/>
      <c r="AF277" s="289"/>
      <c r="AG277" s="289"/>
    </row>
    <row r="278" spans="1:33"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c r="AE278" s="289"/>
      <c r="AF278" s="289"/>
      <c r="AG278" s="289"/>
    </row>
    <row r="279" spans="1:33"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c r="AE279" s="289"/>
      <c r="AF279" s="289"/>
      <c r="AG279" s="289"/>
    </row>
    <row r="280" spans="1:33"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c r="AE280" s="289"/>
      <c r="AF280" s="289"/>
      <c r="AG280" s="289"/>
    </row>
    <row r="281" spans="1:33"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c r="AE281" s="289"/>
      <c r="AF281" s="289"/>
      <c r="AG281" s="289"/>
    </row>
    <row r="282" spans="1:33"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c r="AE282" s="289"/>
      <c r="AF282" s="289"/>
      <c r="AG282" s="289"/>
    </row>
    <row r="283" spans="1:33"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c r="AE283" s="289"/>
      <c r="AF283" s="289"/>
      <c r="AG283" s="289"/>
    </row>
    <row r="284" spans="1:33"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c r="AE284" s="289"/>
      <c r="AF284" s="289"/>
      <c r="AG284" s="289"/>
    </row>
    <row r="285" spans="1:33"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c r="AE285" s="289"/>
      <c r="AF285" s="289"/>
      <c r="AG285" s="289"/>
    </row>
    <row r="286" spans="1:33"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c r="AE286" s="289"/>
      <c r="AF286" s="289"/>
      <c r="AG286" s="289"/>
    </row>
    <row r="287" spans="1:33"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c r="AE287" s="289"/>
      <c r="AF287" s="289"/>
      <c r="AG287" s="289"/>
    </row>
    <row r="288" spans="1:33"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c r="AE288" s="289"/>
      <c r="AF288" s="289"/>
      <c r="AG288" s="289"/>
    </row>
    <row r="289" spans="1:33"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c r="AE289" s="289"/>
      <c r="AF289" s="289"/>
      <c r="AG289" s="289"/>
    </row>
    <row r="290" spans="1:33"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c r="AE290" s="289"/>
      <c r="AF290" s="289"/>
      <c r="AG290" s="289"/>
    </row>
    <row r="291" spans="1:33"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row>
    <row r="292" spans="1:33"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c r="AE292" s="289"/>
      <c r="AF292" s="289"/>
      <c r="AG292" s="289"/>
    </row>
    <row r="293" spans="1:33"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c r="AE293" s="289"/>
      <c r="AF293" s="289"/>
      <c r="AG293" s="289"/>
    </row>
    <row r="294" spans="1:33"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c r="AE294" s="289"/>
      <c r="AF294" s="289"/>
      <c r="AG294" s="289"/>
    </row>
    <row r="295" spans="1:33"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89"/>
      <c r="AF295" s="289"/>
      <c r="AG295" s="289"/>
    </row>
    <row r="296" spans="1:33"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c r="AE296" s="289"/>
      <c r="AF296" s="289"/>
      <c r="AG296" s="289"/>
    </row>
    <row r="297" spans="1:33"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c r="AE297" s="289"/>
      <c r="AF297" s="289"/>
      <c r="AG297" s="289"/>
    </row>
    <row r="298" spans="1:33"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c r="AE298" s="289"/>
      <c r="AF298" s="289"/>
      <c r="AG298" s="289"/>
    </row>
    <row r="299" spans="1:33"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c r="AE299" s="289"/>
      <c r="AF299" s="289"/>
      <c r="AG299" s="289"/>
    </row>
    <row r="300" spans="1:33"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c r="AE300" s="289"/>
      <c r="AF300" s="289"/>
      <c r="AG300" s="289"/>
    </row>
    <row r="301" spans="1:33"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c r="AE301" s="289"/>
      <c r="AF301" s="289"/>
      <c r="AG301" s="289"/>
    </row>
    <row r="302" spans="1:33"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c r="AE302" s="289"/>
      <c r="AF302" s="289"/>
      <c r="AG302" s="289"/>
    </row>
    <row r="303" spans="1:33"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c r="AE303" s="289"/>
      <c r="AF303" s="289"/>
      <c r="AG303" s="289"/>
    </row>
    <row r="304" spans="1:33"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c r="AE304" s="289"/>
      <c r="AF304" s="289"/>
      <c r="AG304" s="289"/>
    </row>
    <row r="305" spans="1:33"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c r="AE305" s="289"/>
      <c r="AF305" s="289"/>
      <c r="AG305" s="289"/>
    </row>
    <row r="306" spans="1:33"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c r="AE306" s="289"/>
      <c r="AF306" s="289"/>
      <c r="AG306" s="289"/>
    </row>
    <row r="307" spans="1:33"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c r="AE307" s="289"/>
      <c r="AF307" s="289"/>
      <c r="AG307" s="289"/>
    </row>
    <row r="308" spans="1:33"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c r="AE308" s="289"/>
      <c r="AF308" s="289"/>
      <c r="AG308" s="289"/>
    </row>
    <row r="309" spans="1:33"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c r="AE309" s="289"/>
      <c r="AF309" s="289"/>
      <c r="AG309" s="289"/>
    </row>
    <row r="310" spans="1:33"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c r="AE310" s="289"/>
      <c r="AF310" s="289"/>
      <c r="AG310" s="289"/>
    </row>
    <row r="311" spans="1:33"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c r="AE311" s="289"/>
      <c r="AF311" s="289"/>
      <c r="AG311" s="289"/>
    </row>
    <row r="312" spans="1:33"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c r="AE312" s="289"/>
      <c r="AF312" s="289"/>
      <c r="AG312" s="289"/>
    </row>
    <row r="313" spans="1:33"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c r="AE313" s="289"/>
      <c r="AF313" s="289"/>
      <c r="AG313" s="289"/>
    </row>
    <row r="314" spans="1:33"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c r="AE314" s="289"/>
      <c r="AF314" s="289"/>
      <c r="AG314" s="289"/>
    </row>
    <row r="315" spans="1:33"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c r="AE315" s="289"/>
      <c r="AF315" s="289"/>
      <c r="AG315" s="289"/>
    </row>
    <row r="316" spans="1:33"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c r="AE316" s="289"/>
      <c r="AF316" s="289"/>
      <c r="AG316" s="289"/>
    </row>
    <row r="317" spans="1:33"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c r="AE317" s="289"/>
      <c r="AF317" s="289"/>
      <c r="AG317" s="289"/>
    </row>
    <row r="318" spans="1:33"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c r="AE318" s="289"/>
      <c r="AF318" s="289"/>
      <c r="AG318" s="289"/>
    </row>
    <row r="319" spans="1:33"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c r="AE319" s="289"/>
      <c r="AF319" s="289"/>
      <c r="AG319" s="289"/>
    </row>
    <row r="320" spans="1:33"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c r="AE320" s="289"/>
      <c r="AF320" s="289"/>
      <c r="AG320" s="289"/>
    </row>
    <row r="321" spans="1:33"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c r="AE321" s="289"/>
      <c r="AF321" s="289"/>
      <c r="AG321" s="289"/>
    </row>
    <row r="322" spans="1:33"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c r="AE322" s="289"/>
      <c r="AF322" s="289"/>
      <c r="AG322" s="289"/>
    </row>
    <row r="323" spans="1:33"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c r="AE323" s="289"/>
      <c r="AF323" s="289"/>
      <c r="AG323" s="289"/>
    </row>
    <row r="324" spans="1:33"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c r="AE324" s="289"/>
      <c r="AF324" s="289"/>
      <c r="AG324" s="289"/>
    </row>
    <row r="325" spans="1:33"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c r="AE325" s="289"/>
      <c r="AF325" s="289"/>
      <c r="AG325" s="289"/>
    </row>
    <row r="326" spans="1:33"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c r="AE326" s="289"/>
      <c r="AF326" s="289"/>
      <c r="AG326" s="289"/>
    </row>
    <row r="327" spans="1:33"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c r="AE327" s="289"/>
      <c r="AF327" s="289"/>
      <c r="AG327" s="289"/>
    </row>
    <row r="328" spans="1:33"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c r="AE328" s="289"/>
      <c r="AF328" s="289"/>
      <c r="AG328" s="289"/>
    </row>
    <row r="329" spans="1:33"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c r="AE329" s="289"/>
      <c r="AF329" s="289"/>
      <c r="AG329" s="289"/>
    </row>
    <row r="330" spans="1:33"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c r="AE330" s="289"/>
      <c r="AF330" s="289"/>
      <c r="AG330" s="289"/>
    </row>
    <row r="331" spans="1:33"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c r="AE331" s="289"/>
      <c r="AF331" s="289"/>
      <c r="AG331" s="289"/>
    </row>
    <row r="332" spans="1:33"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c r="AE332" s="289"/>
      <c r="AF332" s="289"/>
      <c r="AG332" s="289"/>
    </row>
    <row r="333" spans="1:33"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c r="AE333" s="289"/>
      <c r="AF333" s="289"/>
      <c r="AG333" s="289"/>
    </row>
    <row r="334" spans="1:33"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c r="AE334" s="289"/>
      <c r="AF334" s="289"/>
      <c r="AG334" s="289"/>
    </row>
    <row r="335" spans="1:33"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c r="AE335" s="289"/>
      <c r="AF335" s="289"/>
      <c r="AG335" s="289"/>
    </row>
    <row r="336" spans="1:33"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c r="AE336" s="289"/>
      <c r="AF336" s="289"/>
      <c r="AG336" s="289"/>
    </row>
    <row r="337" spans="1:33"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c r="AE337" s="289"/>
      <c r="AF337" s="289"/>
      <c r="AG337" s="289"/>
    </row>
    <row r="338" spans="1:33"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c r="AE338" s="289"/>
      <c r="AF338" s="289"/>
      <c r="AG338" s="289"/>
    </row>
    <row r="339" spans="1:33"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c r="AE339" s="289"/>
      <c r="AF339" s="289"/>
      <c r="AG339" s="289"/>
    </row>
    <row r="340" spans="1:33"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c r="AE340" s="289"/>
      <c r="AF340" s="289"/>
      <c r="AG340" s="289"/>
    </row>
    <row r="341" spans="1:33"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c r="AE341" s="289"/>
      <c r="AF341" s="289"/>
      <c r="AG341" s="289"/>
    </row>
    <row r="342" spans="1:33"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c r="AE342" s="289"/>
      <c r="AF342" s="289"/>
      <c r="AG342" s="289"/>
    </row>
    <row r="343" spans="1:33"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c r="AE343" s="289"/>
      <c r="AF343" s="289"/>
      <c r="AG343" s="289"/>
    </row>
    <row r="344" spans="1:33"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c r="AE344" s="289"/>
      <c r="AF344" s="289"/>
      <c r="AG344" s="289"/>
    </row>
    <row r="345" spans="1:33"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c r="AE345" s="289"/>
      <c r="AF345" s="289"/>
      <c r="AG345" s="289"/>
    </row>
    <row r="346" spans="1:33"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c r="AE346" s="289"/>
      <c r="AF346" s="289"/>
      <c r="AG346" s="289"/>
    </row>
    <row r="347" spans="1:33"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c r="AE347" s="289"/>
      <c r="AF347" s="289"/>
      <c r="AG347" s="289"/>
    </row>
    <row r="348" spans="1:33"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c r="AE348" s="289"/>
      <c r="AF348" s="289"/>
      <c r="AG348" s="289"/>
    </row>
    <row r="349" spans="1:33"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c r="AE349" s="289"/>
      <c r="AF349" s="289"/>
      <c r="AG349" s="289"/>
    </row>
    <row r="350" spans="1:33"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c r="AE350" s="289"/>
      <c r="AF350" s="289"/>
      <c r="AG350" s="289"/>
    </row>
    <row r="351" spans="1:33"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c r="AE351" s="289"/>
      <c r="AF351" s="289"/>
      <c r="AG351" s="289"/>
    </row>
    <row r="352" spans="1:33"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c r="AE352" s="289"/>
      <c r="AF352" s="289"/>
      <c r="AG352" s="289"/>
    </row>
    <row r="353" spans="1:33"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c r="AE353" s="289"/>
      <c r="AF353" s="289"/>
      <c r="AG353" s="289"/>
    </row>
    <row r="354" spans="1:33"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c r="AE354" s="289"/>
      <c r="AF354" s="289"/>
      <c r="AG354" s="289"/>
    </row>
    <row r="355" spans="1:33"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c r="AE355" s="289"/>
      <c r="AF355" s="289"/>
      <c r="AG355" s="289"/>
    </row>
    <row r="356" spans="1:33"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c r="AE356" s="289"/>
      <c r="AF356" s="289"/>
      <c r="AG356" s="289"/>
    </row>
    <row r="357" spans="1:33"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c r="AE357" s="289"/>
      <c r="AF357" s="289"/>
      <c r="AG357" s="289"/>
    </row>
    <row r="358" spans="1:33"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c r="AE358" s="289"/>
      <c r="AF358" s="289"/>
      <c r="AG358" s="289"/>
    </row>
    <row r="359" spans="1:33"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c r="AE359" s="289"/>
      <c r="AF359" s="289"/>
      <c r="AG359" s="289"/>
    </row>
    <row r="360" spans="1:33"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c r="AE360" s="289"/>
      <c r="AF360" s="289"/>
      <c r="AG360" s="289"/>
    </row>
    <row r="361" spans="1:33"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c r="AE361" s="289"/>
      <c r="AF361" s="289"/>
      <c r="AG361" s="289"/>
    </row>
    <row r="362" spans="1:33"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c r="AE362" s="289"/>
      <c r="AF362" s="289"/>
      <c r="AG362" s="289"/>
    </row>
    <row r="363" spans="1:33"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c r="AE363" s="289"/>
      <c r="AF363" s="289"/>
      <c r="AG363" s="289"/>
    </row>
    <row r="364" spans="1:33"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c r="AE364" s="289"/>
      <c r="AF364" s="289"/>
      <c r="AG364" s="289"/>
    </row>
    <row r="365" spans="1:33"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c r="AE365" s="289"/>
      <c r="AF365" s="289"/>
      <c r="AG365" s="289"/>
    </row>
    <row r="366" spans="1:33"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c r="AE366" s="289"/>
      <c r="AF366" s="289"/>
      <c r="AG366" s="289"/>
    </row>
    <row r="367" spans="1:33"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c r="AE367" s="289"/>
      <c r="AF367" s="289"/>
      <c r="AG367" s="289"/>
    </row>
    <row r="368" spans="1:33"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c r="AE368" s="289"/>
      <c r="AF368" s="289"/>
      <c r="AG368" s="289"/>
    </row>
    <row r="369" spans="1:33"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c r="AE369" s="289"/>
      <c r="AF369" s="289"/>
      <c r="AG369" s="289"/>
    </row>
    <row r="370" spans="1:33"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c r="AE370" s="289"/>
      <c r="AF370" s="289"/>
      <c r="AG370" s="289"/>
    </row>
    <row r="371" spans="1:33"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c r="AE371" s="289"/>
      <c r="AF371" s="289"/>
      <c r="AG371" s="289"/>
    </row>
    <row r="372" spans="1:33"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c r="AE372" s="289"/>
      <c r="AF372" s="289"/>
      <c r="AG372" s="289"/>
    </row>
    <row r="373" spans="1:33"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c r="AE373" s="289"/>
      <c r="AF373" s="289"/>
      <c r="AG373" s="289"/>
    </row>
    <row r="374" spans="1:33"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c r="AE374" s="289"/>
      <c r="AF374" s="289"/>
      <c r="AG374" s="289"/>
    </row>
    <row r="375" spans="1:33"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c r="AE375" s="289"/>
      <c r="AF375" s="289"/>
      <c r="AG375" s="289"/>
    </row>
    <row r="376" spans="1:33"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c r="AE376" s="289"/>
      <c r="AF376" s="289"/>
      <c r="AG376" s="289"/>
    </row>
    <row r="377" spans="1:33"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c r="AE377" s="289"/>
      <c r="AF377" s="289"/>
      <c r="AG377" s="289"/>
    </row>
    <row r="378" spans="1:33"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c r="AE378" s="289"/>
      <c r="AF378" s="289"/>
      <c r="AG378" s="289"/>
    </row>
    <row r="379" spans="1:33"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c r="AE379" s="289"/>
      <c r="AF379" s="289"/>
      <c r="AG379" s="289"/>
    </row>
    <row r="380" spans="1:33"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c r="AE380" s="289"/>
      <c r="AF380" s="289"/>
      <c r="AG380" s="289"/>
    </row>
    <row r="381" spans="1:33"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c r="AE381" s="289"/>
      <c r="AF381" s="289"/>
      <c r="AG381" s="289"/>
    </row>
    <row r="382" spans="1:33"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c r="AE382" s="289"/>
      <c r="AF382" s="289"/>
      <c r="AG382" s="289"/>
    </row>
    <row r="383" spans="1:33"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c r="AE383" s="289"/>
      <c r="AF383" s="289"/>
      <c r="AG383" s="289"/>
    </row>
    <row r="384" spans="1:33"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c r="AE384" s="289"/>
      <c r="AF384" s="289"/>
      <c r="AG384" s="289"/>
    </row>
    <row r="385" spans="1:33"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c r="AE385" s="289"/>
      <c r="AF385" s="289"/>
      <c r="AG385" s="289"/>
    </row>
    <row r="386" spans="1:33"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c r="AE386" s="289"/>
      <c r="AF386" s="289"/>
      <c r="AG386" s="289"/>
    </row>
    <row r="387" spans="1:33"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c r="AE387" s="289"/>
      <c r="AF387" s="289"/>
      <c r="AG387" s="289"/>
    </row>
    <row r="388" spans="1:33"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c r="AE388" s="289"/>
      <c r="AF388" s="289"/>
      <c r="AG388" s="289"/>
    </row>
    <row r="389" spans="1:33"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c r="AE389" s="289"/>
      <c r="AF389" s="289"/>
      <c r="AG389" s="289"/>
    </row>
    <row r="390" spans="1:33"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c r="AE390" s="289"/>
      <c r="AF390" s="289"/>
      <c r="AG390" s="289"/>
    </row>
    <row r="391" spans="1:33"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c r="AE391" s="289"/>
      <c r="AF391" s="289"/>
      <c r="AG391" s="289"/>
    </row>
    <row r="392" spans="1:33"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c r="AE392" s="289"/>
      <c r="AF392" s="289"/>
      <c r="AG392" s="289"/>
    </row>
    <row r="393" spans="1:33"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c r="AE393" s="289"/>
      <c r="AF393" s="289"/>
      <c r="AG393" s="289"/>
    </row>
    <row r="394" spans="1:33"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89"/>
      <c r="AG394" s="289"/>
    </row>
    <row r="395" spans="1:33"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c r="AE395" s="289"/>
      <c r="AF395" s="289"/>
      <c r="AG395" s="289"/>
    </row>
    <row r="396" spans="1:33"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c r="AE396" s="289"/>
      <c r="AF396" s="289"/>
      <c r="AG396" s="289"/>
    </row>
    <row r="397" spans="1:33"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c r="AE397" s="289"/>
      <c r="AF397" s="289"/>
      <c r="AG397" s="289"/>
    </row>
    <row r="398" spans="1:33"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c r="AE398" s="289"/>
      <c r="AF398" s="289"/>
      <c r="AG398" s="289"/>
    </row>
    <row r="399" spans="1:33"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c r="AE399" s="289"/>
      <c r="AF399" s="289"/>
      <c r="AG399" s="289"/>
    </row>
    <row r="400" spans="1:33"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89"/>
      <c r="AG400" s="289"/>
    </row>
    <row r="401" spans="1:33"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c r="AE401" s="289"/>
      <c r="AF401" s="289"/>
      <c r="AG401" s="289"/>
    </row>
    <row r="402" spans="1:33"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c r="AE402" s="289"/>
      <c r="AF402" s="289"/>
      <c r="AG402" s="289"/>
    </row>
    <row r="403" spans="1:33"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c r="AE403" s="289"/>
      <c r="AF403" s="289"/>
      <c r="AG403" s="289"/>
    </row>
    <row r="404" spans="1:33"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c r="AE404" s="289"/>
      <c r="AF404" s="289"/>
      <c r="AG404" s="289"/>
    </row>
    <row r="405" spans="1:33"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c r="AE405" s="289"/>
      <c r="AF405" s="289"/>
      <c r="AG405" s="289"/>
    </row>
    <row r="406" spans="1:33"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c r="AE406" s="289"/>
      <c r="AF406" s="289"/>
      <c r="AG406" s="289"/>
    </row>
    <row r="407" spans="1:33"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c r="AE407" s="289"/>
      <c r="AF407" s="289"/>
      <c r="AG407" s="289"/>
    </row>
    <row r="408" spans="1:33"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c r="AE408" s="289"/>
      <c r="AF408" s="289"/>
      <c r="AG408" s="289"/>
    </row>
    <row r="409" spans="1:33"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89"/>
      <c r="AG409" s="289"/>
    </row>
    <row r="410" spans="1:33"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89"/>
      <c r="AG410" s="289"/>
    </row>
    <row r="411" spans="1:33"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row>
    <row r="412" spans="1:33"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c r="AE412" s="289"/>
      <c r="AF412" s="289"/>
      <c r="AG412" s="289"/>
    </row>
    <row r="413" spans="1:33"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c r="AE413" s="289"/>
      <c r="AF413" s="289"/>
      <c r="AG413" s="289"/>
    </row>
    <row r="414" spans="1:33"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c r="AE414" s="289"/>
      <c r="AF414" s="289"/>
      <c r="AG414" s="289"/>
    </row>
    <row r="415" spans="1:33"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c r="AE415" s="289"/>
      <c r="AF415" s="289"/>
      <c r="AG415" s="289"/>
    </row>
    <row r="416" spans="1:33"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c r="AE416" s="289"/>
      <c r="AF416" s="289"/>
      <c r="AG416" s="289"/>
    </row>
    <row r="417" spans="1:33"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c r="AE417" s="289"/>
      <c r="AF417" s="289"/>
      <c r="AG417" s="289"/>
    </row>
    <row r="418" spans="1:33"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c r="AE418" s="289"/>
      <c r="AF418" s="289"/>
      <c r="AG418" s="289"/>
    </row>
    <row r="419" spans="1:33"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c r="AE419" s="289"/>
      <c r="AF419" s="289"/>
      <c r="AG419" s="289"/>
    </row>
    <row r="420" spans="1:33"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c r="AE420" s="289"/>
      <c r="AF420" s="289"/>
      <c r="AG420" s="289"/>
    </row>
    <row r="421" spans="1:33"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c r="AE421" s="289"/>
      <c r="AF421" s="289"/>
      <c r="AG421" s="289"/>
    </row>
    <row r="422" spans="1:33"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c r="AE422" s="289"/>
      <c r="AF422" s="289"/>
      <c r="AG422" s="289"/>
    </row>
    <row r="423" spans="1:33"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c r="AE423" s="289"/>
      <c r="AF423" s="289"/>
      <c r="AG423" s="289"/>
    </row>
    <row r="424" spans="1:33"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c r="AE424" s="289"/>
      <c r="AF424" s="289"/>
      <c r="AG424" s="289"/>
    </row>
    <row r="425" spans="1:33"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c r="AE425" s="289"/>
      <c r="AF425" s="289"/>
      <c r="AG425" s="289"/>
    </row>
    <row r="426" spans="1:33"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c r="AE426" s="289"/>
      <c r="AF426" s="289"/>
      <c r="AG426" s="289"/>
    </row>
    <row r="427" spans="1:33"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c r="AE427" s="289"/>
      <c r="AF427" s="289"/>
      <c r="AG427" s="289"/>
    </row>
    <row r="428" spans="1:33"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c r="AE428" s="289"/>
      <c r="AF428" s="289"/>
      <c r="AG428" s="289"/>
    </row>
    <row r="429" spans="1:33"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c r="AE429" s="289"/>
      <c r="AF429" s="289"/>
      <c r="AG429" s="289"/>
    </row>
    <row r="430" spans="1:33"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c r="AE430" s="289"/>
      <c r="AF430" s="289"/>
      <c r="AG430" s="289"/>
    </row>
    <row r="431" spans="1:33"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c r="AE431" s="289"/>
      <c r="AF431" s="289"/>
      <c r="AG431" s="289"/>
    </row>
    <row r="432" spans="1:33"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c r="AE432" s="289"/>
      <c r="AF432" s="289"/>
      <c r="AG432" s="289"/>
    </row>
    <row r="433" spans="1:33"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c r="AE433" s="289"/>
      <c r="AF433" s="289"/>
      <c r="AG433" s="289"/>
    </row>
    <row r="434" spans="1:33"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c r="AE434" s="289"/>
      <c r="AF434" s="289"/>
      <c r="AG434" s="289"/>
    </row>
    <row r="435" spans="1:33"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c r="AE435" s="289"/>
      <c r="AF435" s="289"/>
      <c r="AG435" s="289"/>
    </row>
    <row r="436" spans="1:33"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c r="AE436" s="289"/>
      <c r="AF436" s="289"/>
      <c r="AG436" s="289"/>
    </row>
    <row r="437" spans="1:33"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c r="AE437" s="289"/>
      <c r="AF437" s="289"/>
      <c r="AG437" s="289"/>
    </row>
    <row r="438" spans="1:33"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c r="AE438" s="289"/>
      <c r="AF438" s="289"/>
      <c r="AG438" s="289"/>
    </row>
    <row r="439" spans="1:33"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c r="AE439" s="289"/>
      <c r="AF439" s="289"/>
      <c r="AG439" s="289"/>
    </row>
    <row r="440" spans="1:33"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c r="AE440" s="289"/>
      <c r="AF440" s="289"/>
      <c r="AG440" s="289"/>
    </row>
    <row r="441" spans="1:33"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c r="AE441" s="289"/>
      <c r="AF441" s="289"/>
      <c r="AG441" s="289"/>
    </row>
    <row r="442" spans="1:33"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c r="AE442" s="289"/>
      <c r="AF442" s="289"/>
      <c r="AG442" s="289"/>
    </row>
    <row r="443" spans="1:33"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c r="AE443" s="289"/>
      <c r="AF443" s="289"/>
      <c r="AG443" s="289"/>
    </row>
    <row r="444" spans="1:33"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c r="AE444" s="289"/>
      <c r="AF444" s="289"/>
      <c r="AG444" s="289"/>
    </row>
    <row r="445" spans="1:33"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c r="AE445" s="289"/>
      <c r="AF445" s="289"/>
      <c r="AG445" s="289"/>
    </row>
    <row r="446" spans="1:33"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c r="AE446" s="289"/>
      <c r="AF446" s="289"/>
      <c r="AG446" s="289"/>
    </row>
    <row r="447" spans="1:33"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c r="AE447" s="289"/>
      <c r="AF447" s="289"/>
      <c r="AG447" s="289"/>
    </row>
    <row r="448" spans="1:33"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c r="AE448" s="289"/>
      <c r="AF448" s="289"/>
      <c r="AG448" s="289"/>
    </row>
    <row r="449" spans="1:33"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c r="AE449" s="289"/>
      <c r="AF449" s="289"/>
      <c r="AG449" s="289"/>
    </row>
    <row r="450" spans="1:33"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c r="AE450" s="289"/>
      <c r="AF450" s="289"/>
      <c r="AG450" s="289"/>
    </row>
    <row r="451" spans="1:33"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c r="AE451" s="289"/>
      <c r="AF451" s="289"/>
      <c r="AG451" s="289"/>
    </row>
    <row r="452" spans="1:33"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c r="AE452" s="289"/>
      <c r="AF452" s="289"/>
      <c r="AG452" s="289"/>
    </row>
    <row r="453" spans="1:33"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c r="AE453" s="289"/>
      <c r="AF453" s="289"/>
      <c r="AG453" s="289"/>
    </row>
    <row r="454" spans="1:33"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c r="AE454" s="289"/>
      <c r="AF454" s="289"/>
      <c r="AG454" s="289"/>
    </row>
    <row r="455" spans="1:33"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c r="AE455" s="289"/>
      <c r="AF455" s="289"/>
      <c r="AG455" s="289"/>
    </row>
    <row r="456" spans="1:33"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c r="AE456" s="289"/>
      <c r="AF456" s="289"/>
      <c r="AG456" s="289"/>
    </row>
    <row r="457" spans="1:33"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c r="AE457" s="289"/>
      <c r="AF457" s="289"/>
      <c r="AG457" s="289"/>
    </row>
    <row r="458" spans="1:33"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c r="AE458" s="289"/>
      <c r="AF458" s="289"/>
      <c r="AG458" s="289"/>
    </row>
    <row r="459" spans="1:33"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row>
    <row r="460" spans="1:33"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c r="AE460" s="289"/>
      <c r="AF460" s="289"/>
      <c r="AG460" s="289"/>
    </row>
    <row r="461" spans="1:33"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c r="AE461" s="289"/>
      <c r="AF461" s="289"/>
      <c r="AG461" s="289"/>
    </row>
    <row r="462" spans="1:33"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c r="AE462" s="289"/>
      <c r="AF462" s="289"/>
      <c r="AG462" s="289"/>
    </row>
    <row r="463" spans="1:33"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c r="AE463" s="289"/>
      <c r="AF463" s="289"/>
      <c r="AG463" s="289"/>
    </row>
    <row r="464" spans="1:33"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c r="AE464" s="289"/>
      <c r="AF464" s="289"/>
      <c r="AG464" s="289"/>
    </row>
    <row r="465" spans="1:33"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c r="AE465" s="289"/>
      <c r="AF465" s="289"/>
      <c r="AG465" s="289"/>
    </row>
    <row r="466" spans="1:33"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c r="AE466" s="289"/>
      <c r="AF466" s="289"/>
      <c r="AG466" s="289"/>
    </row>
    <row r="467" spans="1:33"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c r="AE467" s="289"/>
      <c r="AF467" s="289"/>
      <c r="AG467" s="289"/>
    </row>
    <row r="468" spans="1:33"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c r="AE468" s="289"/>
      <c r="AF468" s="289"/>
      <c r="AG468" s="289"/>
    </row>
    <row r="469" spans="1:33"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c r="AE469" s="289"/>
      <c r="AF469" s="289"/>
      <c r="AG469" s="289"/>
    </row>
    <row r="470" spans="1:33"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c r="AE470" s="289"/>
      <c r="AF470" s="289"/>
      <c r="AG470" s="289"/>
    </row>
    <row r="471" spans="1:33"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c r="AE471" s="289"/>
      <c r="AF471" s="289"/>
      <c r="AG471" s="289"/>
    </row>
    <row r="472" spans="1:33"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c r="AE472" s="289"/>
      <c r="AF472" s="289"/>
      <c r="AG472" s="289"/>
    </row>
    <row r="473" spans="1:33"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c r="AE473" s="289"/>
      <c r="AF473" s="289"/>
      <c r="AG473" s="289"/>
    </row>
    <row r="474" spans="1:33"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c r="AE474" s="289"/>
      <c r="AF474" s="289"/>
      <c r="AG474" s="289"/>
    </row>
    <row r="475" spans="1:33"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c r="AE475" s="289"/>
      <c r="AF475" s="289"/>
      <c r="AG475" s="289"/>
    </row>
    <row r="476" spans="1:33"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c r="AE476" s="289"/>
      <c r="AF476" s="289"/>
      <c r="AG476" s="289"/>
    </row>
    <row r="477" spans="1:33"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c r="AE477" s="289"/>
      <c r="AF477" s="289"/>
      <c r="AG477" s="289"/>
    </row>
    <row r="478" spans="1:33"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c r="AE478" s="289"/>
      <c r="AF478" s="289"/>
      <c r="AG478" s="289"/>
    </row>
    <row r="479" spans="1:33"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c r="AE479" s="289"/>
      <c r="AF479" s="289"/>
      <c r="AG479" s="289"/>
    </row>
    <row r="480" spans="1:33"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c r="AE480" s="289"/>
      <c r="AF480" s="289"/>
      <c r="AG480" s="289"/>
    </row>
    <row r="481" spans="1:33"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c r="AE481" s="289"/>
      <c r="AF481" s="289"/>
      <c r="AG481" s="289"/>
    </row>
    <row r="482" spans="1:33"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c r="AE482" s="289"/>
      <c r="AF482" s="289"/>
      <c r="AG482" s="289"/>
    </row>
    <row r="483" spans="1:33"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c r="AE483" s="289"/>
      <c r="AF483" s="289"/>
      <c r="AG483" s="289"/>
    </row>
    <row r="484" spans="1:33"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c r="AE484" s="289"/>
      <c r="AF484" s="289"/>
      <c r="AG484" s="289"/>
    </row>
    <row r="485" spans="1:33"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c r="AE485" s="289"/>
      <c r="AF485" s="289"/>
      <c r="AG485" s="289"/>
    </row>
    <row r="486" spans="1:33"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c r="AE486" s="289"/>
      <c r="AF486" s="289"/>
      <c r="AG486" s="289"/>
    </row>
    <row r="487" spans="1:33"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c r="AE487" s="289"/>
      <c r="AF487" s="289"/>
      <c r="AG487" s="289"/>
    </row>
    <row r="488" spans="1:33"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c r="AE488" s="289"/>
      <c r="AF488" s="289"/>
      <c r="AG488" s="289"/>
    </row>
    <row r="489" spans="1:33"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c r="AE489" s="289"/>
      <c r="AF489" s="289"/>
      <c r="AG489" s="289"/>
    </row>
    <row r="490" spans="1:33"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c r="AE490" s="289"/>
      <c r="AF490" s="289"/>
      <c r="AG490" s="289"/>
    </row>
    <row r="491" spans="1:33"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c r="AE491" s="289"/>
      <c r="AF491" s="289"/>
      <c r="AG491" s="289"/>
    </row>
    <row r="492" spans="1:33"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c r="AE492" s="289"/>
      <c r="AF492" s="289"/>
      <c r="AG492" s="289"/>
    </row>
    <row r="493" spans="1:33"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c r="AE493" s="289"/>
      <c r="AF493" s="289"/>
      <c r="AG493" s="289"/>
    </row>
    <row r="494" spans="1:33"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c r="AE494" s="289"/>
      <c r="AF494" s="289"/>
      <c r="AG494" s="289"/>
    </row>
    <row r="495" spans="1:33"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c r="AE495" s="289"/>
      <c r="AF495" s="289"/>
      <c r="AG495" s="289"/>
    </row>
    <row r="496" spans="1:33"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c r="AE496" s="289"/>
      <c r="AF496" s="289"/>
      <c r="AG496" s="289"/>
    </row>
    <row r="497" spans="1:33"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c r="AE497" s="289"/>
      <c r="AF497" s="289"/>
      <c r="AG497" s="289"/>
    </row>
    <row r="498" spans="1:33"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c r="AE498" s="289"/>
      <c r="AF498" s="289"/>
      <c r="AG498" s="289"/>
    </row>
    <row r="499" spans="1:33"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c r="AE499" s="289"/>
      <c r="AF499" s="289"/>
      <c r="AG499" s="289"/>
    </row>
    <row r="500" spans="1:33"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c r="AE500" s="289"/>
      <c r="AF500" s="289"/>
      <c r="AG500" s="289"/>
    </row>
    <row r="501" spans="1:33"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c r="AE501" s="289"/>
      <c r="AF501" s="289"/>
      <c r="AG501" s="289"/>
    </row>
    <row r="502" spans="1:33"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c r="AE502" s="289"/>
      <c r="AF502" s="289"/>
      <c r="AG502" s="289"/>
    </row>
    <row r="503" spans="1:33"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c r="AE503" s="289"/>
      <c r="AF503" s="289"/>
      <c r="AG503" s="289"/>
    </row>
    <row r="504" spans="1:33"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c r="AE504" s="289"/>
      <c r="AF504" s="289"/>
      <c r="AG504" s="289"/>
    </row>
    <row r="505" spans="1:33"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c r="AE505" s="289"/>
      <c r="AF505" s="289"/>
      <c r="AG505" s="289"/>
    </row>
    <row r="506" spans="1:33"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c r="AE506" s="289"/>
      <c r="AF506" s="289"/>
      <c r="AG506" s="289"/>
    </row>
    <row r="507" spans="1:33"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c r="AE507" s="289"/>
      <c r="AF507" s="289"/>
      <c r="AG507" s="289"/>
    </row>
    <row r="508" spans="1:33"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c r="AE508" s="289"/>
      <c r="AF508" s="289"/>
      <c r="AG508" s="289"/>
    </row>
    <row r="509" spans="1:33"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c r="AE509" s="289"/>
      <c r="AF509" s="289"/>
      <c r="AG509" s="289"/>
    </row>
    <row r="510" spans="1:33"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c r="AE510" s="289"/>
      <c r="AF510" s="289"/>
      <c r="AG510" s="289"/>
    </row>
    <row r="511" spans="1:33"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c r="AE511" s="289"/>
      <c r="AF511" s="289"/>
      <c r="AG511" s="289"/>
    </row>
    <row r="512" spans="1:33"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c r="AE512" s="289"/>
      <c r="AF512" s="289"/>
      <c r="AG512" s="289"/>
    </row>
    <row r="513" spans="1:33"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c r="AE513" s="289"/>
      <c r="AF513" s="289"/>
      <c r="AG513" s="289"/>
    </row>
    <row r="514" spans="1:33"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c r="AE514" s="289"/>
      <c r="AF514" s="289"/>
      <c r="AG514" s="289"/>
    </row>
    <row r="515" spans="1:33"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c r="AE515" s="289"/>
      <c r="AF515" s="289"/>
      <c r="AG515" s="289"/>
    </row>
    <row r="516" spans="1:33"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c r="AE516" s="289"/>
      <c r="AF516" s="289"/>
      <c r="AG516" s="289"/>
    </row>
    <row r="517" spans="1:33"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c r="AE517" s="289"/>
      <c r="AF517" s="289"/>
      <c r="AG517" s="289"/>
    </row>
    <row r="518" spans="1:33"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c r="AE518" s="289"/>
      <c r="AF518" s="289"/>
      <c r="AG518" s="289"/>
    </row>
    <row r="519" spans="1:33"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c r="AE519" s="289"/>
      <c r="AF519" s="289"/>
      <c r="AG519" s="289"/>
    </row>
    <row r="520" spans="1:33"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c r="AE520" s="289"/>
      <c r="AF520" s="289"/>
      <c r="AG520" s="289"/>
    </row>
    <row r="521" spans="1:33"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c r="AE521" s="289"/>
      <c r="AF521" s="289"/>
      <c r="AG521" s="289"/>
    </row>
    <row r="522" spans="1:33"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c r="AE522" s="289"/>
      <c r="AF522" s="289"/>
      <c r="AG522" s="289"/>
    </row>
    <row r="523" spans="1:33"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c r="AE523" s="289"/>
      <c r="AF523" s="289"/>
      <c r="AG523" s="289"/>
    </row>
    <row r="524" spans="1:33"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c r="AE524" s="289"/>
      <c r="AF524" s="289"/>
      <c r="AG524" s="289"/>
    </row>
    <row r="525" spans="1:33"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c r="AE525" s="289"/>
      <c r="AF525" s="289"/>
      <c r="AG525" s="289"/>
    </row>
    <row r="526" spans="1:33"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c r="AE526" s="289"/>
      <c r="AF526" s="289"/>
      <c r="AG526" s="289"/>
    </row>
    <row r="527" spans="1:33"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c r="AE527" s="289"/>
      <c r="AF527" s="289"/>
      <c r="AG527" s="289"/>
    </row>
    <row r="528" spans="1:33"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c r="AE528" s="289"/>
      <c r="AF528" s="289"/>
      <c r="AG528" s="289"/>
    </row>
    <row r="529" spans="1:33"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c r="AE529" s="289"/>
      <c r="AF529" s="289"/>
      <c r="AG529" s="289"/>
    </row>
    <row r="530" spans="1:33"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c r="AE530" s="289"/>
      <c r="AF530" s="289"/>
      <c r="AG530" s="289"/>
    </row>
    <row r="531" spans="1:33"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c r="AE531" s="289"/>
      <c r="AF531" s="289"/>
      <c r="AG531" s="289"/>
    </row>
    <row r="532" spans="1:33"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c r="AE532" s="289"/>
      <c r="AF532" s="289"/>
      <c r="AG532" s="289"/>
    </row>
    <row r="533" spans="1:33"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c r="AE533" s="289"/>
      <c r="AF533" s="289"/>
      <c r="AG533" s="289"/>
    </row>
    <row r="534" spans="1:33"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c r="AE534" s="289"/>
      <c r="AF534" s="289"/>
      <c r="AG534" s="289"/>
    </row>
    <row r="535" spans="1:33"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c r="AE535" s="289"/>
      <c r="AF535" s="289"/>
      <c r="AG535" s="289"/>
    </row>
    <row r="536" spans="1:33"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c r="AE536" s="289"/>
      <c r="AF536" s="289"/>
      <c r="AG536" s="289"/>
    </row>
    <row r="537" spans="1:33"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c r="AE537" s="289"/>
      <c r="AF537" s="289"/>
      <c r="AG537" s="289"/>
    </row>
    <row r="538" spans="1:33"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c r="AE538" s="289"/>
      <c r="AF538" s="289"/>
      <c r="AG538" s="289"/>
    </row>
    <row r="539" spans="1:33"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c r="AE539" s="289"/>
      <c r="AF539" s="289"/>
      <c r="AG539" s="289"/>
    </row>
    <row r="540" spans="1:33"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c r="AE540" s="289"/>
      <c r="AF540" s="289"/>
      <c r="AG540" s="289"/>
    </row>
    <row r="541" spans="1:33"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c r="AE541" s="289"/>
      <c r="AF541" s="289"/>
      <c r="AG541" s="289"/>
    </row>
    <row r="542" spans="1:33"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c r="AE542" s="289"/>
      <c r="AF542" s="289"/>
      <c r="AG542" s="289"/>
    </row>
    <row r="543" spans="1:33"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c r="AE543" s="289"/>
      <c r="AF543" s="289"/>
      <c r="AG543" s="289"/>
    </row>
    <row r="544" spans="1:33"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c r="AE544" s="289"/>
      <c r="AF544" s="289"/>
      <c r="AG544" s="289"/>
    </row>
    <row r="545" spans="1:33"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c r="AE545" s="289"/>
      <c r="AF545" s="289"/>
      <c r="AG545" s="289"/>
    </row>
    <row r="546" spans="1:33"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c r="AE546" s="289"/>
      <c r="AF546" s="289"/>
      <c r="AG546" s="289"/>
    </row>
    <row r="547" spans="1:33"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c r="AE547" s="289"/>
      <c r="AF547" s="289"/>
      <c r="AG547" s="289"/>
    </row>
    <row r="548" spans="1:33"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c r="AE548" s="289"/>
      <c r="AF548" s="289"/>
      <c r="AG548" s="289"/>
    </row>
    <row r="549" spans="1:33"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c r="AE549" s="289"/>
      <c r="AF549" s="289"/>
      <c r="AG549" s="289"/>
    </row>
    <row r="550" spans="1:33"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c r="AE550" s="289"/>
      <c r="AF550" s="289"/>
      <c r="AG550" s="289"/>
    </row>
    <row r="551" spans="1:33"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c r="AE551" s="289"/>
      <c r="AF551" s="289"/>
      <c r="AG551" s="289"/>
    </row>
    <row r="552" spans="1:33"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c r="AE552" s="289"/>
      <c r="AF552" s="289"/>
      <c r="AG552" s="289"/>
    </row>
    <row r="553" spans="1:33"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c r="AE553" s="289"/>
      <c r="AF553" s="289"/>
      <c r="AG553" s="289"/>
    </row>
    <row r="554" spans="1:33"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c r="AE554" s="289"/>
      <c r="AF554" s="289"/>
      <c r="AG554" s="289"/>
    </row>
    <row r="555" spans="1:33"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c r="AE555" s="289"/>
      <c r="AF555" s="289"/>
      <c r="AG555" s="289"/>
    </row>
    <row r="556" spans="1:33"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c r="AE556" s="289"/>
      <c r="AF556" s="289"/>
      <c r="AG556" s="289"/>
    </row>
    <row r="557" spans="1:33"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c r="AE557" s="289"/>
      <c r="AF557" s="289"/>
      <c r="AG557" s="289"/>
    </row>
    <row r="558" spans="1:33"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c r="AE558" s="289"/>
      <c r="AF558" s="289"/>
      <c r="AG558" s="289"/>
    </row>
    <row r="559" spans="1:33"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c r="AE559" s="289"/>
      <c r="AF559" s="289"/>
      <c r="AG559" s="289"/>
    </row>
    <row r="560" spans="1:33"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c r="AE560" s="289"/>
      <c r="AF560" s="289"/>
      <c r="AG560" s="289"/>
    </row>
    <row r="561" spans="1:33"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c r="AE561" s="289"/>
      <c r="AF561" s="289"/>
      <c r="AG561" s="289"/>
    </row>
    <row r="562" spans="1:33"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c r="AE562" s="289"/>
      <c r="AF562" s="289"/>
      <c r="AG562" s="289"/>
    </row>
    <row r="563" spans="1:33"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c r="AE563" s="289"/>
      <c r="AF563" s="289"/>
      <c r="AG563" s="289"/>
    </row>
    <row r="564" spans="1:33"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c r="AE564" s="289"/>
      <c r="AF564" s="289"/>
      <c r="AG564" s="289"/>
    </row>
    <row r="565" spans="1:33"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c r="AE565" s="289"/>
      <c r="AF565" s="289"/>
      <c r="AG565" s="289"/>
    </row>
    <row r="566" spans="1:33"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c r="AE566" s="289"/>
      <c r="AF566" s="289"/>
      <c r="AG566" s="289"/>
    </row>
    <row r="567" spans="1:33"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c r="AE567" s="289"/>
      <c r="AF567" s="289"/>
      <c r="AG567" s="289"/>
    </row>
    <row r="568" spans="1:33"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c r="AE568" s="289"/>
      <c r="AF568" s="289"/>
      <c r="AG568" s="289"/>
    </row>
    <row r="569" spans="1:33"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c r="AE569" s="289"/>
      <c r="AF569" s="289"/>
      <c r="AG569" s="289"/>
    </row>
    <row r="570" spans="1:33"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c r="AE570" s="289"/>
      <c r="AF570" s="289"/>
      <c r="AG570" s="289"/>
    </row>
    <row r="571" spans="1:33"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c r="AE571" s="289"/>
      <c r="AF571" s="289"/>
      <c r="AG571" s="289"/>
    </row>
    <row r="572" spans="1:33"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c r="AE572" s="289"/>
      <c r="AF572" s="289"/>
      <c r="AG572" s="289"/>
    </row>
    <row r="573" spans="1:33"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c r="AE573" s="289"/>
      <c r="AF573" s="289"/>
      <c r="AG573" s="289"/>
    </row>
    <row r="574" spans="1:33"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c r="AE574" s="289"/>
      <c r="AF574" s="289"/>
      <c r="AG574" s="289"/>
    </row>
    <row r="575" spans="1:33"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c r="AE575" s="289"/>
      <c r="AF575" s="289"/>
      <c r="AG575" s="289"/>
    </row>
    <row r="576" spans="1:33"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c r="AE576" s="289"/>
      <c r="AF576" s="289"/>
      <c r="AG576" s="289"/>
    </row>
    <row r="577" spans="1:33"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c r="AE577" s="289"/>
      <c r="AF577" s="289"/>
      <c r="AG577" s="289"/>
    </row>
    <row r="578" spans="1:33"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c r="AE578" s="289"/>
      <c r="AF578" s="289"/>
      <c r="AG578" s="289"/>
    </row>
    <row r="579" spans="1:33"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c r="AE579" s="289"/>
      <c r="AF579" s="289"/>
      <c r="AG579" s="289"/>
    </row>
    <row r="580" spans="1:33"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c r="AE580" s="289"/>
      <c r="AF580" s="289"/>
      <c r="AG580" s="289"/>
    </row>
    <row r="581" spans="1:33"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c r="AE581" s="289"/>
      <c r="AF581" s="289"/>
      <c r="AG581" s="289"/>
    </row>
    <row r="582" spans="1:33"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c r="AE582" s="289"/>
      <c r="AF582" s="289"/>
      <c r="AG582" s="289"/>
    </row>
    <row r="583" spans="1:33"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c r="AE583" s="289"/>
      <c r="AF583" s="289"/>
      <c r="AG583" s="289"/>
    </row>
    <row r="584" spans="1:33"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c r="AE584" s="289"/>
      <c r="AF584" s="289"/>
      <c r="AG584" s="289"/>
    </row>
    <row r="585" spans="1:33"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c r="AE585" s="289"/>
      <c r="AF585" s="289"/>
      <c r="AG585" s="289"/>
    </row>
    <row r="586" spans="1:33"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c r="AE586" s="289"/>
      <c r="AF586" s="289"/>
      <c r="AG586" s="289"/>
    </row>
    <row r="587" spans="1:33"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c r="AE587" s="289"/>
      <c r="AF587" s="289"/>
      <c r="AG587" s="289"/>
    </row>
    <row r="588" spans="1:33"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c r="AE588" s="289"/>
      <c r="AF588" s="289"/>
      <c r="AG588" s="289"/>
    </row>
    <row r="589" spans="1:33"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c r="AE589" s="289"/>
      <c r="AF589" s="289"/>
      <c r="AG589" s="289"/>
    </row>
    <row r="590" spans="1:33"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c r="AE590" s="289"/>
      <c r="AF590" s="289"/>
      <c r="AG590" s="289"/>
    </row>
    <row r="591" spans="1:33"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c r="AE591" s="289"/>
      <c r="AF591" s="289"/>
      <c r="AG591" s="289"/>
    </row>
    <row r="592" spans="1:33"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c r="AE592" s="289"/>
      <c r="AF592" s="289"/>
      <c r="AG592" s="289"/>
    </row>
    <row r="593" spans="1:33"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c r="AE593" s="289"/>
      <c r="AF593" s="289"/>
      <c r="AG593" s="289"/>
    </row>
    <row r="594" spans="1:33"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c r="AE594" s="289"/>
      <c r="AF594" s="289"/>
      <c r="AG594" s="289"/>
    </row>
    <row r="595" spans="1:33"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c r="AE595" s="289"/>
      <c r="AF595" s="289"/>
      <c r="AG595" s="289"/>
    </row>
    <row r="596" spans="1:33"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c r="AE596" s="289"/>
      <c r="AF596" s="289"/>
      <c r="AG596" s="289"/>
    </row>
    <row r="597" spans="1:33"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c r="AE597" s="289"/>
      <c r="AF597" s="289"/>
      <c r="AG597" s="289"/>
    </row>
    <row r="598" spans="1:33"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c r="AE598" s="289"/>
      <c r="AF598" s="289"/>
      <c r="AG598" s="289"/>
    </row>
    <row r="599" spans="1:33"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c r="AE599" s="289"/>
      <c r="AF599" s="289"/>
      <c r="AG599" s="289"/>
    </row>
    <row r="600" spans="1:33"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c r="AE600" s="289"/>
      <c r="AF600" s="289"/>
      <c r="AG600" s="289"/>
    </row>
    <row r="601" spans="1:33"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c r="AE601" s="289"/>
      <c r="AF601" s="289"/>
      <c r="AG601" s="289"/>
    </row>
    <row r="602" spans="1:33"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c r="AE602" s="289"/>
      <c r="AF602" s="289"/>
      <c r="AG602" s="289"/>
    </row>
    <row r="603" spans="1:33"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c r="AE603" s="289"/>
      <c r="AF603" s="289"/>
      <c r="AG603" s="289"/>
    </row>
    <row r="604" spans="1:33"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c r="AE604" s="289"/>
      <c r="AF604" s="289"/>
      <c r="AG604" s="289"/>
    </row>
    <row r="605" spans="1:33"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c r="AE605" s="289"/>
      <c r="AF605" s="289"/>
      <c r="AG605" s="289"/>
    </row>
    <row r="606" spans="1:33"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c r="AE606" s="289"/>
      <c r="AF606" s="289"/>
      <c r="AG606" s="289"/>
    </row>
    <row r="607" spans="1:33"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c r="AE607" s="289"/>
      <c r="AF607" s="289"/>
      <c r="AG607" s="289"/>
    </row>
    <row r="608" spans="1:33"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c r="AE608" s="289"/>
      <c r="AF608" s="289"/>
      <c r="AG608" s="289"/>
    </row>
    <row r="609" spans="1:33"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row>
    <row r="610" spans="1:33"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c r="AE610" s="289"/>
      <c r="AF610" s="289"/>
      <c r="AG610" s="289"/>
    </row>
    <row r="611" spans="1:33"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c r="AE611" s="289"/>
      <c r="AF611" s="289"/>
      <c r="AG611" s="289"/>
    </row>
    <row r="612" spans="1:33"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c r="AE612" s="289"/>
      <c r="AF612" s="289"/>
      <c r="AG612" s="289"/>
    </row>
    <row r="613" spans="1:33"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c r="AE613" s="289"/>
      <c r="AF613" s="289"/>
      <c r="AG613" s="289"/>
    </row>
    <row r="614" spans="1:33"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c r="AE614" s="289"/>
      <c r="AF614" s="289"/>
      <c r="AG614" s="289"/>
    </row>
    <row r="615" spans="1:33"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c r="AE615" s="289"/>
      <c r="AF615" s="289"/>
      <c r="AG615" s="289"/>
    </row>
    <row r="616" spans="1:33"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row>
    <row r="617" spans="1:33"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c r="AE617" s="289"/>
      <c r="AF617" s="289"/>
      <c r="AG617" s="289"/>
    </row>
    <row r="618" spans="1:33"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c r="AE618" s="289"/>
      <c r="AF618" s="289"/>
      <c r="AG618" s="289"/>
    </row>
    <row r="619" spans="1:33"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c r="AE619" s="289"/>
      <c r="AF619" s="289"/>
      <c r="AG619" s="289"/>
    </row>
    <row r="620" spans="1:33"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c r="AE620" s="289"/>
      <c r="AF620" s="289"/>
      <c r="AG620" s="289"/>
    </row>
    <row r="621" spans="1:33"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c r="AE621" s="289"/>
      <c r="AF621" s="289"/>
      <c r="AG621" s="289"/>
    </row>
    <row r="622" spans="1:33"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c r="AE622" s="289"/>
      <c r="AF622" s="289"/>
      <c r="AG622" s="289"/>
    </row>
    <row r="623" spans="1:33"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c r="AE623" s="289"/>
      <c r="AF623" s="289"/>
      <c r="AG623" s="289"/>
    </row>
    <row r="624" spans="1:33"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c r="AE624" s="289"/>
      <c r="AF624" s="289"/>
      <c r="AG624" s="289"/>
    </row>
    <row r="625" spans="1:33"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c r="AE625" s="289"/>
      <c r="AF625" s="289"/>
      <c r="AG625" s="289"/>
    </row>
    <row r="626" spans="1:33"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c r="AE626" s="289"/>
      <c r="AF626" s="289"/>
      <c r="AG626" s="289"/>
    </row>
    <row r="627" spans="1:33"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c r="AE627" s="289"/>
      <c r="AF627" s="289"/>
      <c r="AG627" s="289"/>
    </row>
    <row r="628" spans="1:33"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c r="AE628" s="289"/>
      <c r="AF628" s="289"/>
      <c r="AG628" s="289"/>
    </row>
    <row r="629" spans="1:33"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c r="AE629" s="289"/>
      <c r="AF629" s="289"/>
      <c r="AG629" s="289"/>
    </row>
    <row r="630" spans="1:33"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c r="AE630" s="289"/>
      <c r="AF630" s="289"/>
      <c r="AG630" s="289"/>
    </row>
    <row r="631" spans="1:33"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c r="AE631" s="289"/>
      <c r="AF631" s="289"/>
      <c r="AG631" s="289"/>
    </row>
    <row r="632" spans="1:33"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c r="AE632" s="289"/>
      <c r="AF632" s="289"/>
      <c r="AG632" s="289"/>
    </row>
    <row r="633" spans="1:33"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c r="AE633" s="289"/>
      <c r="AF633" s="289"/>
      <c r="AG633" s="289"/>
    </row>
    <row r="634" spans="1:33"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c r="AE634" s="289"/>
      <c r="AF634" s="289"/>
      <c r="AG634" s="289"/>
    </row>
    <row r="635" spans="1:33"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row>
    <row r="636" spans="1:33"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c r="AE636" s="289"/>
      <c r="AF636" s="289"/>
      <c r="AG636" s="289"/>
    </row>
    <row r="637" spans="1:33"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c r="AE637" s="289"/>
      <c r="AF637" s="289"/>
      <c r="AG637" s="289"/>
    </row>
    <row r="638" spans="1:33"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c r="AE638" s="289"/>
      <c r="AF638" s="289"/>
      <c r="AG638" s="289"/>
    </row>
    <row r="639" spans="1:33"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c r="AE639" s="289"/>
      <c r="AF639" s="289"/>
      <c r="AG639" s="289"/>
    </row>
    <row r="640" spans="1:33"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row>
    <row r="641" spans="1:33"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row>
    <row r="642" spans="1:33"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c r="AE642" s="289"/>
      <c r="AF642" s="289"/>
      <c r="AG642" s="289"/>
    </row>
    <row r="643" spans="1:33"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row>
    <row r="644" spans="1:33"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row>
    <row r="645" spans="1:33"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c r="AE645" s="289"/>
      <c r="AF645" s="289"/>
      <c r="AG645" s="289"/>
    </row>
    <row r="646" spans="1:33"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c r="AE646" s="289"/>
      <c r="AF646" s="289"/>
      <c r="AG646" s="289"/>
    </row>
    <row r="647" spans="1:33"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c r="AE647" s="289"/>
      <c r="AF647" s="289"/>
      <c r="AG647" s="289"/>
    </row>
    <row r="648" spans="1:33"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c r="AE648" s="289"/>
      <c r="AF648" s="289"/>
      <c r="AG648" s="289"/>
    </row>
    <row r="649" spans="1:33"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c r="AE649" s="289"/>
      <c r="AF649" s="289"/>
      <c r="AG649" s="289"/>
    </row>
    <row r="650" spans="1:33"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c r="AE650" s="289"/>
      <c r="AF650" s="289"/>
      <c r="AG650" s="289"/>
    </row>
    <row r="651" spans="1:33"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c r="AE651" s="289"/>
      <c r="AF651" s="289"/>
      <c r="AG651" s="289"/>
    </row>
    <row r="652" spans="1:33"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c r="AE652" s="289"/>
      <c r="AF652" s="289"/>
      <c r="AG652" s="289"/>
    </row>
    <row r="653" spans="1:33"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c r="AE653" s="289"/>
      <c r="AF653" s="289"/>
      <c r="AG653" s="289"/>
    </row>
    <row r="654" spans="1:33"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c r="AE654" s="289"/>
      <c r="AF654" s="289"/>
      <c r="AG654" s="289"/>
    </row>
    <row r="655" spans="1:33"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c r="AE655" s="289"/>
      <c r="AF655" s="289"/>
      <c r="AG655" s="289"/>
    </row>
    <row r="656" spans="1:33"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c r="AE656" s="289"/>
      <c r="AF656" s="289"/>
      <c r="AG656" s="289"/>
    </row>
    <row r="657" spans="1:33"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c r="AE657" s="289"/>
      <c r="AF657" s="289"/>
      <c r="AG657" s="289"/>
    </row>
    <row r="658" spans="1:33"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c r="AE658" s="289"/>
      <c r="AF658" s="289"/>
      <c r="AG658" s="289"/>
    </row>
    <row r="659" spans="1:33"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c r="AE659" s="289"/>
      <c r="AF659" s="289"/>
      <c r="AG659" s="289"/>
    </row>
    <row r="660" spans="1:33"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c r="AE660" s="289"/>
      <c r="AF660" s="289"/>
      <c r="AG660" s="289"/>
    </row>
    <row r="661" spans="1:33"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c r="AE661" s="289"/>
      <c r="AF661" s="289"/>
      <c r="AG661" s="289"/>
    </row>
    <row r="662" spans="1:33"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c r="AE662" s="289"/>
      <c r="AF662" s="289"/>
      <c r="AG662" s="289"/>
    </row>
    <row r="663" spans="1:33"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c r="AE663" s="289"/>
      <c r="AF663" s="289"/>
      <c r="AG663" s="289"/>
    </row>
    <row r="664" spans="1:33"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c r="AE664" s="289"/>
      <c r="AF664" s="289"/>
      <c r="AG664" s="289"/>
    </row>
    <row r="665" spans="1:33"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c r="AE665" s="289"/>
      <c r="AF665" s="289"/>
      <c r="AG665" s="289"/>
    </row>
    <row r="666" spans="1:33"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c r="AE666" s="289"/>
      <c r="AF666" s="289"/>
      <c r="AG666" s="289"/>
    </row>
    <row r="667" spans="1:33"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c r="AE667" s="289"/>
      <c r="AF667" s="289"/>
      <c r="AG667" s="289"/>
    </row>
    <row r="668" spans="1:33"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c r="AE668" s="289"/>
      <c r="AF668" s="289"/>
      <c r="AG668" s="289"/>
    </row>
    <row r="669" spans="1:33"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c r="AE669" s="289"/>
      <c r="AF669" s="289"/>
      <c r="AG669" s="289"/>
    </row>
    <row r="670" spans="1:33"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c r="AE670" s="289"/>
      <c r="AF670" s="289"/>
      <c r="AG670" s="289"/>
    </row>
    <row r="671" spans="1:33"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c r="AE671" s="289"/>
      <c r="AF671" s="289"/>
      <c r="AG671" s="289"/>
    </row>
    <row r="672" spans="1:33"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c r="AE672" s="289"/>
      <c r="AF672" s="289"/>
      <c r="AG672" s="289"/>
    </row>
    <row r="673" spans="1:33"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c r="AE673" s="289"/>
      <c r="AF673" s="289"/>
      <c r="AG673" s="289"/>
    </row>
    <row r="674" spans="1:33"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c r="AE674" s="289"/>
      <c r="AF674" s="289"/>
      <c r="AG674" s="289"/>
    </row>
    <row r="675" spans="1:33"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c r="AE675" s="289"/>
      <c r="AF675" s="289"/>
      <c r="AG675" s="289"/>
    </row>
    <row r="676" spans="1:33"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c r="AE676" s="289"/>
      <c r="AF676" s="289"/>
      <c r="AG676" s="289"/>
    </row>
    <row r="677" spans="1:33"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c r="AE677" s="289"/>
      <c r="AF677" s="289"/>
      <c r="AG677" s="289"/>
    </row>
    <row r="678" spans="1:33"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c r="AE678" s="289"/>
      <c r="AF678" s="289"/>
      <c r="AG678" s="289"/>
    </row>
    <row r="679" spans="1:33"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c r="AE679" s="289"/>
      <c r="AF679" s="289"/>
      <c r="AG679" s="289"/>
    </row>
    <row r="680" spans="1:33"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c r="AE680" s="289"/>
      <c r="AF680" s="289"/>
      <c r="AG680" s="289"/>
    </row>
    <row r="681" spans="1:33"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c r="AE681" s="289"/>
      <c r="AF681" s="289"/>
      <c r="AG681" s="289"/>
    </row>
    <row r="682" spans="1:33"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c r="AE682" s="289"/>
      <c r="AF682" s="289"/>
      <c r="AG682" s="289"/>
    </row>
    <row r="683" spans="1:33"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c r="AE683" s="289"/>
      <c r="AF683" s="289"/>
      <c r="AG683" s="289"/>
    </row>
    <row r="684" spans="1:33"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c r="AE684" s="289"/>
      <c r="AF684" s="289"/>
      <c r="AG684" s="289"/>
    </row>
    <row r="685" spans="1:33"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c r="AE685" s="289"/>
      <c r="AF685" s="289"/>
      <c r="AG685" s="289"/>
    </row>
    <row r="686" spans="1:33"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c r="AE686" s="289"/>
      <c r="AF686" s="289"/>
      <c r="AG686" s="289"/>
    </row>
    <row r="687" spans="1:33"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c r="AE687" s="289"/>
      <c r="AF687" s="289"/>
      <c r="AG687" s="289"/>
    </row>
    <row r="688" spans="1:33"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c r="AE688" s="289"/>
      <c r="AF688" s="289"/>
      <c r="AG688" s="289"/>
    </row>
    <row r="689" spans="1:33"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c r="AE689" s="289"/>
      <c r="AF689" s="289"/>
      <c r="AG689" s="289"/>
    </row>
    <row r="690" spans="1:33"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c r="AE690" s="289"/>
      <c r="AF690" s="289"/>
      <c r="AG690" s="289"/>
    </row>
    <row r="691" spans="1:33"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c r="AE691" s="289"/>
      <c r="AF691" s="289"/>
      <c r="AG691" s="289"/>
    </row>
    <row r="692" spans="1:33"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c r="AE692" s="289"/>
      <c r="AF692" s="289"/>
      <c r="AG692" s="289"/>
    </row>
    <row r="693" spans="1:33"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c r="AE693" s="289"/>
      <c r="AF693" s="289"/>
      <c r="AG693" s="289"/>
    </row>
    <row r="694" spans="1:33"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c r="AE694" s="289"/>
      <c r="AF694" s="289"/>
      <c r="AG694" s="289"/>
    </row>
    <row r="695" spans="1:33"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c r="AE695" s="289"/>
      <c r="AF695" s="289"/>
      <c r="AG695" s="289"/>
    </row>
    <row r="696" spans="1:33"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c r="AE696" s="289"/>
      <c r="AF696" s="289"/>
      <c r="AG696" s="289"/>
    </row>
    <row r="697" spans="1:33"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c r="AE697" s="289"/>
      <c r="AF697" s="289"/>
      <c r="AG697" s="289"/>
    </row>
    <row r="698" spans="1:33"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c r="AE698" s="289"/>
      <c r="AF698" s="289"/>
      <c r="AG698" s="289"/>
    </row>
    <row r="699" spans="1:33"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c r="AE699" s="289"/>
      <c r="AF699" s="289"/>
      <c r="AG699" s="289"/>
    </row>
    <row r="700" spans="1:33"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c r="AE700" s="289"/>
      <c r="AF700" s="289"/>
      <c r="AG700" s="289"/>
    </row>
    <row r="701" spans="1:33"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c r="AE701" s="289"/>
      <c r="AF701" s="289"/>
      <c r="AG701" s="289"/>
    </row>
    <row r="702" spans="1:33"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c r="AE702" s="289"/>
      <c r="AF702" s="289"/>
      <c r="AG702" s="289"/>
    </row>
    <row r="703" spans="1:33"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c r="AE703" s="289"/>
      <c r="AF703" s="289"/>
      <c r="AG703" s="289"/>
    </row>
    <row r="704" spans="1:33"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c r="AE704" s="289"/>
      <c r="AF704" s="289"/>
      <c r="AG704" s="289"/>
    </row>
    <row r="705" spans="1:33"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c r="AE705" s="289"/>
      <c r="AF705" s="289"/>
      <c r="AG705" s="289"/>
    </row>
    <row r="706" spans="1:33"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c r="AE706" s="289"/>
      <c r="AF706" s="289"/>
      <c r="AG706" s="289"/>
    </row>
    <row r="707" spans="1:33"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c r="AE707" s="289"/>
      <c r="AF707" s="289"/>
      <c r="AG707" s="289"/>
    </row>
    <row r="708" spans="1:33"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c r="AE708" s="289"/>
      <c r="AF708" s="289"/>
      <c r="AG708" s="289"/>
    </row>
    <row r="709" spans="1:33"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c r="AE709" s="289"/>
      <c r="AF709" s="289"/>
      <c r="AG709" s="289"/>
    </row>
    <row r="710" spans="1:33"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c r="AE710" s="289"/>
      <c r="AF710" s="289"/>
      <c r="AG710" s="289"/>
    </row>
    <row r="711" spans="1:33"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c r="AE711" s="289"/>
      <c r="AF711" s="289"/>
      <c r="AG711" s="289"/>
    </row>
    <row r="712" spans="1:33"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c r="AE712" s="289"/>
      <c r="AF712" s="289"/>
      <c r="AG712" s="289"/>
    </row>
    <row r="713" spans="1:33"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c r="AE713" s="289"/>
      <c r="AF713" s="289"/>
      <c r="AG713" s="289"/>
    </row>
    <row r="714" spans="1:33"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c r="AE714" s="289"/>
      <c r="AF714" s="289"/>
      <c r="AG714" s="289"/>
    </row>
    <row r="715" spans="1:33"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c r="AE715" s="289"/>
      <c r="AF715" s="289"/>
      <c r="AG715" s="289"/>
    </row>
    <row r="716" spans="1:33"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c r="AE716" s="289"/>
      <c r="AF716" s="289"/>
      <c r="AG716" s="289"/>
    </row>
    <row r="717" spans="1:33"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c r="AE717" s="289"/>
      <c r="AF717" s="289"/>
      <c r="AG717" s="289"/>
    </row>
    <row r="718" spans="1:33"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c r="AE718" s="289"/>
      <c r="AF718" s="289"/>
      <c r="AG718" s="289"/>
    </row>
    <row r="719" spans="1:33"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c r="AE719" s="289"/>
      <c r="AF719" s="289"/>
      <c r="AG719" s="289"/>
    </row>
    <row r="720" spans="1:33"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c r="AE720" s="289"/>
      <c r="AF720" s="289"/>
      <c r="AG720" s="289"/>
    </row>
    <row r="721" spans="1:33"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c r="AE721" s="289"/>
      <c r="AF721" s="289"/>
      <c r="AG721" s="289"/>
    </row>
    <row r="722" spans="1:33"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c r="AE722" s="289"/>
      <c r="AF722" s="289"/>
      <c r="AG722" s="289"/>
    </row>
    <row r="723" spans="1:33"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c r="AE723" s="289"/>
      <c r="AF723" s="289"/>
      <c r="AG723" s="289"/>
    </row>
    <row r="724" spans="1:33"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c r="AE724" s="289"/>
      <c r="AF724" s="289"/>
      <c r="AG724" s="289"/>
    </row>
    <row r="725" spans="1:33"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c r="AE725" s="289"/>
      <c r="AF725" s="289"/>
      <c r="AG725" s="289"/>
    </row>
    <row r="726" spans="1:33"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c r="AE726" s="289"/>
      <c r="AF726" s="289"/>
      <c r="AG726" s="289"/>
    </row>
    <row r="727" spans="1:33"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c r="AE727" s="289"/>
      <c r="AF727" s="289"/>
      <c r="AG727" s="289"/>
    </row>
    <row r="728" spans="1:33"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c r="AE728" s="289"/>
      <c r="AF728" s="289"/>
      <c r="AG728" s="289"/>
    </row>
    <row r="729" spans="1:33"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c r="AE729" s="289"/>
      <c r="AF729" s="289"/>
      <c r="AG729" s="289"/>
    </row>
    <row r="730" spans="1:33"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c r="AE730" s="289"/>
      <c r="AF730" s="289"/>
      <c r="AG730" s="289"/>
    </row>
    <row r="731" spans="1:33"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c r="AE731" s="289"/>
      <c r="AF731" s="289"/>
      <c r="AG731" s="289"/>
    </row>
    <row r="732" spans="1:33"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c r="AE732" s="289"/>
      <c r="AF732" s="289"/>
      <c r="AG732" s="289"/>
    </row>
    <row r="733" spans="1:33"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c r="AE733" s="289"/>
      <c r="AF733" s="289"/>
      <c r="AG733" s="289"/>
    </row>
    <row r="734" spans="1:33"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c r="AE734" s="289"/>
      <c r="AF734" s="289"/>
      <c r="AG734" s="289"/>
    </row>
    <row r="735" spans="1:33"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c r="AE735" s="289"/>
      <c r="AF735" s="289"/>
      <c r="AG735" s="289"/>
    </row>
    <row r="736" spans="1:33"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c r="AE736" s="289"/>
      <c r="AF736" s="289"/>
      <c r="AG736" s="289"/>
    </row>
    <row r="737" spans="1:33"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c r="AE737" s="289"/>
      <c r="AF737" s="289"/>
      <c r="AG737" s="289"/>
    </row>
    <row r="738" spans="1:33"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c r="AE738" s="289"/>
      <c r="AF738" s="289"/>
      <c r="AG738" s="289"/>
    </row>
    <row r="739" spans="1:33"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c r="AE739" s="289"/>
      <c r="AF739" s="289"/>
      <c r="AG739" s="289"/>
    </row>
    <row r="740" spans="1:33"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c r="AE740" s="289"/>
      <c r="AF740" s="289"/>
      <c r="AG740" s="289"/>
    </row>
    <row r="741" spans="1:33"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c r="AE741" s="289"/>
      <c r="AF741" s="289"/>
      <c r="AG741" s="289"/>
    </row>
    <row r="742" spans="1:33"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c r="AE742" s="289"/>
      <c r="AF742" s="289"/>
      <c r="AG742" s="289"/>
    </row>
    <row r="743" spans="1:33"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c r="AE743" s="289"/>
      <c r="AF743" s="289"/>
      <c r="AG743" s="289"/>
    </row>
    <row r="744" spans="1:33"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c r="AE744" s="289"/>
      <c r="AF744" s="289"/>
      <c r="AG744" s="289"/>
    </row>
    <row r="745" spans="1:33"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c r="AE745" s="289"/>
      <c r="AF745" s="289"/>
      <c r="AG745" s="289"/>
    </row>
    <row r="746" spans="1:33"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c r="AE746" s="289"/>
      <c r="AF746" s="289"/>
      <c r="AG746" s="289"/>
    </row>
    <row r="747" spans="1:33"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c r="AE747" s="289"/>
      <c r="AF747" s="289"/>
      <c r="AG747" s="289"/>
    </row>
    <row r="748" spans="1:33"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c r="AE748" s="289"/>
      <c r="AF748" s="289"/>
      <c r="AG748" s="289"/>
    </row>
    <row r="749" spans="1:33"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c r="AE749" s="289"/>
      <c r="AF749" s="289"/>
      <c r="AG749" s="289"/>
    </row>
    <row r="750" spans="1:33"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c r="AE750" s="289"/>
      <c r="AF750" s="289"/>
      <c r="AG750" s="289"/>
    </row>
    <row r="751" spans="1:33"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c r="AE751" s="289"/>
      <c r="AF751" s="289"/>
      <c r="AG751" s="289"/>
    </row>
    <row r="752" spans="1:33"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c r="AE752" s="289"/>
      <c r="AF752" s="289"/>
      <c r="AG752" s="289"/>
    </row>
    <row r="753" spans="1:33"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c r="AE753" s="289"/>
      <c r="AF753" s="289"/>
      <c r="AG753" s="289"/>
    </row>
    <row r="754" spans="1:33"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c r="AE754" s="289"/>
      <c r="AF754" s="289"/>
      <c r="AG754" s="289"/>
    </row>
    <row r="755" spans="1:33"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c r="AE755" s="289"/>
      <c r="AF755" s="289"/>
      <c r="AG755" s="289"/>
    </row>
    <row r="756" spans="1:33"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c r="AE756" s="289"/>
      <c r="AF756" s="289"/>
      <c r="AG756" s="289"/>
    </row>
    <row r="757" spans="1:33"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c r="AE757" s="289"/>
      <c r="AF757" s="289"/>
      <c r="AG757" s="289"/>
    </row>
    <row r="758" spans="1:33"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c r="AE758" s="289"/>
      <c r="AF758" s="289"/>
      <c r="AG758" s="289"/>
    </row>
    <row r="759" spans="1:33"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c r="AE759" s="289"/>
      <c r="AF759" s="289"/>
      <c r="AG759" s="289"/>
    </row>
    <row r="760" spans="1:33"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c r="AE760" s="289"/>
      <c r="AF760" s="289"/>
      <c r="AG760" s="289"/>
    </row>
    <row r="761" spans="1:33"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c r="AE761" s="289"/>
      <c r="AF761" s="289"/>
      <c r="AG761" s="289"/>
    </row>
    <row r="762" spans="1:33"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c r="AE762" s="289"/>
      <c r="AF762" s="289"/>
      <c r="AG762" s="289"/>
    </row>
    <row r="763" spans="1:33"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c r="AE763" s="289"/>
      <c r="AF763" s="289"/>
      <c r="AG763" s="289"/>
    </row>
    <row r="764" spans="1:33"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c r="AE764" s="289"/>
      <c r="AF764" s="289"/>
      <c r="AG764" s="289"/>
    </row>
    <row r="765" spans="1:33"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c r="AE765" s="289"/>
      <c r="AF765" s="289"/>
      <c r="AG765" s="289"/>
    </row>
    <row r="766" spans="1:33"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c r="AE766" s="289"/>
      <c r="AF766" s="289"/>
      <c r="AG766" s="289"/>
    </row>
    <row r="767" spans="1:33"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c r="AE767" s="289"/>
      <c r="AF767" s="289"/>
      <c r="AG767" s="289"/>
    </row>
    <row r="768" spans="1:33"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c r="AE768" s="289"/>
      <c r="AF768" s="289"/>
      <c r="AG768" s="289"/>
    </row>
    <row r="769" spans="1:33"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c r="AE769" s="289"/>
      <c r="AF769" s="289"/>
      <c r="AG769" s="289"/>
    </row>
    <row r="770" spans="1:33"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c r="AE770" s="289"/>
      <c r="AF770" s="289"/>
      <c r="AG770" s="289"/>
    </row>
    <row r="771" spans="1:33"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c r="AE771" s="289"/>
      <c r="AF771" s="289"/>
      <c r="AG771" s="289"/>
    </row>
    <row r="772" spans="1:33"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c r="AE772" s="289"/>
      <c r="AF772" s="289"/>
      <c r="AG772" s="289"/>
    </row>
    <row r="773" spans="1:33"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c r="AE773" s="289"/>
      <c r="AF773" s="289"/>
      <c r="AG773" s="289"/>
    </row>
    <row r="774" spans="1:33"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c r="AE774" s="289"/>
      <c r="AF774" s="289"/>
      <c r="AG774" s="289"/>
    </row>
    <row r="775" spans="1:33"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c r="AE775" s="289"/>
      <c r="AF775" s="289"/>
      <c r="AG775" s="289"/>
    </row>
    <row r="776" spans="1:33"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c r="AE776" s="289"/>
      <c r="AF776" s="289"/>
      <c r="AG776" s="289"/>
    </row>
    <row r="777" spans="1:33"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c r="AE777" s="289"/>
      <c r="AF777" s="289"/>
      <c r="AG777" s="289"/>
    </row>
    <row r="778" spans="1:33"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c r="AE778" s="289"/>
      <c r="AF778" s="289"/>
      <c r="AG778" s="289"/>
    </row>
    <row r="779" spans="1:33"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c r="AE779" s="289"/>
      <c r="AF779" s="289"/>
      <c r="AG779" s="289"/>
    </row>
    <row r="780" spans="1:33"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c r="AE780" s="289"/>
      <c r="AF780" s="289"/>
      <c r="AG780" s="289"/>
    </row>
    <row r="781" spans="1:33"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c r="AE781" s="289"/>
      <c r="AF781" s="289"/>
      <c r="AG781" s="289"/>
    </row>
    <row r="782" spans="1:33"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c r="AE782" s="289"/>
      <c r="AF782" s="289"/>
      <c r="AG782" s="289"/>
    </row>
    <row r="783" spans="1:33"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c r="AE783" s="289"/>
      <c r="AF783" s="289"/>
      <c r="AG783" s="289"/>
    </row>
    <row r="784" spans="1:33"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c r="AE784" s="289"/>
      <c r="AF784" s="289"/>
      <c r="AG784" s="289"/>
    </row>
    <row r="785" spans="1:33"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c r="AE785" s="289"/>
      <c r="AF785" s="289"/>
      <c r="AG785" s="289"/>
    </row>
    <row r="786" spans="1:33"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c r="AE786" s="289"/>
      <c r="AF786" s="289"/>
      <c r="AG786" s="289"/>
    </row>
    <row r="787" spans="1:33"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c r="AE787" s="289"/>
      <c r="AF787" s="289"/>
      <c r="AG787" s="289"/>
    </row>
    <row r="788" spans="1:33"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c r="AE788" s="289"/>
      <c r="AF788" s="289"/>
      <c r="AG788" s="289"/>
    </row>
    <row r="789" spans="1:33"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c r="AE789" s="289"/>
      <c r="AF789" s="289"/>
      <c r="AG789" s="289"/>
    </row>
    <row r="790" spans="1:33"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c r="AE790" s="289"/>
      <c r="AF790" s="289"/>
      <c r="AG790" s="289"/>
    </row>
    <row r="791" spans="1:33"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c r="AE791" s="289"/>
      <c r="AF791" s="289"/>
      <c r="AG791" s="289"/>
    </row>
    <row r="792" spans="1:33"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c r="AE792" s="289"/>
      <c r="AF792" s="289"/>
      <c r="AG792" s="289"/>
    </row>
    <row r="793" spans="1:33"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c r="AE793" s="289"/>
      <c r="AF793" s="289"/>
      <c r="AG793" s="289"/>
    </row>
    <row r="794" spans="1:33"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c r="AE794" s="289"/>
      <c r="AF794" s="289"/>
      <c r="AG794" s="289"/>
    </row>
    <row r="795" spans="1:33"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c r="AE795" s="289"/>
      <c r="AF795" s="289"/>
      <c r="AG795" s="289"/>
    </row>
    <row r="796" spans="1:33"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c r="AE796" s="289"/>
      <c r="AF796" s="289"/>
      <c r="AG796" s="289"/>
    </row>
    <row r="797" spans="1:33"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c r="AE797" s="289"/>
      <c r="AF797" s="289"/>
      <c r="AG797" s="289"/>
    </row>
    <row r="798" spans="1:33"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c r="AE798" s="289"/>
      <c r="AF798" s="289"/>
      <c r="AG798" s="289"/>
    </row>
    <row r="799" spans="1:33"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c r="AE799" s="289"/>
      <c r="AF799" s="289"/>
      <c r="AG799" s="289"/>
    </row>
    <row r="800" spans="1:33"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c r="AE800" s="289"/>
      <c r="AF800" s="289"/>
      <c r="AG800" s="289"/>
    </row>
    <row r="801" spans="1:33"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c r="AE801" s="289"/>
      <c r="AF801" s="289"/>
      <c r="AG801" s="289"/>
    </row>
    <row r="802" spans="1:33"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c r="AE802" s="289"/>
      <c r="AF802" s="289"/>
      <c r="AG802" s="289"/>
    </row>
    <row r="803" spans="1:33"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c r="AE803" s="289"/>
      <c r="AF803" s="289"/>
      <c r="AG803" s="289"/>
    </row>
    <row r="804" spans="1:33"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c r="AE804" s="289"/>
      <c r="AF804" s="289"/>
      <c r="AG804" s="289"/>
    </row>
    <row r="805" spans="1:33"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c r="AE805" s="289"/>
      <c r="AF805" s="289"/>
      <c r="AG805" s="289"/>
    </row>
    <row r="806" spans="1:33"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c r="AE806" s="289"/>
      <c r="AF806" s="289"/>
      <c r="AG806" s="289"/>
    </row>
    <row r="807" spans="1:33"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c r="AE807" s="289"/>
      <c r="AF807" s="289"/>
      <c r="AG807" s="289"/>
    </row>
    <row r="808" spans="1:33"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c r="AE808" s="289"/>
      <c r="AF808" s="289"/>
      <c r="AG808" s="289"/>
    </row>
    <row r="809" spans="1:33"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c r="AE809" s="289"/>
      <c r="AF809" s="289"/>
      <c r="AG809" s="289"/>
    </row>
    <row r="810" spans="1:33"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c r="AE810" s="289"/>
      <c r="AF810" s="289"/>
      <c r="AG810" s="289"/>
    </row>
    <row r="811" spans="1:33"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c r="AE811" s="289"/>
      <c r="AF811" s="289"/>
      <c r="AG811" s="289"/>
    </row>
    <row r="812" spans="1:33"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c r="AE812" s="289"/>
      <c r="AF812" s="289"/>
      <c r="AG812" s="289"/>
    </row>
    <row r="813" spans="1:33"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c r="AE813" s="289"/>
      <c r="AF813" s="289"/>
      <c r="AG813" s="289"/>
    </row>
    <row r="814" spans="1:33"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c r="AE814" s="289"/>
      <c r="AF814" s="289"/>
      <c r="AG814" s="289"/>
    </row>
    <row r="815" spans="1:33"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c r="AE815" s="289"/>
      <c r="AF815" s="289"/>
      <c r="AG815" s="289"/>
    </row>
    <row r="816" spans="1:33"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c r="AE816" s="289"/>
      <c r="AF816" s="289"/>
      <c r="AG816" s="289"/>
    </row>
    <row r="817" spans="1:33"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c r="AE817" s="289"/>
      <c r="AF817" s="289"/>
      <c r="AG817" s="289"/>
    </row>
    <row r="818" spans="1:33"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c r="AE818" s="289"/>
      <c r="AF818" s="289"/>
      <c r="AG818" s="289"/>
    </row>
    <row r="819" spans="1:33"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c r="AE819" s="289"/>
      <c r="AF819" s="289"/>
      <c r="AG819" s="289"/>
    </row>
    <row r="820" spans="1:33"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c r="AE820" s="289"/>
      <c r="AF820" s="289"/>
      <c r="AG820" s="289"/>
    </row>
    <row r="821" spans="1:33"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c r="AE821" s="289"/>
      <c r="AF821" s="289"/>
      <c r="AG821" s="289"/>
    </row>
    <row r="822" spans="1:33"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c r="AE822" s="289"/>
      <c r="AF822" s="289"/>
      <c r="AG822" s="289"/>
    </row>
    <row r="823" spans="1:33"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c r="AE823" s="289"/>
      <c r="AF823" s="289"/>
      <c r="AG823" s="289"/>
    </row>
    <row r="824" spans="1:33"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c r="AE824" s="289"/>
      <c r="AF824" s="289"/>
      <c r="AG824" s="289"/>
    </row>
    <row r="825" spans="1:33"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c r="AE825" s="289"/>
      <c r="AF825" s="289"/>
      <c r="AG825" s="289"/>
    </row>
    <row r="826" spans="1:33"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c r="AE826" s="289"/>
      <c r="AF826" s="289"/>
      <c r="AG826" s="289"/>
    </row>
    <row r="827" spans="1:33"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c r="AE827" s="289"/>
      <c r="AF827" s="289"/>
      <c r="AG827" s="289"/>
    </row>
    <row r="828" spans="1:33"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c r="AE828" s="289"/>
      <c r="AF828" s="289"/>
      <c r="AG828" s="289"/>
    </row>
    <row r="829" spans="1:33"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c r="AE829" s="289"/>
      <c r="AF829" s="289"/>
      <c r="AG829" s="289"/>
    </row>
    <row r="830" spans="1:33"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c r="AE830" s="289"/>
      <c r="AF830" s="289"/>
      <c r="AG830" s="289"/>
    </row>
    <row r="831" spans="1:33"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c r="AE831" s="289"/>
      <c r="AF831" s="289"/>
      <c r="AG831" s="289"/>
    </row>
    <row r="832" spans="1:33"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c r="AE832" s="289"/>
      <c r="AF832" s="289"/>
      <c r="AG832" s="289"/>
    </row>
    <row r="833" spans="1:33"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c r="AE833" s="289"/>
      <c r="AF833" s="289"/>
      <c r="AG833" s="289"/>
    </row>
    <row r="834" spans="1:33"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c r="AE834" s="289"/>
      <c r="AF834" s="289"/>
      <c r="AG834" s="289"/>
    </row>
    <row r="835" spans="1:33"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c r="AE835" s="289"/>
      <c r="AF835" s="289"/>
      <c r="AG835" s="289"/>
    </row>
    <row r="836" spans="1:33"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c r="AE836" s="289"/>
      <c r="AF836" s="289"/>
      <c r="AG836" s="289"/>
    </row>
    <row r="837" spans="1:33"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c r="AE837" s="289"/>
      <c r="AF837" s="289"/>
      <c r="AG837" s="289"/>
    </row>
    <row r="838" spans="1:33"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c r="AE838" s="289"/>
      <c r="AF838" s="289"/>
      <c r="AG838" s="289"/>
    </row>
    <row r="839" spans="1:33"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c r="AE839" s="289"/>
      <c r="AF839" s="289"/>
      <c r="AG839" s="289"/>
    </row>
    <row r="840" spans="1:33"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c r="AE840" s="289"/>
      <c r="AF840" s="289"/>
      <c r="AG840" s="289"/>
    </row>
    <row r="841" spans="1:33"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c r="AE841" s="289"/>
      <c r="AF841" s="289"/>
      <c r="AG841" s="289"/>
    </row>
    <row r="842" spans="1:33"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c r="AE842" s="289"/>
      <c r="AF842" s="289"/>
      <c r="AG842" s="289"/>
    </row>
    <row r="843" spans="1:33"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c r="AE843" s="289"/>
      <c r="AF843" s="289"/>
      <c r="AG843" s="289"/>
    </row>
    <row r="844" spans="1:33"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c r="AE844" s="289"/>
      <c r="AF844" s="289"/>
      <c r="AG844" s="289"/>
    </row>
    <row r="845" spans="1:33"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c r="AE845" s="289"/>
      <c r="AF845" s="289"/>
      <c r="AG845" s="289"/>
    </row>
    <row r="846" spans="1:33"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c r="AE846" s="289"/>
      <c r="AF846" s="289"/>
      <c r="AG846" s="289"/>
    </row>
    <row r="847" spans="1:33"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c r="AE847" s="289"/>
      <c r="AF847" s="289"/>
      <c r="AG847" s="289"/>
    </row>
    <row r="848" spans="1:33"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c r="AE848" s="289"/>
      <c r="AF848" s="289"/>
      <c r="AG848" s="289"/>
    </row>
    <row r="849" spans="1:33"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c r="AE849" s="289"/>
      <c r="AF849" s="289"/>
      <c r="AG849" s="289"/>
    </row>
    <row r="850" spans="1:33"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c r="AE850" s="289"/>
      <c r="AF850" s="289"/>
      <c r="AG850" s="289"/>
    </row>
    <row r="851" spans="1:33"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c r="AE851" s="289"/>
      <c r="AF851" s="289"/>
      <c r="AG851" s="289"/>
    </row>
    <row r="852" spans="1:33"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c r="AE852" s="289"/>
      <c r="AF852" s="289"/>
      <c r="AG852" s="289"/>
    </row>
    <row r="853" spans="1:33"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c r="AE853" s="289"/>
      <c r="AF853" s="289"/>
      <c r="AG853" s="289"/>
    </row>
    <row r="854" spans="1:33"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c r="AE854" s="289"/>
      <c r="AF854" s="289"/>
      <c r="AG854" s="289"/>
    </row>
    <row r="855" spans="1:33"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c r="AE855" s="289"/>
      <c r="AF855" s="289"/>
      <c r="AG855" s="289"/>
    </row>
    <row r="856" spans="1:33"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c r="AE856" s="289"/>
      <c r="AF856" s="289"/>
      <c r="AG856" s="289"/>
    </row>
    <row r="857" spans="1:33"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c r="AE857" s="289"/>
      <c r="AF857" s="289"/>
      <c r="AG857" s="289"/>
    </row>
    <row r="858" spans="1:33"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c r="AE858" s="289"/>
      <c r="AF858" s="289"/>
      <c r="AG858" s="289"/>
    </row>
    <row r="859" spans="1:33"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c r="AE859" s="289"/>
      <c r="AF859" s="289"/>
      <c r="AG859" s="289"/>
    </row>
    <row r="860" spans="1:33"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c r="AE860" s="289"/>
      <c r="AF860" s="289"/>
      <c r="AG860" s="289"/>
    </row>
    <row r="861" spans="1:33"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c r="AE861" s="289"/>
      <c r="AF861" s="289"/>
      <c r="AG861" s="289"/>
    </row>
    <row r="862" spans="1:33"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c r="AE862" s="289"/>
      <c r="AF862" s="289"/>
      <c r="AG862" s="289"/>
    </row>
    <row r="863" spans="1:33"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c r="AE863" s="289"/>
      <c r="AF863" s="289"/>
      <c r="AG863" s="289"/>
    </row>
    <row r="864" spans="1:33"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c r="AE864" s="289"/>
      <c r="AF864" s="289"/>
      <c r="AG864" s="289"/>
    </row>
    <row r="865" spans="1:33"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c r="AE865" s="289"/>
      <c r="AF865" s="289"/>
      <c r="AG865" s="289"/>
    </row>
    <row r="866" spans="1:33"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c r="AE866" s="289"/>
      <c r="AF866" s="289"/>
      <c r="AG866" s="289"/>
    </row>
    <row r="867" spans="1:33"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c r="AE867" s="289"/>
      <c r="AF867" s="289"/>
      <c r="AG867" s="289"/>
    </row>
    <row r="868" spans="1:33"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c r="AE868" s="289"/>
      <c r="AF868" s="289"/>
      <c r="AG868" s="289"/>
    </row>
    <row r="869" spans="1:33"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c r="AE869" s="289"/>
      <c r="AF869" s="289"/>
      <c r="AG869" s="289"/>
    </row>
    <row r="870" spans="1:33"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c r="AE870" s="289"/>
      <c r="AF870" s="289"/>
      <c r="AG870" s="289"/>
    </row>
    <row r="871" spans="1:33"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c r="AE871" s="289"/>
      <c r="AF871" s="289"/>
      <c r="AG871" s="289"/>
    </row>
    <row r="872" spans="1:33"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c r="AE872" s="289"/>
      <c r="AF872" s="289"/>
      <c r="AG872" s="289"/>
    </row>
    <row r="873" spans="1:33"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c r="AE873" s="289"/>
      <c r="AF873" s="289"/>
      <c r="AG873" s="289"/>
    </row>
    <row r="874" spans="1:33"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c r="AE874" s="289"/>
      <c r="AF874" s="289"/>
      <c r="AG874" s="289"/>
    </row>
    <row r="875" spans="1:33"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c r="AE875" s="289"/>
      <c r="AF875" s="289"/>
      <c r="AG875" s="289"/>
    </row>
    <row r="876" spans="1:33"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c r="AE876" s="289"/>
      <c r="AF876" s="289"/>
      <c r="AG876" s="289"/>
    </row>
    <row r="877" spans="1:33"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c r="AE877" s="289"/>
      <c r="AF877" s="289"/>
      <c r="AG877" s="289"/>
    </row>
    <row r="878" spans="1:33"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c r="AE878" s="289"/>
      <c r="AF878" s="289"/>
      <c r="AG878" s="289"/>
    </row>
    <row r="879" spans="1:33"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c r="AE879" s="289"/>
      <c r="AF879" s="289"/>
      <c r="AG879" s="289"/>
    </row>
    <row r="880" spans="1:33"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c r="AE880" s="289"/>
      <c r="AF880" s="289"/>
      <c r="AG880" s="289"/>
    </row>
    <row r="881" spans="1:33"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c r="AE881" s="289"/>
      <c r="AF881" s="289"/>
      <c r="AG881" s="289"/>
    </row>
    <row r="882" spans="1:33"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c r="AE882" s="289"/>
      <c r="AF882" s="289"/>
      <c r="AG882" s="289"/>
    </row>
    <row r="883" spans="1:33"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c r="AE883" s="289"/>
      <c r="AF883" s="289"/>
      <c r="AG883" s="289"/>
    </row>
    <row r="884" spans="1:33"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c r="AE884" s="289"/>
      <c r="AF884" s="289"/>
      <c r="AG884" s="289"/>
    </row>
    <row r="885" spans="1:33"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c r="AE885" s="289"/>
      <c r="AF885" s="289"/>
      <c r="AG885" s="289"/>
    </row>
    <row r="886" spans="1:33"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c r="AE886" s="289"/>
      <c r="AF886" s="289"/>
      <c r="AG886" s="289"/>
    </row>
    <row r="887" spans="1:33"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c r="AE887" s="289"/>
      <c r="AF887" s="289"/>
      <c r="AG887" s="289"/>
    </row>
    <row r="888" spans="1:33"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c r="AE888" s="289"/>
      <c r="AF888" s="289"/>
      <c r="AG888" s="289"/>
    </row>
    <row r="889" spans="1:33"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c r="AE889" s="289"/>
      <c r="AF889" s="289"/>
      <c r="AG889" s="289"/>
    </row>
    <row r="890" spans="1:33"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c r="AE890" s="289"/>
      <c r="AF890" s="289"/>
      <c r="AG890" s="289"/>
    </row>
    <row r="891" spans="1:33"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c r="AE891" s="289"/>
      <c r="AF891" s="289"/>
      <c r="AG891" s="289"/>
    </row>
    <row r="892" spans="1:33"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c r="AE892" s="289"/>
      <c r="AF892" s="289"/>
      <c r="AG892" s="289"/>
    </row>
    <row r="893" spans="1:33"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c r="AE893" s="289"/>
      <c r="AF893" s="289"/>
      <c r="AG893" s="289"/>
    </row>
    <row r="894" spans="1:33"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c r="AE894" s="289"/>
      <c r="AF894" s="289"/>
      <c r="AG894" s="289"/>
    </row>
    <row r="895" spans="1:33"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c r="AE895" s="289"/>
      <c r="AF895" s="289"/>
      <c r="AG895" s="289"/>
    </row>
    <row r="896" spans="1:33"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c r="AE896" s="289"/>
      <c r="AF896" s="289"/>
      <c r="AG896" s="289"/>
    </row>
    <row r="897" spans="1:33"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c r="AE897" s="289"/>
      <c r="AF897" s="289"/>
      <c r="AG897" s="289"/>
    </row>
    <row r="898" spans="1:33"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c r="AE898" s="289"/>
      <c r="AF898" s="289"/>
      <c r="AG898" s="289"/>
    </row>
    <row r="899" spans="1:33"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c r="AE899" s="289"/>
      <c r="AF899" s="289"/>
      <c r="AG899" s="289"/>
    </row>
    <row r="900" spans="1:33"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c r="AE900" s="289"/>
      <c r="AF900" s="289"/>
      <c r="AG900" s="289"/>
    </row>
    <row r="901" spans="1:33"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c r="AE901" s="289"/>
      <c r="AF901" s="289"/>
      <c r="AG901" s="289"/>
    </row>
    <row r="902" spans="1:33"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c r="AE902" s="289"/>
      <c r="AF902" s="289"/>
      <c r="AG902" s="289"/>
    </row>
    <row r="903" spans="1:33"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c r="AE903" s="289"/>
      <c r="AF903" s="289"/>
      <c r="AG903" s="289"/>
    </row>
    <row r="904" spans="1:33"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c r="AE904" s="289"/>
      <c r="AF904" s="289"/>
      <c r="AG904" s="289"/>
    </row>
    <row r="905" spans="1:33"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c r="AE905" s="289"/>
      <c r="AF905" s="289"/>
      <c r="AG905" s="289"/>
    </row>
    <row r="906" spans="1:33"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c r="AE906" s="289"/>
      <c r="AF906" s="289"/>
      <c r="AG906" s="289"/>
    </row>
    <row r="907" spans="1:33"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c r="AE907" s="289"/>
      <c r="AF907" s="289"/>
      <c r="AG907" s="289"/>
    </row>
    <row r="908" spans="1:33"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c r="AE908" s="289"/>
      <c r="AF908" s="289"/>
      <c r="AG908" s="289"/>
    </row>
    <row r="909" spans="1:33"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c r="AE909" s="289"/>
      <c r="AF909" s="289"/>
      <c r="AG909" s="289"/>
    </row>
    <row r="910" spans="1:33"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c r="AE910" s="289"/>
      <c r="AF910" s="289"/>
      <c r="AG910" s="289"/>
    </row>
    <row r="911" spans="1:33"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c r="AE911" s="289"/>
      <c r="AF911" s="289"/>
      <c r="AG911" s="289"/>
    </row>
    <row r="912" spans="1:33"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c r="AE912" s="289"/>
      <c r="AF912" s="289"/>
      <c r="AG912" s="289"/>
    </row>
    <row r="913" spans="1:33"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c r="AE913" s="289"/>
      <c r="AF913" s="289"/>
      <c r="AG913" s="289"/>
    </row>
    <row r="914" spans="1:33"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c r="AE914" s="289"/>
      <c r="AF914" s="289"/>
      <c r="AG914" s="289"/>
    </row>
    <row r="915" spans="1:33"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c r="AE915" s="289"/>
      <c r="AF915" s="289"/>
      <c r="AG915" s="289"/>
    </row>
    <row r="916" spans="1:33"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c r="AE916" s="289"/>
      <c r="AF916" s="289"/>
      <c r="AG916" s="289"/>
    </row>
    <row r="917" spans="1:33"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c r="AE917" s="289"/>
      <c r="AF917" s="289"/>
      <c r="AG917" s="289"/>
    </row>
    <row r="918" spans="1:33"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c r="AE918" s="289"/>
      <c r="AF918" s="289"/>
      <c r="AG918" s="289"/>
    </row>
    <row r="919" spans="1:33"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c r="AE919" s="289"/>
      <c r="AF919" s="289"/>
      <c r="AG919" s="289"/>
    </row>
    <row r="920" spans="1:33"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c r="AE920" s="289"/>
      <c r="AF920" s="289"/>
      <c r="AG920" s="289"/>
    </row>
    <row r="921" spans="1:33"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c r="AE921" s="289"/>
      <c r="AF921" s="289"/>
      <c r="AG921" s="289"/>
    </row>
    <row r="922" spans="1:33"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c r="AE922" s="289"/>
      <c r="AF922" s="289"/>
      <c r="AG922" s="289"/>
    </row>
    <row r="923" spans="1:33"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c r="AE923" s="289"/>
      <c r="AF923" s="289"/>
      <c r="AG923" s="289"/>
    </row>
    <row r="924" spans="1:33"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c r="AE924" s="289"/>
      <c r="AF924" s="289"/>
      <c r="AG924" s="289"/>
    </row>
    <row r="925" spans="1:33"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c r="AE925" s="289"/>
      <c r="AF925" s="289"/>
      <c r="AG925" s="289"/>
    </row>
    <row r="926" spans="1:33"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c r="AE926" s="289"/>
      <c r="AF926" s="289"/>
      <c r="AG926" s="289"/>
    </row>
    <row r="927" spans="1:33"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c r="AE927" s="289"/>
      <c r="AF927" s="289"/>
      <c r="AG927" s="289"/>
    </row>
    <row r="928" spans="1:33"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c r="AE928" s="289"/>
      <c r="AF928" s="289"/>
      <c r="AG928" s="289"/>
    </row>
    <row r="929" spans="1:33"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c r="AE929" s="289"/>
      <c r="AF929" s="289"/>
      <c r="AG929" s="289"/>
    </row>
    <row r="930" spans="1:33"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c r="AE930" s="289"/>
      <c r="AF930" s="289"/>
      <c r="AG930" s="289"/>
    </row>
    <row r="931" spans="1:33"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c r="AE931" s="289"/>
      <c r="AF931" s="289"/>
      <c r="AG931" s="289"/>
    </row>
    <row r="932" spans="1:33"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c r="AE932" s="289"/>
      <c r="AF932" s="289"/>
      <c r="AG932" s="289"/>
    </row>
    <row r="933" spans="1:33"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c r="AE933" s="289"/>
      <c r="AF933" s="289"/>
      <c r="AG933" s="289"/>
    </row>
    <row r="934" spans="1:33"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c r="AE934" s="289"/>
      <c r="AF934" s="289"/>
      <c r="AG934" s="289"/>
    </row>
    <row r="935" spans="1:33"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c r="AE935" s="289"/>
      <c r="AF935" s="289"/>
      <c r="AG935" s="289"/>
    </row>
    <row r="936" spans="1:33"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c r="AE936" s="289"/>
      <c r="AF936" s="289"/>
      <c r="AG936" s="289"/>
    </row>
    <row r="937" spans="1:33"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c r="AE937" s="289"/>
      <c r="AF937" s="289"/>
      <c r="AG937" s="289"/>
    </row>
    <row r="938" spans="1:33"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c r="AE938" s="289"/>
      <c r="AF938" s="289"/>
      <c r="AG938" s="289"/>
    </row>
    <row r="939" spans="1:33"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c r="AE939" s="289"/>
      <c r="AF939" s="289"/>
      <c r="AG939" s="289"/>
    </row>
    <row r="940" spans="1:33"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c r="AE940" s="289"/>
      <c r="AF940" s="289"/>
      <c r="AG940" s="289"/>
    </row>
    <row r="941" spans="1:33"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c r="AE941" s="289"/>
      <c r="AF941" s="289"/>
      <c r="AG941" s="289"/>
    </row>
    <row r="942" spans="1:33"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c r="AE942" s="289"/>
      <c r="AF942" s="289"/>
      <c r="AG942" s="289"/>
    </row>
    <row r="943" spans="1:33"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c r="AE943" s="289"/>
      <c r="AF943" s="289"/>
      <c r="AG943" s="289"/>
    </row>
    <row r="944" spans="1:33"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c r="AE944" s="289"/>
      <c r="AF944" s="289"/>
      <c r="AG944" s="289"/>
    </row>
    <row r="945" spans="1:33"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c r="AE945" s="289"/>
      <c r="AF945" s="289"/>
      <c r="AG945" s="289"/>
    </row>
    <row r="946" spans="1:33"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c r="AE946" s="289"/>
      <c r="AF946" s="289"/>
      <c r="AG946" s="289"/>
    </row>
    <row r="947" spans="1:33"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c r="AE947" s="289"/>
      <c r="AF947" s="289"/>
      <c r="AG947" s="289"/>
    </row>
    <row r="948" spans="1:33"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c r="AE948" s="289"/>
      <c r="AF948" s="289"/>
      <c r="AG948" s="289"/>
    </row>
    <row r="949" spans="1:33"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c r="AE949" s="289"/>
      <c r="AF949" s="289"/>
      <c r="AG949" s="289"/>
    </row>
    <row r="950" spans="1:33"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c r="AE950" s="289"/>
      <c r="AF950" s="289"/>
      <c r="AG950" s="289"/>
    </row>
    <row r="951" spans="1:33"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c r="AE951" s="289"/>
      <c r="AF951" s="289"/>
      <c r="AG951" s="289"/>
    </row>
    <row r="952" spans="1:33"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c r="AE952" s="289"/>
      <c r="AF952" s="289"/>
      <c r="AG952" s="289"/>
    </row>
    <row r="953" spans="1:33"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c r="AE953" s="289"/>
      <c r="AF953" s="289"/>
      <c r="AG953" s="289"/>
    </row>
    <row r="954" spans="1:33"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c r="AE954" s="289"/>
      <c r="AF954" s="289"/>
      <c r="AG954" s="289"/>
    </row>
    <row r="955" spans="1:33"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c r="AE955" s="289"/>
      <c r="AF955" s="289"/>
      <c r="AG955" s="289"/>
    </row>
    <row r="956" spans="1:33"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c r="AE956" s="289"/>
      <c r="AF956" s="289"/>
      <c r="AG956" s="289"/>
    </row>
    <row r="957" spans="1:33"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c r="AE957" s="289"/>
      <c r="AF957" s="289"/>
      <c r="AG957" s="289"/>
    </row>
    <row r="958" spans="1:33"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c r="AE958" s="289"/>
      <c r="AF958" s="289"/>
      <c r="AG958" s="289"/>
    </row>
    <row r="959" spans="1:33"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c r="AE959" s="289"/>
      <c r="AF959" s="289"/>
      <c r="AG959" s="289"/>
    </row>
    <row r="960" spans="1:33"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c r="AE960" s="289"/>
      <c r="AF960" s="289"/>
      <c r="AG960" s="289"/>
    </row>
    <row r="961" spans="1:33"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c r="AE961" s="289"/>
      <c r="AF961" s="289"/>
      <c r="AG961" s="289"/>
    </row>
    <row r="962" spans="1:33"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c r="AE962" s="289"/>
      <c r="AF962" s="289"/>
      <c r="AG962" s="289"/>
    </row>
    <row r="963" spans="1:33"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c r="AE963" s="289"/>
      <c r="AF963" s="289"/>
      <c r="AG963" s="289"/>
    </row>
    <row r="964" spans="1:33"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c r="AE964" s="289"/>
      <c r="AF964" s="289"/>
      <c r="AG964" s="289"/>
    </row>
    <row r="965" spans="1:33"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c r="AE965" s="289"/>
      <c r="AF965" s="289"/>
      <c r="AG965" s="289"/>
    </row>
    <row r="966" spans="1:33"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c r="AE966" s="289"/>
      <c r="AF966" s="289"/>
      <c r="AG966" s="289"/>
    </row>
    <row r="967" spans="1:33"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c r="AE967" s="289"/>
      <c r="AF967" s="289"/>
      <c r="AG967" s="289"/>
    </row>
    <row r="968" spans="1:33"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c r="AE968" s="289"/>
      <c r="AF968" s="289"/>
      <c r="AG968" s="289"/>
    </row>
    <row r="969" spans="1:33"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c r="AE969" s="289"/>
      <c r="AF969" s="289"/>
      <c r="AG969" s="289"/>
    </row>
    <row r="970" spans="1:33"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c r="AE970" s="289"/>
      <c r="AF970" s="289"/>
      <c r="AG970" s="289"/>
    </row>
    <row r="971" spans="1:33"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c r="AE971" s="289"/>
      <c r="AF971" s="289"/>
      <c r="AG971" s="289"/>
    </row>
    <row r="972" spans="1:33"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c r="AE972" s="289"/>
      <c r="AF972" s="289"/>
      <c r="AG972" s="289"/>
    </row>
    <row r="973" spans="1:33"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c r="AE973" s="289"/>
      <c r="AF973" s="289"/>
      <c r="AG973" s="289"/>
    </row>
    <row r="974" spans="1:33"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c r="AE974" s="289"/>
      <c r="AF974" s="289"/>
      <c r="AG974" s="289"/>
    </row>
    <row r="975" spans="1:33"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c r="AE975" s="289"/>
      <c r="AF975" s="289"/>
      <c r="AG975" s="289"/>
    </row>
    <row r="976" spans="1:33"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c r="AE976" s="289"/>
      <c r="AF976" s="289"/>
      <c r="AG976" s="289"/>
    </row>
    <row r="977" spans="1:33"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c r="AE977" s="289"/>
      <c r="AF977" s="289"/>
      <c r="AG977" s="289"/>
    </row>
    <row r="978" spans="1:33"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c r="AE978" s="289"/>
      <c r="AF978" s="289"/>
      <c r="AG978" s="289"/>
    </row>
    <row r="979" spans="1:33"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c r="AE979" s="289"/>
      <c r="AF979" s="289"/>
      <c r="AG979" s="289"/>
    </row>
    <row r="980" spans="1:33"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c r="AE980" s="289"/>
      <c r="AF980" s="289"/>
      <c r="AG980" s="289"/>
    </row>
    <row r="981" spans="1:33"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c r="AE981" s="289"/>
      <c r="AF981" s="289"/>
      <c r="AG981" s="289"/>
    </row>
    <row r="982" spans="1:33"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c r="AE982" s="289"/>
      <c r="AF982" s="289"/>
      <c r="AG982" s="289"/>
    </row>
    <row r="983" spans="1:33"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c r="AE983" s="289"/>
      <c r="AF983" s="289"/>
      <c r="AG983" s="289"/>
    </row>
    <row r="984" spans="1:33"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c r="AE984" s="289"/>
      <c r="AF984" s="289"/>
      <c r="AG984" s="289"/>
    </row>
    <row r="985" spans="1:33"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c r="AE985" s="289"/>
      <c r="AF985" s="289"/>
      <c r="AG985" s="289"/>
    </row>
    <row r="986" spans="1:33"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c r="AE986" s="289"/>
      <c r="AF986" s="289"/>
      <c r="AG986" s="289"/>
    </row>
    <row r="987" spans="1:33"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c r="AE987" s="289"/>
      <c r="AF987" s="289"/>
      <c r="AG987" s="289"/>
    </row>
    <row r="988" spans="1:33"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c r="AE988" s="289"/>
      <c r="AF988" s="289"/>
      <c r="AG988" s="289"/>
    </row>
    <row r="989" spans="1:33"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c r="AE989" s="289"/>
      <c r="AF989" s="289"/>
      <c r="AG989" s="289"/>
    </row>
    <row r="990" spans="1:33"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c r="AE990" s="289"/>
      <c r="AF990" s="289"/>
      <c r="AG990" s="289"/>
    </row>
    <row r="991" spans="1:33"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c r="AE991" s="289"/>
      <c r="AF991" s="289"/>
      <c r="AG991" s="289"/>
    </row>
    <row r="992" spans="1:33"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c r="AE992" s="289"/>
      <c r="AF992" s="289"/>
      <c r="AG992" s="289"/>
    </row>
    <row r="993" spans="1:33"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c r="AE993" s="289"/>
      <c r="AF993" s="289"/>
      <c r="AG993" s="289"/>
    </row>
    <row r="994" spans="1:33"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c r="AE994" s="289"/>
      <c r="AF994" s="289"/>
      <c r="AG994" s="289"/>
    </row>
    <row r="995" spans="1:33"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c r="AE995" s="289"/>
      <c r="AF995" s="289"/>
      <c r="AG995" s="289"/>
    </row>
    <row r="996" spans="1:33"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c r="AE996" s="289"/>
      <c r="AF996" s="289"/>
      <c r="AG996" s="289"/>
    </row>
    <row r="997" spans="1:33"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c r="AE997" s="289"/>
      <c r="AF997" s="289"/>
      <c r="AG997" s="289"/>
    </row>
    <row r="998" spans="1:33"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c r="AE998" s="289"/>
      <c r="AF998" s="289"/>
      <c r="AG998" s="289"/>
    </row>
    <row r="999" spans="1:33"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c r="AE999" s="289"/>
      <c r="AF999" s="289"/>
      <c r="AG999" s="289"/>
    </row>
    <row r="1000" spans="1:33"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c r="AE1000" s="289"/>
      <c r="AF1000" s="289"/>
      <c r="AG1000" s="289"/>
    </row>
  </sheetData>
  <mergeCells count="99">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1:D21"/>
    <mergeCell ref="F21:AB21"/>
    <mergeCell ref="C22:AA22"/>
    <mergeCell ref="C25:P30"/>
    <mergeCell ref="R25:AA25"/>
    <mergeCell ref="W30:AA30"/>
    <mergeCell ref="C13:D13"/>
    <mergeCell ref="C14:D14"/>
    <mergeCell ref="E14:AA15"/>
    <mergeCell ref="C17:D17"/>
    <mergeCell ref="E17:AA18"/>
    <mergeCell ref="C10:D10"/>
    <mergeCell ref="E10:AA10"/>
    <mergeCell ref="C11:F11"/>
    <mergeCell ref="AA11:AB11"/>
    <mergeCell ref="C12:D12"/>
    <mergeCell ref="E12:AA12"/>
    <mergeCell ref="B2:D6"/>
    <mergeCell ref="F2:AB6"/>
    <mergeCell ref="C7:D7"/>
    <mergeCell ref="AF7:AG7"/>
    <mergeCell ref="C9:F9"/>
  </mergeCells>
  <pageMargins left="0.7" right="0.7" top="0.75" bottom="0.75" header="0" footer="0"/>
  <pageSetup orientation="landscape"/>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C00"/>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1028</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30" t="s">
        <v>125</v>
      </c>
      <c r="D12" s="631"/>
      <c r="E12" s="628" t="s">
        <v>126</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1001</v>
      </c>
      <c r="D14" s="612"/>
      <c r="E14" s="621" t="s">
        <v>1029</v>
      </c>
      <c r="F14" s="605"/>
      <c r="G14" s="605"/>
      <c r="H14" s="605"/>
      <c r="I14" s="605"/>
      <c r="J14" s="605"/>
      <c r="K14" s="605"/>
      <c r="L14" s="605"/>
      <c r="M14" s="605"/>
      <c r="N14" s="605"/>
      <c r="O14" s="605"/>
      <c r="P14" s="605"/>
      <c r="Q14" s="605"/>
      <c r="R14" s="605"/>
      <c r="S14" s="605"/>
      <c r="T14" s="605"/>
      <c r="U14" s="605"/>
      <c r="V14" s="605"/>
      <c r="W14" s="605"/>
      <c r="X14" s="605"/>
      <c r="Y14" s="605"/>
      <c r="Z14" s="605"/>
      <c r="AA14" s="606"/>
      <c r="AB14" s="297"/>
      <c r="AC14" s="289"/>
      <c r="AD14" s="289"/>
    </row>
    <row r="15" spans="1:30" ht="15.75" customHeight="1" x14ac:dyDescent="0.25">
      <c r="A15" s="289"/>
      <c r="B15" s="31"/>
      <c r="C15" s="299"/>
      <c r="D15" s="299"/>
      <c r="E15" s="607"/>
      <c r="F15" s="608"/>
      <c r="G15" s="608"/>
      <c r="H15" s="608"/>
      <c r="I15" s="608"/>
      <c r="J15" s="608"/>
      <c r="K15" s="608"/>
      <c r="L15" s="608"/>
      <c r="M15" s="608"/>
      <c r="N15" s="608"/>
      <c r="O15" s="608"/>
      <c r="P15" s="608"/>
      <c r="Q15" s="608"/>
      <c r="R15" s="608"/>
      <c r="S15" s="608"/>
      <c r="T15" s="608"/>
      <c r="U15" s="608"/>
      <c r="V15" s="608"/>
      <c r="W15" s="608"/>
      <c r="X15" s="608"/>
      <c r="Y15" s="608"/>
      <c r="Z15" s="608"/>
      <c r="AA15" s="609"/>
      <c r="AB15" s="297"/>
      <c r="AC15" s="289"/>
      <c r="AD15" s="289"/>
    </row>
    <row r="16" spans="1:30" ht="15" customHeight="1" x14ac:dyDescent="0.25">
      <c r="A16" s="289"/>
      <c r="B16" s="31"/>
      <c r="C16" s="299"/>
      <c r="D16" s="299"/>
      <c r="E16" s="299"/>
      <c r="F16" s="289"/>
      <c r="G16" s="289"/>
      <c r="H16" s="289"/>
      <c r="I16" s="289"/>
      <c r="J16" s="289"/>
      <c r="K16" s="289"/>
      <c r="L16" s="289"/>
      <c r="M16" s="289"/>
      <c r="N16" s="289"/>
      <c r="O16" s="289"/>
      <c r="P16" s="289"/>
      <c r="Q16" s="289"/>
      <c r="R16" s="289"/>
      <c r="S16" s="289"/>
      <c r="T16" s="289"/>
      <c r="U16" s="289"/>
      <c r="V16" s="289"/>
      <c r="W16" s="289"/>
      <c r="X16" s="289"/>
      <c r="Y16" s="289"/>
      <c r="Z16" s="289"/>
      <c r="AA16" s="289"/>
      <c r="AB16" s="297"/>
      <c r="AC16" s="289"/>
      <c r="AD16" s="289"/>
    </row>
    <row r="17" spans="1:30" ht="15" customHeight="1" x14ac:dyDescent="0.25">
      <c r="A17" s="289"/>
      <c r="B17" s="31"/>
      <c r="C17" s="626" t="s">
        <v>1003</v>
      </c>
      <c r="D17" s="612"/>
      <c r="E17" s="1040" t="s">
        <v>1018</v>
      </c>
      <c r="F17" s="605"/>
      <c r="G17" s="605"/>
      <c r="H17" s="605"/>
      <c r="I17" s="605"/>
      <c r="J17" s="605"/>
      <c r="K17" s="605"/>
      <c r="L17" s="605"/>
      <c r="M17" s="605"/>
      <c r="N17" s="605"/>
      <c r="O17" s="605"/>
      <c r="P17" s="605"/>
      <c r="Q17" s="605"/>
      <c r="R17" s="605"/>
      <c r="S17" s="605"/>
      <c r="T17" s="605"/>
      <c r="U17" s="605"/>
      <c r="V17" s="605"/>
      <c r="W17" s="605"/>
      <c r="X17" s="605"/>
      <c r="Y17" s="605"/>
      <c r="Z17" s="605"/>
      <c r="AA17" s="606"/>
      <c r="AB17" s="297"/>
      <c r="AC17" s="289"/>
      <c r="AD17" s="289"/>
    </row>
    <row r="18" spans="1:30" ht="15" customHeight="1" x14ac:dyDescent="0.25">
      <c r="A18" s="289"/>
      <c r="B18" s="31"/>
      <c r="C18" s="299"/>
      <c r="D18" s="299"/>
      <c r="E18" s="607"/>
      <c r="F18" s="608"/>
      <c r="G18" s="608"/>
      <c r="H18" s="608"/>
      <c r="I18" s="608"/>
      <c r="J18" s="608"/>
      <c r="K18" s="608"/>
      <c r="L18" s="608"/>
      <c r="M18" s="608"/>
      <c r="N18" s="608"/>
      <c r="O18" s="608"/>
      <c r="P18" s="608"/>
      <c r="Q18" s="608"/>
      <c r="R18" s="608"/>
      <c r="S18" s="608"/>
      <c r="T18" s="608"/>
      <c r="U18" s="608"/>
      <c r="V18" s="608"/>
      <c r="W18" s="608"/>
      <c r="X18" s="608"/>
      <c r="Y18" s="608"/>
      <c r="Z18" s="608"/>
      <c r="AA18" s="609"/>
      <c r="AB18" s="297"/>
      <c r="AC18" s="289"/>
      <c r="AD18" s="289"/>
    </row>
    <row r="19" spans="1:30" ht="15" customHeight="1" x14ac:dyDescent="0.25">
      <c r="A19" s="289"/>
      <c r="B19" s="31"/>
      <c r="C19" s="299"/>
      <c r="D19" s="299"/>
      <c r="E19" s="299"/>
      <c r="F19" s="289"/>
      <c r="G19" s="289"/>
      <c r="H19" s="289"/>
      <c r="I19" s="289"/>
      <c r="J19" s="289"/>
      <c r="K19" s="289"/>
      <c r="L19" s="289"/>
      <c r="M19" s="289"/>
      <c r="N19" s="289"/>
      <c r="O19" s="289"/>
      <c r="P19" s="289"/>
      <c r="Q19" s="289"/>
      <c r="R19" s="289"/>
      <c r="S19" s="289"/>
      <c r="T19" s="289"/>
      <c r="U19" s="289"/>
      <c r="V19" s="289"/>
      <c r="W19" s="289"/>
      <c r="X19" s="289"/>
      <c r="Y19" s="289"/>
      <c r="Z19" s="289"/>
      <c r="AA19" s="289"/>
      <c r="AB19" s="297"/>
      <c r="AC19" s="289"/>
      <c r="AD19" s="289"/>
    </row>
    <row r="20" spans="1:30" ht="15" customHeight="1" x14ac:dyDescent="0.25">
      <c r="A20" s="289"/>
      <c r="B20" s="31"/>
      <c r="C20" s="299"/>
      <c r="D20" s="299"/>
      <c r="E20" s="299"/>
      <c r="F20" s="289"/>
      <c r="G20" s="289"/>
      <c r="H20" s="289"/>
      <c r="I20" s="289"/>
      <c r="J20" s="289"/>
      <c r="K20" s="289"/>
      <c r="L20" s="289"/>
      <c r="M20" s="289"/>
      <c r="N20" s="289"/>
      <c r="O20" s="289"/>
      <c r="P20" s="289"/>
      <c r="Q20" s="289"/>
      <c r="R20" s="289"/>
      <c r="S20" s="289"/>
      <c r="T20" s="289"/>
      <c r="U20" s="289"/>
      <c r="V20" s="289"/>
      <c r="W20" s="289"/>
      <c r="X20" s="289"/>
      <c r="Y20" s="289"/>
      <c r="Z20" s="289"/>
      <c r="AA20" s="289"/>
      <c r="AB20" s="297"/>
      <c r="AC20" s="289"/>
      <c r="AD20" s="289"/>
    </row>
    <row r="21" spans="1:30" ht="15" customHeight="1" x14ac:dyDescent="0.25">
      <c r="A21" s="289"/>
      <c r="B21" s="31"/>
      <c r="C21" s="626" t="s">
        <v>127</v>
      </c>
      <c r="D21" s="612"/>
      <c r="E21" s="300"/>
      <c r="F21" s="627"/>
      <c r="G21" s="612"/>
      <c r="H21" s="612"/>
      <c r="I21" s="612"/>
      <c r="J21" s="612"/>
      <c r="K21" s="612"/>
      <c r="L21" s="612"/>
      <c r="M21" s="612"/>
      <c r="N21" s="612"/>
      <c r="O21" s="612"/>
      <c r="P21" s="612"/>
      <c r="Q21" s="612"/>
      <c r="R21" s="612"/>
      <c r="S21" s="612"/>
      <c r="T21" s="612"/>
      <c r="U21" s="612"/>
      <c r="V21" s="612"/>
      <c r="W21" s="612"/>
      <c r="X21" s="612"/>
      <c r="Y21" s="612"/>
      <c r="Z21" s="612"/>
      <c r="AA21" s="612"/>
      <c r="AB21" s="623"/>
      <c r="AC21" s="289"/>
      <c r="AD21" s="289"/>
    </row>
    <row r="22" spans="1:30" ht="29.25" customHeight="1" x14ac:dyDescent="0.25">
      <c r="A22" s="289"/>
      <c r="B22" s="31"/>
      <c r="C22" s="594" t="s">
        <v>1030</v>
      </c>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85"/>
      <c r="AB22" s="301"/>
      <c r="AC22" s="289"/>
      <c r="AD22" s="289"/>
    </row>
    <row r="23" spans="1:30" ht="15" customHeight="1" x14ac:dyDescent="0.25">
      <c r="A23" s="289"/>
      <c r="B23" s="31"/>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1"/>
      <c r="AC23" s="289"/>
      <c r="AD23" s="289"/>
    </row>
    <row r="24" spans="1:30" ht="15" customHeight="1" x14ac:dyDescent="0.25">
      <c r="A24" s="289"/>
      <c r="B24" s="31"/>
      <c r="C24" s="303" t="s">
        <v>128</v>
      </c>
      <c r="D24" s="303"/>
      <c r="E24" s="289"/>
      <c r="F24" s="289"/>
      <c r="G24" s="289"/>
      <c r="H24" s="289"/>
      <c r="I24" s="289"/>
      <c r="J24" s="302"/>
      <c r="K24" s="302"/>
      <c r="L24" s="302"/>
      <c r="M24" s="302"/>
      <c r="N24" s="302"/>
      <c r="O24" s="302"/>
      <c r="P24" s="302"/>
      <c r="Q24" s="302"/>
      <c r="R24" s="302" t="s">
        <v>129</v>
      </c>
      <c r="S24" s="302"/>
      <c r="T24" s="302"/>
      <c r="U24" s="302"/>
      <c r="V24" s="302"/>
      <c r="W24" s="302"/>
      <c r="X24" s="302"/>
      <c r="Y24" s="302"/>
      <c r="Z24" s="302"/>
      <c r="AA24" s="302"/>
      <c r="AB24" s="301"/>
      <c r="AC24" s="289"/>
      <c r="AD24" s="289"/>
    </row>
    <row r="25" spans="1:30" ht="15" customHeight="1" x14ac:dyDescent="0.25">
      <c r="A25" s="289"/>
      <c r="B25" s="31"/>
      <c r="C25" s="1041" t="s">
        <v>1031</v>
      </c>
      <c r="D25" s="605"/>
      <c r="E25" s="605"/>
      <c r="F25" s="605"/>
      <c r="G25" s="605"/>
      <c r="H25" s="605"/>
      <c r="I25" s="605"/>
      <c r="J25" s="605"/>
      <c r="K25" s="605"/>
      <c r="L25" s="605"/>
      <c r="M25" s="605"/>
      <c r="N25" s="605"/>
      <c r="O25" s="605"/>
      <c r="P25" s="606"/>
      <c r="Q25" s="289"/>
      <c r="R25" s="615"/>
      <c r="S25" s="595"/>
      <c r="T25" s="595"/>
      <c r="U25" s="595"/>
      <c r="V25" s="595"/>
      <c r="W25" s="595"/>
      <c r="X25" s="595"/>
      <c r="Y25" s="595"/>
      <c r="Z25" s="595"/>
      <c r="AA25" s="585"/>
      <c r="AB25" s="297"/>
      <c r="AC25" s="289"/>
      <c r="AD25" s="289"/>
    </row>
    <row r="26" spans="1:30" ht="15" customHeight="1" x14ac:dyDescent="0.25">
      <c r="A26" s="289"/>
      <c r="B26" s="31"/>
      <c r="C26" s="622"/>
      <c r="D26" s="569"/>
      <c r="E26" s="569"/>
      <c r="F26" s="569"/>
      <c r="G26" s="569"/>
      <c r="H26" s="569"/>
      <c r="I26" s="569"/>
      <c r="J26" s="569"/>
      <c r="K26" s="569"/>
      <c r="L26" s="569"/>
      <c r="M26" s="569"/>
      <c r="N26" s="569"/>
      <c r="O26" s="569"/>
      <c r="P26" s="623"/>
      <c r="Q26" s="289"/>
      <c r="R26" s="289"/>
      <c r="S26" s="289"/>
      <c r="T26" s="289"/>
      <c r="U26" s="289"/>
      <c r="V26" s="289"/>
      <c r="W26" s="289"/>
      <c r="X26" s="289"/>
      <c r="Y26" s="289"/>
      <c r="Z26" s="289"/>
      <c r="AA26" s="289"/>
      <c r="AB26" s="297"/>
      <c r="AC26" s="289"/>
      <c r="AD26" s="289"/>
    </row>
    <row r="27" spans="1:30" ht="15" customHeight="1" x14ac:dyDescent="0.25">
      <c r="A27" s="289"/>
      <c r="B27" s="31"/>
      <c r="C27" s="622"/>
      <c r="D27" s="569"/>
      <c r="E27" s="569"/>
      <c r="F27" s="569"/>
      <c r="G27" s="569"/>
      <c r="H27" s="569"/>
      <c r="I27" s="569"/>
      <c r="J27" s="569"/>
      <c r="K27" s="569"/>
      <c r="L27" s="569"/>
      <c r="M27" s="569"/>
      <c r="N27" s="569"/>
      <c r="O27" s="569"/>
      <c r="P27" s="623"/>
      <c r="Q27" s="299"/>
      <c r="R27" s="302" t="s">
        <v>130</v>
      </c>
      <c r="S27" s="302"/>
      <c r="T27" s="302"/>
      <c r="U27" s="302"/>
      <c r="V27" s="302"/>
      <c r="W27" s="299"/>
      <c r="X27" s="299"/>
      <c r="Y27" s="299"/>
      <c r="Z27" s="289"/>
      <c r="AA27" s="299"/>
      <c r="AB27" s="297"/>
      <c r="AC27" s="289"/>
      <c r="AD27" s="289"/>
    </row>
    <row r="28" spans="1:30" ht="15" customHeight="1" x14ac:dyDescent="0.25">
      <c r="A28" s="289"/>
      <c r="B28" s="31"/>
      <c r="C28" s="622"/>
      <c r="D28" s="569"/>
      <c r="E28" s="569"/>
      <c r="F28" s="569"/>
      <c r="G28" s="569"/>
      <c r="H28" s="569"/>
      <c r="I28" s="569"/>
      <c r="J28" s="569"/>
      <c r="K28" s="569"/>
      <c r="L28" s="569"/>
      <c r="M28" s="569"/>
      <c r="N28" s="569"/>
      <c r="O28" s="569"/>
      <c r="P28" s="623"/>
      <c r="Q28" s="289"/>
      <c r="R28" s="37"/>
      <c r="S28" s="289" t="s">
        <v>15</v>
      </c>
      <c r="T28" s="289"/>
      <c r="U28" s="37"/>
      <c r="V28" s="289" t="s">
        <v>27</v>
      </c>
      <c r="W28" s="289"/>
      <c r="X28" s="37"/>
      <c r="Y28" s="304" t="s">
        <v>46</v>
      </c>
      <c r="Z28" s="289"/>
      <c r="AA28" s="289"/>
      <c r="AB28" s="297"/>
      <c r="AC28" s="289"/>
      <c r="AD28" s="289"/>
    </row>
    <row r="29" spans="1:30" ht="15" customHeight="1" x14ac:dyDescent="0.25">
      <c r="A29" s="289"/>
      <c r="B29" s="31"/>
      <c r="C29" s="622"/>
      <c r="D29" s="569"/>
      <c r="E29" s="569"/>
      <c r="F29" s="569"/>
      <c r="G29" s="569"/>
      <c r="H29" s="569"/>
      <c r="I29" s="569"/>
      <c r="J29" s="569"/>
      <c r="K29" s="569"/>
      <c r="L29" s="569"/>
      <c r="M29" s="569"/>
      <c r="N29" s="569"/>
      <c r="O29" s="569"/>
      <c r="P29" s="623"/>
      <c r="Q29" s="289"/>
      <c r="R29" s="289"/>
      <c r="S29" s="289"/>
      <c r="T29" s="289"/>
      <c r="U29" s="289"/>
      <c r="V29" s="289"/>
      <c r="W29" s="289"/>
      <c r="X29" s="289"/>
      <c r="Y29" s="289"/>
      <c r="Z29" s="289"/>
      <c r="AA29" s="289"/>
      <c r="AB29" s="297"/>
      <c r="AC29" s="289"/>
      <c r="AD29" s="289"/>
    </row>
    <row r="30" spans="1:30" ht="15" customHeight="1" x14ac:dyDescent="0.25">
      <c r="A30" s="289"/>
      <c r="B30" s="31"/>
      <c r="C30" s="607"/>
      <c r="D30" s="608"/>
      <c r="E30" s="608"/>
      <c r="F30" s="608"/>
      <c r="G30" s="608"/>
      <c r="H30" s="608"/>
      <c r="I30" s="608"/>
      <c r="J30" s="608"/>
      <c r="K30" s="608"/>
      <c r="L30" s="608"/>
      <c r="M30" s="608"/>
      <c r="N30" s="608"/>
      <c r="O30" s="608"/>
      <c r="P30" s="609"/>
      <c r="Q30" s="289"/>
      <c r="R30" s="302" t="s">
        <v>131</v>
      </c>
      <c r="S30" s="289"/>
      <c r="T30" s="289"/>
      <c r="U30" s="289"/>
      <c r="V30" s="289"/>
      <c r="W30" s="632" t="s">
        <v>23</v>
      </c>
      <c r="X30" s="595"/>
      <c r="Y30" s="595"/>
      <c r="Z30" s="595"/>
      <c r="AA30" s="585"/>
      <c r="AB30" s="297"/>
      <c r="AC30" s="289"/>
      <c r="AD30" s="289"/>
    </row>
    <row r="31" spans="1:30" ht="15" customHeight="1" x14ac:dyDescent="0.25">
      <c r="A31" s="289"/>
      <c r="B31" s="31"/>
      <c r="C31" s="299"/>
      <c r="D31" s="299"/>
      <c r="E31" s="299"/>
      <c r="F31" s="299"/>
      <c r="G31" s="299"/>
      <c r="H31" s="289"/>
      <c r="I31" s="289"/>
      <c r="J31" s="289"/>
      <c r="K31" s="289"/>
      <c r="L31" s="289"/>
      <c r="M31" s="289"/>
      <c r="N31" s="289"/>
      <c r="O31" s="289"/>
      <c r="P31" s="289"/>
      <c r="Q31" s="289"/>
      <c r="R31" s="302"/>
      <c r="S31" s="289"/>
      <c r="T31" s="289"/>
      <c r="U31" s="289"/>
      <c r="V31" s="289"/>
      <c r="W31" s="289"/>
      <c r="X31" s="289"/>
      <c r="Y31" s="289"/>
      <c r="Z31" s="289"/>
      <c r="AA31" s="289"/>
      <c r="AB31" s="297"/>
      <c r="AC31" s="289"/>
      <c r="AD31" s="289"/>
    </row>
    <row r="32" spans="1:30" ht="15" customHeight="1" x14ac:dyDescent="0.25">
      <c r="A32" s="289"/>
      <c r="B32" s="31"/>
      <c r="C32" s="302" t="s">
        <v>132</v>
      </c>
      <c r="D32" s="299"/>
      <c r="E32" s="299"/>
      <c r="F32" s="299"/>
      <c r="G32" s="299"/>
      <c r="H32" s="299"/>
      <c r="I32" s="289"/>
      <c r="J32" s="289"/>
      <c r="K32" s="289"/>
      <c r="L32" s="289"/>
      <c r="M32" s="289"/>
      <c r="N32" s="289"/>
      <c r="O32" s="289"/>
      <c r="P32" s="289"/>
      <c r="Q32" s="289"/>
      <c r="R32" s="289"/>
      <c r="S32" s="289"/>
      <c r="T32" s="289"/>
      <c r="U32" s="289"/>
      <c r="V32" s="289"/>
      <c r="W32" s="289"/>
      <c r="X32" s="289"/>
      <c r="Y32" s="289"/>
      <c r="Z32" s="289"/>
      <c r="AA32" s="289"/>
      <c r="AB32" s="297"/>
      <c r="AC32" s="289"/>
      <c r="AD32" s="289"/>
    </row>
    <row r="33" spans="1:30" ht="39.75" customHeight="1" x14ac:dyDescent="0.25">
      <c r="A33" s="289"/>
      <c r="B33" s="31"/>
      <c r="C33" s="632" t="s">
        <v>133</v>
      </c>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85"/>
      <c r="AB33" s="297"/>
      <c r="AC33" s="289"/>
      <c r="AD33" s="289"/>
    </row>
    <row r="34" spans="1:30" ht="15" customHeight="1" x14ac:dyDescent="0.25">
      <c r="A34" s="289"/>
      <c r="B34" s="31"/>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c r="AB34" s="305"/>
      <c r="AC34" s="289"/>
      <c r="AD34" s="289"/>
    </row>
    <row r="35" spans="1:30" ht="15" customHeight="1" x14ac:dyDescent="0.25">
      <c r="A35" s="289"/>
      <c r="B35" s="31"/>
      <c r="C35" s="293" t="s">
        <v>134</v>
      </c>
      <c r="D35" s="299"/>
      <c r="E35" s="299"/>
      <c r="F35" s="299"/>
      <c r="G35" s="299"/>
      <c r="H35" s="299"/>
      <c r="I35" s="299"/>
      <c r="J35" s="299"/>
      <c r="K35" s="299"/>
      <c r="L35" s="299"/>
      <c r="M35" s="293" t="s">
        <v>134</v>
      </c>
      <c r="N35" s="299"/>
      <c r="O35" s="299"/>
      <c r="P35" s="299"/>
      <c r="Q35" s="299"/>
      <c r="R35" s="299"/>
      <c r="S35" s="299"/>
      <c r="T35" s="299"/>
      <c r="U35" s="299"/>
      <c r="V35" s="299"/>
      <c r="W35" s="299"/>
      <c r="X35" s="299"/>
      <c r="Y35" s="299"/>
      <c r="Z35" s="299"/>
      <c r="AA35" s="299"/>
      <c r="AB35" s="305"/>
      <c r="AC35" s="289"/>
      <c r="AD35" s="289"/>
    </row>
    <row r="36" spans="1:30" ht="29.25" customHeight="1" x14ac:dyDescent="0.25">
      <c r="A36" s="289"/>
      <c r="B36" s="31"/>
      <c r="C36" s="632" t="s">
        <v>135</v>
      </c>
      <c r="D36" s="595"/>
      <c r="E36" s="595"/>
      <c r="F36" s="595"/>
      <c r="G36" s="595"/>
      <c r="H36" s="595"/>
      <c r="I36" s="595"/>
      <c r="J36" s="595"/>
      <c r="K36" s="585"/>
      <c r="L36" s="299"/>
      <c r="M36" s="632" t="s">
        <v>136</v>
      </c>
      <c r="N36" s="595"/>
      <c r="O36" s="595"/>
      <c r="P36" s="595"/>
      <c r="Q36" s="595"/>
      <c r="R36" s="595"/>
      <c r="S36" s="595"/>
      <c r="T36" s="595"/>
      <c r="U36" s="595"/>
      <c r="V36" s="595"/>
      <c r="W36" s="595"/>
      <c r="X36" s="595"/>
      <c r="Y36" s="595"/>
      <c r="Z36" s="595"/>
      <c r="AA36" s="585"/>
      <c r="AB36" s="305"/>
      <c r="AC36" s="289"/>
      <c r="AD36" s="289"/>
    </row>
    <row r="37" spans="1:30" ht="15" customHeight="1" x14ac:dyDescent="0.25">
      <c r="A37" s="289"/>
      <c r="B37" s="31"/>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97"/>
      <c r="AC37" s="289"/>
      <c r="AD37" s="289"/>
    </row>
    <row r="38" spans="1:30" ht="15" customHeight="1" x14ac:dyDescent="0.25">
      <c r="A38" s="289"/>
      <c r="B38" s="31"/>
      <c r="C38" s="306" t="s">
        <v>137</v>
      </c>
      <c r="D38" s="306"/>
      <c r="E38" s="306"/>
      <c r="F38" s="306"/>
      <c r="G38" s="307"/>
      <c r="H38" s="308"/>
      <c r="I38" s="308"/>
      <c r="J38" s="308"/>
      <c r="K38" s="308"/>
      <c r="L38" s="308"/>
      <c r="M38" s="308"/>
      <c r="N38" s="308"/>
      <c r="O38" s="308"/>
      <c r="P38" s="308"/>
      <c r="Q38" s="308"/>
      <c r="R38" s="308"/>
      <c r="S38" s="308"/>
      <c r="T38" s="308"/>
      <c r="U38" s="308"/>
      <c r="V38" s="308"/>
      <c r="W38" s="308"/>
      <c r="X38" s="308"/>
      <c r="Y38" s="308"/>
      <c r="Z38" s="308"/>
      <c r="AA38" s="308"/>
      <c r="AB38" s="297"/>
      <c r="AC38" s="289"/>
      <c r="AD38" s="289"/>
    </row>
    <row r="39" spans="1:30" ht="90" customHeight="1" x14ac:dyDescent="0.25">
      <c r="A39" s="289"/>
      <c r="B39" s="31"/>
      <c r="C39" s="633" t="s">
        <v>1032</v>
      </c>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85"/>
      <c r="AB39" s="297"/>
      <c r="AC39" s="289"/>
      <c r="AD39" s="289"/>
    </row>
    <row r="40" spans="1:30" ht="15" customHeight="1" x14ac:dyDescent="0.25">
      <c r="A40" s="289"/>
      <c r="B40" s="31"/>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97"/>
      <c r="AC40" s="289"/>
      <c r="AD40" s="289"/>
    </row>
    <row r="41" spans="1:30" ht="15.75" customHeight="1" x14ac:dyDescent="0.25">
      <c r="A41" s="289"/>
      <c r="B41" s="31"/>
      <c r="C41" s="616" t="s">
        <v>139</v>
      </c>
      <c r="D41" s="612"/>
      <c r="E41" s="302"/>
      <c r="F41" s="594" t="s">
        <v>34</v>
      </c>
      <c r="G41" s="585"/>
      <c r="H41" s="302"/>
      <c r="I41" s="289"/>
      <c r="J41" s="309" t="s">
        <v>140</v>
      </c>
      <c r="K41" s="594">
        <v>1</v>
      </c>
      <c r="L41" s="595"/>
      <c r="M41" s="595"/>
      <c r="N41" s="585"/>
      <c r="O41" s="302"/>
      <c r="P41" s="302"/>
      <c r="Q41" s="293" t="s">
        <v>141</v>
      </c>
      <c r="R41" s="289"/>
      <c r="S41" s="302"/>
      <c r="T41" s="302"/>
      <c r="U41" s="302"/>
      <c r="V41" s="302"/>
      <c r="W41" s="594" t="s">
        <v>20</v>
      </c>
      <c r="X41" s="595"/>
      <c r="Y41" s="595"/>
      <c r="Z41" s="595"/>
      <c r="AA41" s="585"/>
      <c r="AB41" s="301"/>
      <c r="AC41" s="289"/>
      <c r="AD41" s="289"/>
    </row>
    <row r="42" spans="1:30" ht="15.75" customHeight="1" x14ac:dyDescent="0.25">
      <c r="A42" s="289"/>
      <c r="B42" s="31"/>
      <c r="C42" s="289"/>
      <c r="D42" s="289"/>
      <c r="E42" s="289"/>
      <c r="F42" s="304"/>
      <c r="G42" s="304"/>
      <c r="H42" s="304"/>
      <c r="I42" s="304"/>
      <c r="J42" s="304"/>
      <c r="K42" s="304"/>
      <c r="L42" s="304"/>
      <c r="M42" s="289"/>
      <c r="N42" s="289"/>
      <c r="O42" s="289"/>
      <c r="P42" s="289"/>
      <c r="Q42" s="289"/>
      <c r="R42" s="289"/>
      <c r="S42" s="289"/>
      <c r="T42" s="289"/>
      <c r="U42" s="289"/>
      <c r="V42" s="289"/>
      <c r="W42" s="289"/>
      <c r="X42" s="289"/>
      <c r="Y42" s="289"/>
      <c r="Z42" s="289"/>
      <c r="AA42" s="289"/>
      <c r="AB42" s="297"/>
      <c r="AC42" s="289"/>
      <c r="AD42" s="289"/>
    </row>
    <row r="43" spans="1:30" ht="32.25" customHeight="1" x14ac:dyDescent="0.25">
      <c r="A43" s="289"/>
      <c r="B43" s="31"/>
      <c r="C43" s="289"/>
      <c r="D43" s="309" t="s">
        <v>142</v>
      </c>
      <c r="E43" s="302"/>
      <c r="F43" s="633"/>
      <c r="G43" s="595"/>
      <c r="H43" s="595"/>
      <c r="I43" s="595"/>
      <c r="J43" s="595"/>
      <c r="K43" s="595"/>
      <c r="L43" s="595"/>
      <c r="M43" s="585"/>
      <c r="N43" s="289"/>
      <c r="O43" s="309" t="s">
        <v>144</v>
      </c>
      <c r="P43" s="632">
        <v>0</v>
      </c>
      <c r="Q43" s="595"/>
      <c r="R43" s="595"/>
      <c r="S43" s="595"/>
      <c r="T43" s="595"/>
      <c r="U43" s="595"/>
      <c r="V43" s="595"/>
      <c r="W43" s="595"/>
      <c r="X43" s="595"/>
      <c r="Y43" s="595"/>
      <c r="Z43" s="595"/>
      <c r="AA43" s="585"/>
      <c r="AB43" s="297"/>
      <c r="AC43" s="289"/>
      <c r="AD43" s="289"/>
    </row>
    <row r="44" spans="1:30" ht="15.75" customHeight="1" x14ac:dyDescent="0.25">
      <c r="A44" s="289"/>
      <c r="B44" s="31"/>
      <c r="C44" s="302"/>
      <c r="D44" s="302"/>
      <c r="E44" s="302"/>
      <c r="F44" s="304"/>
      <c r="G44" s="304"/>
      <c r="H44" s="304"/>
      <c r="I44" s="304"/>
      <c r="J44" s="304"/>
      <c r="K44" s="304"/>
      <c r="L44" s="304"/>
      <c r="M44" s="302"/>
      <c r="N44" s="302"/>
      <c r="O44" s="302"/>
      <c r="P44" s="302"/>
      <c r="Q44" s="302"/>
      <c r="R44" s="302"/>
      <c r="S44" s="302"/>
      <c r="T44" s="302"/>
      <c r="U44" s="302"/>
      <c r="V44" s="302"/>
      <c r="W44" s="302"/>
      <c r="X44" s="302"/>
      <c r="Y44" s="302"/>
      <c r="Z44" s="302"/>
      <c r="AA44" s="302"/>
      <c r="AB44" s="301"/>
      <c r="AC44" s="289"/>
      <c r="AD44" s="289"/>
    </row>
    <row r="45" spans="1:30" ht="15.75" customHeight="1" x14ac:dyDescent="0.25">
      <c r="A45" s="289"/>
      <c r="B45" s="31"/>
      <c r="C45" s="289"/>
      <c r="D45" s="309" t="s">
        <v>145</v>
      </c>
      <c r="E45" s="289"/>
      <c r="F45" s="615" t="s">
        <v>146</v>
      </c>
      <c r="G45" s="585"/>
      <c r="H45" s="289"/>
      <c r="I45" s="289"/>
      <c r="J45" s="302" t="s">
        <v>147</v>
      </c>
      <c r="K45" s="289"/>
      <c r="L45" s="615" t="s">
        <v>148</v>
      </c>
      <c r="M45" s="595"/>
      <c r="N45" s="585"/>
      <c r="O45" s="302"/>
      <c r="P45" s="302"/>
      <c r="Q45" s="289"/>
      <c r="R45" s="302" t="s">
        <v>149</v>
      </c>
      <c r="S45" s="302"/>
      <c r="T45" s="302"/>
      <c r="U45" s="302"/>
      <c r="V45" s="302"/>
      <c r="W45" s="634"/>
      <c r="X45" s="595"/>
      <c r="Y45" s="595"/>
      <c r="Z45" s="595"/>
      <c r="AA45" s="585"/>
      <c r="AB45" s="301"/>
      <c r="AC45" s="289"/>
      <c r="AD45" s="289"/>
    </row>
    <row r="46" spans="1:30" ht="15.75" customHeight="1" x14ac:dyDescent="0.25">
      <c r="A46" s="289"/>
      <c r="B46" s="31"/>
      <c r="C46" s="289"/>
      <c r="D46" s="289"/>
      <c r="E46" s="289"/>
      <c r="F46" s="29"/>
      <c r="G46" s="289"/>
      <c r="H46" s="289"/>
      <c r="I46" s="293"/>
      <c r="J46" s="293"/>
      <c r="K46" s="293"/>
      <c r="L46" s="293"/>
      <c r="M46" s="293"/>
      <c r="N46" s="293"/>
      <c r="O46" s="293"/>
      <c r="P46" s="293"/>
      <c r="Q46" s="293"/>
      <c r="R46" s="293"/>
      <c r="S46" s="293"/>
      <c r="T46" s="293"/>
      <c r="U46" s="293"/>
      <c r="V46" s="293"/>
      <c r="W46" s="293"/>
      <c r="X46" s="293"/>
      <c r="Y46" s="293"/>
      <c r="Z46" s="293"/>
      <c r="AA46" s="293"/>
      <c r="AB46" s="294"/>
      <c r="AC46" s="289"/>
      <c r="AD46" s="289"/>
    </row>
    <row r="47" spans="1:30" ht="15.75" customHeight="1" x14ac:dyDescent="0.25">
      <c r="A47" s="289"/>
      <c r="B47" s="31"/>
      <c r="C47" s="310" t="s">
        <v>150</v>
      </c>
      <c r="D47" s="635">
        <v>2024</v>
      </c>
      <c r="E47" s="636"/>
      <c r="F47" s="637"/>
      <c r="G47" s="35"/>
      <c r="H47" s="293"/>
      <c r="I47" s="293"/>
      <c r="J47" s="293"/>
      <c r="K47" s="293"/>
      <c r="L47" s="293"/>
      <c r="M47" s="293"/>
      <c r="N47" s="293"/>
      <c r="O47" s="293"/>
      <c r="P47" s="293"/>
      <c r="Q47" s="627"/>
      <c r="R47" s="612"/>
      <c r="S47" s="612"/>
      <c r="T47" s="612"/>
      <c r="U47" s="612"/>
      <c r="V47" s="293"/>
      <c r="W47" s="293"/>
      <c r="X47" s="626"/>
      <c r="Y47" s="612"/>
      <c r="Z47" s="612"/>
      <c r="AA47" s="612"/>
      <c r="AB47" s="301"/>
      <c r="AC47" s="289"/>
      <c r="AD47" s="289"/>
    </row>
    <row r="48" spans="1:30" ht="5.25" customHeight="1" x14ac:dyDescent="0.25">
      <c r="A48" s="289"/>
      <c r="B48" s="31"/>
      <c r="C48" s="302"/>
      <c r="D48" s="38"/>
      <c r="E48" s="38"/>
      <c r="F48" s="38"/>
      <c r="G48" s="289"/>
      <c r="H48" s="293"/>
      <c r="I48" s="293"/>
      <c r="J48" s="293"/>
      <c r="K48" s="293"/>
      <c r="L48" s="293"/>
      <c r="M48" s="293"/>
      <c r="N48" s="293"/>
      <c r="O48" s="293"/>
      <c r="P48" s="293"/>
      <c r="Q48" s="299"/>
      <c r="R48" s="299"/>
      <c r="S48" s="299"/>
      <c r="T48" s="299"/>
      <c r="U48" s="299"/>
      <c r="V48" s="293"/>
      <c r="W48" s="293"/>
      <c r="X48" s="295"/>
      <c r="Y48" s="295"/>
      <c r="Z48" s="295"/>
      <c r="AA48" s="295"/>
      <c r="AB48" s="301"/>
      <c r="AC48" s="289"/>
      <c r="AD48" s="289"/>
    </row>
    <row r="49" spans="1:30" ht="15.75" customHeight="1" x14ac:dyDescent="0.25">
      <c r="A49" s="289"/>
      <c r="B49" s="31"/>
      <c r="C49" s="302" t="s">
        <v>140</v>
      </c>
      <c r="D49" s="632">
        <v>1.2</v>
      </c>
      <c r="E49" s="595"/>
      <c r="F49" s="585"/>
      <c r="G49" s="289"/>
      <c r="H49" s="293"/>
      <c r="I49" s="293"/>
      <c r="J49" s="293"/>
      <c r="K49" s="293"/>
      <c r="L49" s="293"/>
      <c r="M49" s="293"/>
      <c r="N49" s="293"/>
      <c r="O49" s="293"/>
      <c r="P49" s="293"/>
      <c r="Q49" s="627"/>
      <c r="R49" s="612"/>
      <c r="S49" s="612"/>
      <c r="T49" s="612"/>
      <c r="U49" s="612"/>
      <c r="V49" s="293"/>
      <c r="W49" s="293"/>
      <c r="X49" s="626"/>
      <c r="Y49" s="612"/>
      <c r="Z49" s="612"/>
      <c r="AA49" s="612"/>
      <c r="AB49" s="294"/>
      <c r="AC49" s="289"/>
      <c r="AD49" s="289"/>
    </row>
    <row r="50" spans="1:30" ht="15.75" customHeight="1" x14ac:dyDescent="0.25">
      <c r="A50" s="289"/>
      <c r="B50" s="31"/>
      <c r="C50" s="289"/>
      <c r="D50" s="289"/>
      <c r="E50" s="289"/>
      <c r="F50" s="289"/>
      <c r="G50" s="289"/>
      <c r="H50" s="289"/>
      <c r="I50" s="293"/>
      <c r="J50" s="293"/>
      <c r="K50" s="302"/>
      <c r="L50" s="302"/>
      <c r="M50" s="302"/>
      <c r="N50" s="302"/>
      <c r="O50" s="302"/>
      <c r="P50" s="302"/>
      <c r="Q50" s="302"/>
      <c r="R50" s="302"/>
      <c r="S50" s="302"/>
      <c r="T50" s="302"/>
      <c r="U50" s="302"/>
      <c r="V50" s="302"/>
      <c r="W50" s="302"/>
      <c r="X50" s="302"/>
      <c r="Y50" s="302"/>
      <c r="Z50" s="302"/>
      <c r="AA50" s="302"/>
      <c r="AB50" s="294"/>
      <c r="AC50" s="289"/>
      <c r="AD50" s="289"/>
    </row>
    <row r="51" spans="1:30" ht="15.75" customHeight="1" x14ac:dyDescent="0.25">
      <c r="A51" s="289"/>
      <c r="B51" s="31"/>
      <c r="C51" s="302"/>
      <c r="D51" s="594" t="s">
        <v>151</v>
      </c>
      <c r="E51" s="595"/>
      <c r="F51" s="595"/>
      <c r="G51" s="595"/>
      <c r="H51" s="595"/>
      <c r="I51" s="595"/>
      <c r="J51" s="595"/>
      <c r="K51" s="595"/>
      <c r="L51" s="595"/>
      <c r="M51" s="595"/>
      <c r="N51" s="595"/>
      <c r="O51" s="595"/>
      <c r="P51" s="595"/>
      <c r="Q51" s="595"/>
      <c r="R51" s="595"/>
      <c r="S51" s="595"/>
      <c r="T51" s="595"/>
      <c r="U51" s="595"/>
      <c r="V51" s="595"/>
      <c r="W51" s="595"/>
      <c r="X51" s="595"/>
      <c r="Y51" s="585"/>
      <c r="Z51" s="303"/>
      <c r="AA51" s="303"/>
      <c r="AB51" s="311"/>
      <c r="AC51" s="289"/>
      <c r="AD51" s="289"/>
    </row>
    <row r="52" spans="1:30" ht="15.75" customHeight="1" x14ac:dyDescent="0.25">
      <c r="A52" s="289"/>
      <c r="B52" s="31"/>
      <c r="C52" s="289"/>
      <c r="D52" s="600" t="s">
        <v>152</v>
      </c>
      <c r="E52" s="595"/>
      <c r="F52" s="595"/>
      <c r="G52" s="595"/>
      <c r="H52" s="585"/>
      <c r="I52" s="596" t="s">
        <v>153</v>
      </c>
      <c r="J52" s="595"/>
      <c r="K52" s="595"/>
      <c r="L52" s="595"/>
      <c r="M52" s="595"/>
      <c r="N52" s="595"/>
      <c r="O52" s="595"/>
      <c r="P52" s="585"/>
      <c r="Q52" s="597" t="s">
        <v>154</v>
      </c>
      <c r="R52" s="595"/>
      <c r="S52" s="595"/>
      <c r="T52" s="595"/>
      <c r="U52" s="595"/>
      <c r="V52" s="595"/>
      <c r="W52" s="595"/>
      <c r="X52" s="595"/>
      <c r="Y52" s="585"/>
      <c r="Z52" s="303"/>
      <c r="AA52" s="303"/>
      <c r="AB52" s="311"/>
      <c r="AC52" s="289"/>
      <c r="AD52" s="289"/>
    </row>
    <row r="53" spans="1:30" ht="15.75" customHeight="1" x14ac:dyDescent="0.25">
      <c r="A53" s="312"/>
      <c r="B53" s="39"/>
      <c r="C53" s="40"/>
      <c r="D53" s="601" t="s">
        <v>155</v>
      </c>
      <c r="E53" s="595"/>
      <c r="F53" s="595"/>
      <c r="G53" s="595"/>
      <c r="H53" s="585"/>
      <c r="I53" s="598" t="s">
        <v>156</v>
      </c>
      <c r="J53" s="595"/>
      <c r="K53" s="595"/>
      <c r="L53" s="595"/>
      <c r="M53" s="595"/>
      <c r="N53" s="595"/>
      <c r="O53" s="595"/>
      <c r="P53" s="585"/>
      <c r="Q53" s="599" t="s">
        <v>157</v>
      </c>
      <c r="R53" s="595"/>
      <c r="S53" s="595"/>
      <c r="T53" s="595"/>
      <c r="U53" s="595"/>
      <c r="V53" s="595"/>
      <c r="W53" s="595"/>
      <c r="X53" s="595"/>
      <c r="Y53" s="585"/>
      <c r="Z53" s="312"/>
      <c r="AA53" s="312"/>
      <c r="AB53" s="313"/>
      <c r="AC53" s="312"/>
      <c r="AD53" s="312"/>
    </row>
    <row r="54" spans="1:30" ht="15.75" customHeight="1" x14ac:dyDescent="0.25">
      <c r="A54" s="289"/>
      <c r="B54" s="31"/>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c r="AB54" s="298"/>
      <c r="AC54" s="289"/>
      <c r="AD54" s="289"/>
    </row>
    <row r="55" spans="1:30" ht="15.75" customHeight="1" x14ac:dyDescent="0.25">
      <c r="A55" s="316"/>
      <c r="B55" s="41"/>
      <c r="C55" s="602" t="s">
        <v>158</v>
      </c>
      <c r="D55" s="595"/>
      <c r="E55" s="595"/>
      <c r="F55" s="585"/>
      <c r="G55" s="603" t="s">
        <v>159</v>
      </c>
      <c r="H55" s="604" t="s">
        <v>160</v>
      </c>
      <c r="I55" s="605"/>
      <c r="J55" s="605"/>
      <c r="K55" s="605"/>
      <c r="L55" s="605"/>
      <c r="M55" s="605"/>
      <c r="N55" s="605"/>
      <c r="O55" s="605"/>
      <c r="P55" s="605"/>
      <c r="Q55" s="605"/>
      <c r="R55" s="605"/>
      <c r="S55" s="605"/>
      <c r="T55" s="605"/>
      <c r="U55" s="605"/>
      <c r="V55" s="605"/>
      <c r="W55" s="605"/>
      <c r="X55" s="605"/>
      <c r="Y55" s="605"/>
      <c r="Z55" s="605"/>
      <c r="AA55" s="606"/>
      <c r="AB55" s="311"/>
      <c r="AC55" s="316"/>
      <c r="AD55" s="316"/>
    </row>
    <row r="56" spans="1:30" ht="15.75" customHeight="1" x14ac:dyDescent="0.25">
      <c r="A56" s="316"/>
      <c r="B56" s="41"/>
      <c r="C56" s="42" t="s">
        <v>161</v>
      </c>
      <c r="D56" s="43" t="s">
        <v>1008</v>
      </c>
      <c r="E56" s="602" t="s">
        <v>162</v>
      </c>
      <c r="F56" s="585"/>
      <c r="G56" s="572"/>
      <c r="H56" s="607"/>
      <c r="I56" s="608"/>
      <c r="J56" s="608"/>
      <c r="K56" s="608"/>
      <c r="L56" s="608"/>
      <c r="M56" s="608"/>
      <c r="N56" s="608"/>
      <c r="O56" s="608"/>
      <c r="P56" s="608"/>
      <c r="Q56" s="608"/>
      <c r="R56" s="608"/>
      <c r="S56" s="608"/>
      <c r="T56" s="608"/>
      <c r="U56" s="608"/>
      <c r="V56" s="608"/>
      <c r="W56" s="608"/>
      <c r="X56" s="608"/>
      <c r="Y56" s="608"/>
      <c r="Z56" s="608"/>
      <c r="AA56" s="609"/>
      <c r="AB56" s="311"/>
      <c r="AC56" s="316"/>
      <c r="AD56" s="316"/>
    </row>
    <row r="57" spans="1:30" ht="15.75" customHeight="1" x14ac:dyDescent="0.25">
      <c r="A57" s="316"/>
      <c r="B57" s="41"/>
      <c r="C57" s="44">
        <v>2024</v>
      </c>
      <c r="D57" s="45">
        <v>45474</v>
      </c>
      <c r="E57" s="610">
        <v>45656</v>
      </c>
      <c r="F57" s="585"/>
      <c r="G57" s="46">
        <v>1</v>
      </c>
      <c r="H57" s="614"/>
      <c r="I57" s="595"/>
      <c r="J57" s="595"/>
      <c r="K57" s="595"/>
      <c r="L57" s="595"/>
      <c r="M57" s="595"/>
      <c r="N57" s="595"/>
      <c r="O57" s="595"/>
      <c r="P57" s="595"/>
      <c r="Q57" s="595"/>
      <c r="R57" s="595"/>
      <c r="S57" s="595"/>
      <c r="T57" s="595"/>
      <c r="U57" s="595"/>
      <c r="V57" s="595"/>
      <c r="W57" s="595"/>
      <c r="X57" s="595"/>
      <c r="Y57" s="595"/>
      <c r="Z57" s="595"/>
      <c r="AA57" s="585"/>
      <c r="AB57" s="311"/>
      <c r="AC57" s="316"/>
      <c r="AD57" s="316"/>
    </row>
    <row r="58" spans="1:30" ht="15.75" customHeight="1" x14ac:dyDescent="0.25">
      <c r="A58" s="316"/>
      <c r="B58" s="41"/>
      <c r="C58" s="44">
        <v>2025</v>
      </c>
      <c r="D58" s="45">
        <v>45658</v>
      </c>
      <c r="E58" s="610">
        <v>46021</v>
      </c>
      <c r="F58" s="585"/>
      <c r="G58" s="46">
        <v>1</v>
      </c>
      <c r="H58" s="614"/>
      <c r="I58" s="595"/>
      <c r="J58" s="595"/>
      <c r="K58" s="595"/>
      <c r="L58" s="595"/>
      <c r="M58" s="595"/>
      <c r="N58" s="595"/>
      <c r="O58" s="595"/>
      <c r="P58" s="595"/>
      <c r="Q58" s="595"/>
      <c r="R58" s="595"/>
      <c r="S58" s="595"/>
      <c r="T58" s="595"/>
      <c r="U58" s="595"/>
      <c r="V58" s="595"/>
      <c r="W58" s="595"/>
      <c r="X58" s="595"/>
      <c r="Y58" s="595"/>
      <c r="Z58" s="595"/>
      <c r="AA58" s="585"/>
      <c r="AB58" s="311"/>
      <c r="AC58" s="316"/>
      <c r="AD58" s="316"/>
    </row>
    <row r="59" spans="1:30" ht="15.75" customHeight="1" x14ac:dyDescent="0.25">
      <c r="A59" s="316"/>
      <c r="B59" s="41"/>
      <c r="C59" s="44">
        <v>2026</v>
      </c>
      <c r="D59" s="45">
        <v>46023</v>
      </c>
      <c r="E59" s="610">
        <v>46386</v>
      </c>
      <c r="F59" s="585"/>
      <c r="G59" s="46">
        <v>1</v>
      </c>
      <c r="H59" s="614"/>
      <c r="I59" s="595"/>
      <c r="J59" s="595"/>
      <c r="K59" s="595"/>
      <c r="L59" s="595"/>
      <c r="M59" s="595"/>
      <c r="N59" s="595"/>
      <c r="O59" s="595"/>
      <c r="P59" s="595"/>
      <c r="Q59" s="595"/>
      <c r="R59" s="595"/>
      <c r="S59" s="595"/>
      <c r="T59" s="595"/>
      <c r="U59" s="595"/>
      <c r="V59" s="595"/>
      <c r="W59" s="595"/>
      <c r="X59" s="595"/>
      <c r="Y59" s="595"/>
      <c r="Z59" s="595"/>
      <c r="AA59" s="585"/>
      <c r="AB59" s="311"/>
      <c r="AC59" s="316"/>
      <c r="AD59" s="316"/>
    </row>
    <row r="60" spans="1:30" ht="15.75" customHeight="1" x14ac:dyDescent="0.25">
      <c r="A60" s="316"/>
      <c r="B60" s="41"/>
      <c r="C60" s="44">
        <v>2027</v>
      </c>
      <c r="D60" s="45">
        <v>46388</v>
      </c>
      <c r="E60" s="610">
        <v>46751</v>
      </c>
      <c r="F60" s="585"/>
      <c r="G60" s="46">
        <v>1</v>
      </c>
      <c r="H60" s="614"/>
      <c r="I60" s="595"/>
      <c r="J60" s="595"/>
      <c r="K60" s="595"/>
      <c r="L60" s="595"/>
      <c r="M60" s="595"/>
      <c r="N60" s="595"/>
      <c r="O60" s="595"/>
      <c r="P60" s="595"/>
      <c r="Q60" s="595"/>
      <c r="R60" s="595"/>
      <c r="S60" s="595"/>
      <c r="T60" s="595"/>
      <c r="U60" s="595"/>
      <c r="V60" s="595"/>
      <c r="W60" s="595"/>
      <c r="X60" s="595"/>
      <c r="Y60" s="595"/>
      <c r="Z60" s="595"/>
      <c r="AA60" s="585"/>
      <c r="AB60" s="311"/>
      <c r="AC60" s="316"/>
      <c r="AD60" s="316"/>
    </row>
    <row r="61" spans="1:30" ht="15.75" customHeight="1" x14ac:dyDescent="0.25">
      <c r="A61" s="316"/>
      <c r="B61" s="41"/>
      <c r="C61" s="44"/>
      <c r="D61" s="44"/>
      <c r="E61" s="602"/>
      <c r="F61" s="585"/>
      <c r="G61" s="43"/>
      <c r="H61" s="602"/>
      <c r="I61" s="595"/>
      <c r="J61" s="595"/>
      <c r="K61" s="595"/>
      <c r="L61" s="595"/>
      <c r="M61" s="595"/>
      <c r="N61" s="595"/>
      <c r="O61" s="595"/>
      <c r="P61" s="595"/>
      <c r="Q61" s="595"/>
      <c r="R61" s="595"/>
      <c r="S61" s="595"/>
      <c r="T61" s="595"/>
      <c r="U61" s="595"/>
      <c r="V61" s="595"/>
      <c r="W61" s="595"/>
      <c r="X61" s="595"/>
      <c r="Y61" s="595"/>
      <c r="Z61" s="595"/>
      <c r="AA61" s="585"/>
      <c r="AB61" s="311"/>
      <c r="AC61" s="316"/>
      <c r="AD61" s="316"/>
    </row>
    <row r="62" spans="1:30" ht="15.75" customHeight="1" x14ac:dyDescent="0.25">
      <c r="A62" s="289"/>
      <c r="B62" s="31"/>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97"/>
      <c r="AC62" s="289"/>
      <c r="AD62" s="289"/>
    </row>
    <row r="63" spans="1:30" ht="15.75" customHeight="1" x14ac:dyDescent="0.25">
      <c r="A63" s="289"/>
      <c r="B63" s="31"/>
      <c r="C63" s="616" t="s">
        <v>163</v>
      </c>
      <c r="D63" s="612"/>
      <c r="E63" s="302"/>
      <c r="F63" s="293" t="s">
        <v>164</v>
      </c>
      <c r="G63" s="47"/>
      <c r="H63" s="304"/>
      <c r="I63" s="293" t="s">
        <v>165</v>
      </c>
      <c r="J63" s="289"/>
      <c r="K63" s="615"/>
      <c r="L63" s="585"/>
      <c r="M63" s="302"/>
      <c r="N63" s="289"/>
      <c r="O63" s="289"/>
      <c r="P63" s="289"/>
      <c r="Q63" s="289"/>
      <c r="R63" s="289"/>
      <c r="S63" s="289"/>
      <c r="T63" s="289"/>
      <c r="U63" s="289"/>
      <c r="V63" s="289"/>
      <c r="W63" s="289"/>
      <c r="X63" s="289"/>
      <c r="Y63" s="289"/>
      <c r="Z63" s="289"/>
      <c r="AA63" s="289"/>
      <c r="AB63" s="297"/>
      <c r="AC63" s="289"/>
      <c r="AD63" s="289"/>
    </row>
    <row r="64" spans="1:30" ht="15.75" customHeight="1" x14ac:dyDescent="0.25">
      <c r="A64" s="289"/>
      <c r="B64" s="31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18"/>
      <c r="AC64" s="289"/>
      <c r="AD64" s="289"/>
    </row>
    <row r="65" spans="1:30" ht="15.75" customHeight="1" x14ac:dyDescent="0.25">
      <c r="A65" s="289"/>
      <c r="B65" s="613" t="s">
        <v>166</v>
      </c>
      <c r="C65" s="595"/>
      <c r="D65" s="595"/>
      <c r="E65" s="595"/>
      <c r="F65" s="595"/>
      <c r="G65" s="595"/>
      <c r="H65" s="595"/>
      <c r="I65" s="595"/>
      <c r="J65" s="595"/>
      <c r="K65" s="595"/>
      <c r="L65" s="595"/>
      <c r="M65" s="595"/>
      <c r="N65" s="595"/>
      <c r="O65" s="595"/>
      <c r="P65" s="595"/>
      <c r="Q65" s="595"/>
      <c r="R65" s="595"/>
      <c r="S65" s="595"/>
      <c r="T65" s="595"/>
      <c r="U65" s="595"/>
      <c r="V65" s="595"/>
      <c r="W65" s="595"/>
      <c r="X65" s="595"/>
      <c r="Y65" s="595"/>
      <c r="Z65" s="595"/>
      <c r="AA65" s="595"/>
      <c r="AB65" s="585"/>
      <c r="AC65" s="289"/>
      <c r="AD65" s="289"/>
    </row>
    <row r="66" spans="1:30" ht="15.75" customHeight="1" x14ac:dyDescent="0.25">
      <c r="A66" s="289"/>
      <c r="B66" s="4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49"/>
      <c r="AC66" s="289"/>
      <c r="AD66" s="289"/>
    </row>
    <row r="67" spans="1:30" ht="29.25" customHeight="1" x14ac:dyDescent="0.25">
      <c r="A67" s="289"/>
      <c r="B67" s="602" t="s">
        <v>161</v>
      </c>
      <c r="C67" s="585"/>
      <c r="D67" s="43"/>
      <c r="E67" s="602" t="s">
        <v>167</v>
      </c>
      <c r="F67" s="585"/>
      <c r="G67" s="43"/>
      <c r="H67" s="594" t="s">
        <v>168</v>
      </c>
      <c r="I67" s="585"/>
      <c r="J67" s="602"/>
      <c r="K67" s="585"/>
      <c r="L67" s="611"/>
      <c r="M67" s="612"/>
      <c r="N67" s="43" t="s">
        <v>169</v>
      </c>
      <c r="O67" s="602"/>
      <c r="P67" s="595"/>
      <c r="Q67" s="585"/>
      <c r="R67" s="602" t="s">
        <v>170</v>
      </c>
      <c r="S67" s="595"/>
      <c r="T67" s="585"/>
      <c r="U67" s="602"/>
      <c r="V67" s="595"/>
      <c r="W67" s="585"/>
      <c r="X67" s="602" t="s">
        <v>171</v>
      </c>
      <c r="Y67" s="585"/>
      <c r="Z67" s="602"/>
      <c r="AA67" s="595"/>
      <c r="AB67" s="585"/>
      <c r="AC67" s="289"/>
      <c r="AD67" s="289"/>
    </row>
    <row r="68" spans="1:30" ht="15.75" customHeight="1" x14ac:dyDescent="0.25">
      <c r="A68" s="289"/>
      <c r="B68" s="48"/>
      <c r="C68" s="319"/>
      <c r="D68" s="319"/>
      <c r="E68" s="319"/>
      <c r="F68" s="312"/>
      <c r="G68" s="320"/>
      <c r="H68" s="321"/>
      <c r="I68" s="321"/>
      <c r="J68" s="312"/>
      <c r="K68" s="312"/>
      <c r="L68" s="312"/>
      <c r="M68" s="312"/>
      <c r="N68" s="321"/>
      <c r="O68" s="312"/>
      <c r="P68" s="312"/>
      <c r="Q68" s="312"/>
      <c r="R68" s="312"/>
      <c r="S68" s="321"/>
      <c r="T68" s="299"/>
      <c r="U68" s="299"/>
      <c r="V68" s="289"/>
      <c r="W68" s="321"/>
      <c r="X68" s="309"/>
      <c r="Y68" s="309"/>
      <c r="Z68" s="50"/>
      <c r="AA68" s="28"/>
      <c r="AB68" s="51"/>
      <c r="AC68" s="289"/>
      <c r="AD68" s="289"/>
    </row>
    <row r="69" spans="1:30" ht="15.75" customHeight="1" x14ac:dyDescent="0.25">
      <c r="A69" s="289"/>
      <c r="B69" s="613" t="s">
        <v>172</v>
      </c>
      <c r="C69" s="585"/>
      <c r="D69" s="617"/>
      <c r="E69" s="608"/>
      <c r="F69" s="608"/>
      <c r="G69" s="608"/>
      <c r="H69" s="608"/>
      <c r="I69" s="608"/>
      <c r="J69" s="608"/>
      <c r="K69" s="608"/>
      <c r="L69" s="608"/>
      <c r="M69" s="608"/>
      <c r="N69" s="608"/>
      <c r="O69" s="608"/>
      <c r="P69" s="608"/>
      <c r="Q69" s="608"/>
      <c r="R69" s="608"/>
      <c r="S69" s="608"/>
      <c r="T69" s="608"/>
      <c r="U69" s="608"/>
      <c r="V69" s="608"/>
      <c r="W69" s="608"/>
      <c r="X69" s="608"/>
      <c r="Y69" s="608"/>
      <c r="Z69" s="608"/>
      <c r="AA69" s="608"/>
      <c r="AB69" s="609"/>
      <c r="AC69" s="289"/>
      <c r="AD69" s="289"/>
    </row>
    <row r="70" spans="1:30" ht="15.75" customHeight="1" x14ac:dyDescent="0.25">
      <c r="A70" s="289"/>
      <c r="B70" s="48"/>
      <c r="C70" s="319"/>
      <c r="D70" s="319"/>
      <c r="E70" s="319"/>
      <c r="F70" s="312"/>
      <c r="G70" s="320"/>
      <c r="H70" s="321"/>
      <c r="I70" s="321"/>
      <c r="J70" s="312"/>
      <c r="K70" s="312"/>
      <c r="L70" s="312"/>
      <c r="M70" s="312"/>
      <c r="N70" s="321"/>
      <c r="O70" s="312"/>
      <c r="P70" s="312"/>
      <c r="Q70" s="312"/>
      <c r="R70" s="312"/>
      <c r="S70" s="321"/>
      <c r="T70" s="299"/>
      <c r="U70" s="299"/>
      <c r="V70" s="289"/>
      <c r="W70" s="321"/>
      <c r="X70" s="309"/>
      <c r="Y70" s="309"/>
      <c r="Z70" s="50"/>
      <c r="AA70" s="28"/>
      <c r="AB70" s="51"/>
      <c r="AC70" s="289"/>
      <c r="AD70" s="289"/>
    </row>
    <row r="71" spans="1:30" ht="15.75" customHeight="1" x14ac:dyDescent="0.25">
      <c r="A71" s="289"/>
      <c r="B71" s="613" t="s">
        <v>173</v>
      </c>
      <c r="C71" s="585"/>
      <c r="D71" s="61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609"/>
      <c r="AC71" s="289"/>
      <c r="AD71" s="289"/>
    </row>
    <row r="72" spans="1:30" ht="15.75" customHeight="1" x14ac:dyDescent="0.25">
      <c r="A72" s="289"/>
      <c r="B72" s="48"/>
      <c r="C72" s="319"/>
      <c r="D72" s="319"/>
      <c r="E72" s="319"/>
      <c r="F72" s="312"/>
      <c r="G72" s="320"/>
      <c r="H72" s="321"/>
      <c r="I72" s="321"/>
      <c r="J72" s="312"/>
      <c r="K72" s="312"/>
      <c r="L72" s="312"/>
      <c r="M72" s="312"/>
      <c r="N72" s="321"/>
      <c r="O72" s="312"/>
      <c r="P72" s="312"/>
      <c r="Q72" s="312"/>
      <c r="R72" s="312"/>
      <c r="S72" s="321"/>
      <c r="T72" s="299"/>
      <c r="U72" s="299"/>
      <c r="V72" s="289"/>
      <c r="W72" s="321"/>
      <c r="X72" s="309"/>
      <c r="Y72" s="309"/>
      <c r="Z72" s="309"/>
      <c r="AA72" s="299"/>
      <c r="AB72" s="305"/>
      <c r="AC72" s="289"/>
      <c r="AD72" s="289"/>
    </row>
    <row r="73" spans="1:30" ht="15.75" customHeight="1" x14ac:dyDescent="0.25">
      <c r="A73" s="289"/>
      <c r="B73" s="613" t="s">
        <v>174</v>
      </c>
      <c r="C73" s="585"/>
      <c r="D73" s="618"/>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9"/>
      <c r="AC73" s="289"/>
      <c r="AD73" s="289"/>
    </row>
    <row r="74" spans="1:30" ht="15.75" customHeight="1" x14ac:dyDescent="0.25">
      <c r="A74" s="289"/>
      <c r="B74" s="48"/>
      <c r="C74" s="319"/>
      <c r="D74" s="319"/>
      <c r="E74" s="319"/>
      <c r="F74" s="312"/>
      <c r="G74" s="320"/>
      <c r="H74" s="321"/>
      <c r="I74" s="321"/>
      <c r="J74" s="312"/>
      <c r="K74" s="312"/>
      <c r="L74" s="312"/>
      <c r="M74" s="312"/>
      <c r="N74" s="321"/>
      <c r="O74" s="312"/>
      <c r="P74" s="312"/>
      <c r="Q74" s="312"/>
      <c r="R74" s="312"/>
      <c r="S74" s="321"/>
      <c r="T74" s="299"/>
      <c r="U74" s="299"/>
      <c r="V74" s="289"/>
      <c r="W74" s="321"/>
      <c r="X74" s="309"/>
      <c r="Y74" s="309"/>
      <c r="Z74" s="50"/>
      <c r="AA74" s="28"/>
      <c r="AB74" s="51"/>
      <c r="AC74" s="289"/>
      <c r="AD74" s="289"/>
    </row>
    <row r="75" spans="1:30" ht="15.75" customHeight="1" x14ac:dyDescent="0.25">
      <c r="A75" s="289"/>
      <c r="B75" s="613" t="s">
        <v>175</v>
      </c>
      <c r="C75" s="585"/>
      <c r="D75" s="618"/>
      <c r="E75" s="608"/>
      <c r="F75" s="608"/>
      <c r="G75" s="608"/>
      <c r="H75" s="608"/>
      <c r="I75" s="608"/>
      <c r="J75" s="608"/>
      <c r="K75" s="608"/>
      <c r="L75" s="608"/>
      <c r="M75" s="608"/>
      <c r="N75" s="608"/>
      <c r="O75" s="608"/>
      <c r="P75" s="608"/>
      <c r="Q75" s="608"/>
      <c r="R75" s="608"/>
      <c r="S75" s="608"/>
      <c r="T75" s="608"/>
      <c r="U75" s="608"/>
      <c r="V75" s="608"/>
      <c r="W75" s="608"/>
      <c r="X75" s="608"/>
      <c r="Y75" s="608"/>
      <c r="Z75" s="608"/>
      <c r="AA75" s="608"/>
      <c r="AB75" s="609"/>
      <c r="AC75" s="289"/>
      <c r="AD75" s="289"/>
    </row>
    <row r="76" spans="1:30" ht="15.75" customHeight="1" x14ac:dyDescent="0.25">
      <c r="A76" s="289"/>
      <c r="B76" s="48"/>
      <c r="C76" s="319"/>
      <c r="D76" s="319"/>
      <c r="E76" s="319"/>
      <c r="F76" s="312"/>
      <c r="G76" s="320"/>
      <c r="H76" s="321"/>
      <c r="I76" s="321"/>
      <c r="J76" s="312"/>
      <c r="K76" s="312"/>
      <c r="L76" s="312"/>
      <c r="M76" s="312"/>
      <c r="N76" s="321"/>
      <c r="O76" s="312"/>
      <c r="P76" s="312"/>
      <c r="Q76" s="312"/>
      <c r="R76" s="312"/>
      <c r="S76" s="321"/>
      <c r="T76" s="299"/>
      <c r="U76" s="299"/>
      <c r="V76" s="289"/>
      <c r="W76" s="321"/>
      <c r="X76" s="309"/>
      <c r="Y76" s="309"/>
      <c r="Z76" s="50"/>
      <c r="AA76" s="28"/>
      <c r="AB76" s="51"/>
      <c r="AC76" s="289"/>
      <c r="AD76" s="289"/>
    </row>
    <row r="77" spans="1:30" ht="15.75" customHeight="1" x14ac:dyDescent="0.25">
      <c r="A77" s="289"/>
      <c r="B77" s="613" t="s">
        <v>176</v>
      </c>
      <c r="C77" s="585"/>
      <c r="D77" s="618"/>
      <c r="E77" s="608"/>
      <c r="F77" s="608"/>
      <c r="G77" s="608"/>
      <c r="H77" s="608"/>
      <c r="I77" s="608"/>
      <c r="J77" s="608"/>
      <c r="K77" s="608"/>
      <c r="L77" s="608"/>
      <c r="M77" s="608"/>
      <c r="N77" s="608"/>
      <c r="O77" s="608"/>
      <c r="P77" s="608"/>
      <c r="Q77" s="608"/>
      <c r="R77" s="608"/>
      <c r="S77" s="608"/>
      <c r="T77" s="608"/>
      <c r="U77" s="608"/>
      <c r="V77" s="608"/>
      <c r="W77" s="608"/>
      <c r="X77" s="608"/>
      <c r="Y77" s="608"/>
      <c r="Z77" s="608"/>
      <c r="AA77" s="608"/>
      <c r="AB77" s="609"/>
      <c r="AC77" s="289"/>
      <c r="AD77" s="289"/>
    </row>
    <row r="78" spans="1:30" ht="15.75" customHeight="1" x14ac:dyDescent="0.25">
      <c r="A78" s="289"/>
      <c r="B78" s="48"/>
      <c r="C78" s="319"/>
      <c r="D78" s="319"/>
      <c r="E78" s="319"/>
      <c r="F78" s="312"/>
      <c r="G78" s="320"/>
      <c r="H78" s="321"/>
      <c r="I78" s="321"/>
      <c r="J78" s="312"/>
      <c r="K78" s="312"/>
      <c r="L78" s="312"/>
      <c r="M78" s="312"/>
      <c r="N78" s="321"/>
      <c r="O78" s="312"/>
      <c r="P78" s="312"/>
      <c r="Q78" s="312"/>
      <c r="R78" s="312"/>
      <c r="S78" s="321"/>
      <c r="T78" s="299"/>
      <c r="U78" s="299"/>
      <c r="V78" s="289"/>
      <c r="W78" s="321"/>
      <c r="X78" s="309"/>
      <c r="Y78" s="309"/>
      <c r="Z78" s="50"/>
      <c r="AA78" s="28"/>
      <c r="AB78" s="51"/>
      <c r="AC78" s="289"/>
      <c r="AD78" s="289"/>
    </row>
    <row r="79" spans="1:30" ht="15.75" customHeight="1" x14ac:dyDescent="0.25">
      <c r="A79" s="289"/>
      <c r="B79" s="613" t="s">
        <v>177</v>
      </c>
      <c r="C79" s="595"/>
      <c r="D79" s="595"/>
      <c r="E79" s="595"/>
      <c r="F79" s="595"/>
      <c r="G79" s="595"/>
      <c r="H79" s="595"/>
      <c r="I79" s="595"/>
      <c r="J79" s="595"/>
      <c r="K79" s="595"/>
      <c r="L79" s="595"/>
      <c r="M79" s="595"/>
      <c r="N79" s="595"/>
      <c r="O79" s="595"/>
      <c r="P79" s="595"/>
      <c r="Q79" s="595"/>
      <c r="R79" s="595"/>
      <c r="S79" s="595"/>
      <c r="T79" s="595"/>
      <c r="U79" s="595"/>
      <c r="V79" s="595"/>
      <c r="W79" s="595"/>
      <c r="X79" s="595"/>
      <c r="Y79" s="595"/>
      <c r="Z79" s="595"/>
      <c r="AA79" s="595"/>
      <c r="AB79" s="585"/>
      <c r="AC79" s="289"/>
      <c r="AD79" s="289"/>
    </row>
    <row r="80" spans="1:30" ht="15.75" customHeight="1" x14ac:dyDescent="0.25">
      <c r="A80" s="289"/>
      <c r="B80" s="594" t="s">
        <v>122</v>
      </c>
      <c r="C80" s="585"/>
      <c r="D80" s="52" t="s">
        <v>178</v>
      </c>
      <c r="E80" s="594" t="s">
        <v>179</v>
      </c>
      <c r="F80" s="585"/>
      <c r="G80" s="594" t="s">
        <v>177</v>
      </c>
      <c r="H80" s="595"/>
      <c r="I80" s="595"/>
      <c r="J80" s="595"/>
      <c r="K80" s="595"/>
      <c r="L80" s="595"/>
      <c r="M80" s="595"/>
      <c r="N80" s="595"/>
      <c r="O80" s="585"/>
      <c r="P80" s="594" t="s">
        <v>180</v>
      </c>
      <c r="Q80" s="595"/>
      <c r="R80" s="595"/>
      <c r="S80" s="595"/>
      <c r="T80" s="595"/>
      <c r="U80" s="595"/>
      <c r="V80" s="595"/>
      <c r="W80" s="595"/>
      <c r="X80" s="595"/>
      <c r="Y80" s="595"/>
      <c r="Z80" s="595"/>
      <c r="AA80" s="595"/>
      <c r="AB80" s="585"/>
      <c r="AC80" s="289"/>
      <c r="AD80" s="289"/>
    </row>
    <row r="81" spans="1:30" ht="15.75" customHeight="1" x14ac:dyDescent="0.25">
      <c r="A81" s="289"/>
      <c r="B81" s="594"/>
      <c r="C81" s="585"/>
      <c r="D81" s="37"/>
      <c r="E81" s="594"/>
      <c r="F81" s="585"/>
      <c r="G81" s="619"/>
      <c r="H81" s="595"/>
      <c r="I81" s="595"/>
      <c r="J81" s="595"/>
      <c r="K81" s="595"/>
      <c r="L81" s="595"/>
      <c r="M81" s="595"/>
      <c r="N81" s="595"/>
      <c r="O81" s="585"/>
      <c r="P81" s="619"/>
      <c r="Q81" s="595"/>
      <c r="R81" s="595"/>
      <c r="S81" s="595"/>
      <c r="T81" s="595"/>
      <c r="U81" s="595"/>
      <c r="V81" s="595"/>
      <c r="W81" s="595"/>
      <c r="X81" s="595"/>
      <c r="Y81" s="595"/>
      <c r="Z81" s="595"/>
      <c r="AA81" s="595"/>
      <c r="AB81" s="585"/>
      <c r="AC81" s="289"/>
      <c r="AD81" s="289"/>
    </row>
    <row r="82" spans="1:30" ht="15.75" customHeight="1" x14ac:dyDescent="0.25">
      <c r="A82" s="289"/>
      <c r="B82" s="594"/>
      <c r="C82" s="585"/>
      <c r="D82" s="37"/>
      <c r="E82" s="594"/>
      <c r="F82" s="585"/>
      <c r="G82" s="619"/>
      <c r="H82" s="595"/>
      <c r="I82" s="595"/>
      <c r="J82" s="595"/>
      <c r="K82" s="595"/>
      <c r="L82" s="595"/>
      <c r="M82" s="595"/>
      <c r="N82" s="595"/>
      <c r="O82" s="585"/>
      <c r="P82" s="619"/>
      <c r="Q82" s="595"/>
      <c r="R82" s="595"/>
      <c r="S82" s="595"/>
      <c r="T82" s="595"/>
      <c r="U82" s="595"/>
      <c r="V82" s="595"/>
      <c r="W82" s="595"/>
      <c r="X82" s="595"/>
      <c r="Y82" s="595"/>
      <c r="Z82" s="595"/>
      <c r="AA82" s="595"/>
      <c r="AB82" s="585"/>
      <c r="AC82" s="289"/>
      <c r="AD82" s="289"/>
    </row>
    <row r="83" spans="1:30" ht="26.25" customHeight="1" x14ac:dyDescent="0.25">
      <c r="A83" s="289"/>
      <c r="B83" s="620" t="s">
        <v>181</v>
      </c>
      <c r="C83" s="595"/>
      <c r="D83" s="595"/>
      <c r="E83" s="595"/>
      <c r="F83" s="595"/>
      <c r="G83" s="595"/>
      <c r="H83" s="595"/>
      <c r="I83" s="595"/>
      <c r="J83" s="595"/>
      <c r="K83" s="595"/>
      <c r="L83" s="595"/>
      <c r="M83" s="595"/>
      <c r="N83" s="595"/>
      <c r="O83" s="595"/>
      <c r="P83" s="595"/>
      <c r="Q83" s="595"/>
      <c r="R83" s="595"/>
      <c r="S83" s="595"/>
      <c r="T83" s="595"/>
      <c r="U83" s="595"/>
      <c r="V83" s="595"/>
      <c r="W83" s="595"/>
      <c r="X83" s="595"/>
      <c r="Y83" s="595"/>
      <c r="Z83" s="595"/>
      <c r="AA83" s="595"/>
      <c r="AB83" s="585"/>
      <c r="AC83" s="289"/>
      <c r="AD83" s="322"/>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C00"/>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1033</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26" t="s">
        <v>125</v>
      </c>
      <c r="D12" s="612"/>
      <c r="E12" s="628" t="s">
        <v>981</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1001</v>
      </c>
      <c r="D14" s="612"/>
      <c r="E14" s="621" t="s">
        <v>1034</v>
      </c>
      <c r="F14" s="605"/>
      <c r="G14" s="605"/>
      <c r="H14" s="605"/>
      <c r="I14" s="605"/>
      <c r="J14" s="605"/>
      <c r="K14" s="605"/>
      <c r="L14" s="605"/>
      <c r="M14" s="605"/>
      <c r="N14" s="605"/>
      <c r="O14" s="605"/>
      <c r="P14" s="605"/>
      <c r="Q14" s="605"/>
      <c r="R14" s="605"/>
      <c r="S14" s="605"/>
      <c r="T14" s="605"/>
      <c r="U14" s="605"/>
      <c r="V14" s="605"/>
      <c r="W14" s="605"/>
      <c r="X14" s="605"/>
      <c r="Y14" s="605"/>
      <c r="Z14" s="605"/>
      <c r="AA14" s="606"/>
      <c r="AB14" s="297"/>
      <c r="AC14" s="289"/>
      <c r="AD14" s="289"/>
    </row>
    <row r="15" spans="1:30" ht="15.75" customHeight="1" x14ac:dyDescent="0.25">
      <c r="A15" s="289"/>
      <c r="B15" s="31"/>
      <c r="C15" s="299"/>
      <c r="D15" s="299"/>
      <c r="E15" s="607"/>
      <c r="F15" s="608"/>
      <c r="G15" s="608"/>
      <c r="H15" s="608"/>
      <c r="I15" s="608"/>
      <c r="J15" s="608"/>
      <c r="K15" s="608"/>
      <c r="L15" s="608"/>
      <c r="M15" s="608"/>
      <c r="N15" s="608"/>
      <c r="O15" s="608"/>
      <c r="P15" s="608"/>
      <c r="Q15" s="608"/>
      <c r="R15" s="608"/>
      <c r="S15" s="608"/>
      <c r="T15" s="608"/>
      <c r="U15" s="608"/>
      <c r="V15" s="608"/>
      <c r="W15" s="608"/>
      <c r="X15" s="608"/>
      <c r="Y15" s="608"/>
      <c r="Z15" s="608"/>
      <c r="AA15" s="609"/>
      <c r="AB15" s="297"/>
      <c r="AC15" s="289"/>
      <c r="AD15" s="289"/>
    </row>
    <row r="16" spans="1:30" ht="15" customHeight="1" x14ac:dyDescent="0.25">
      <c r="A16" s="289"/>
      <c r="B16" s="31"/>
      <c r="C16" s="299"/>
      <c r="D16" s="299"/>
      <c r="E16" s="299"/>
      <c r="F16" s="289"/>
      <c r="G16" s="289"/>
      <c r="H16" s="289"/>
      <c r="I16" s="289"/>
      <c r="J16" s="289"/>
      <c r="K16" s="289"/>
      <c r="L16" s="289"/>
      <c r="M16" s="289"/>
      <c r="N16" s="289"/>
      <c r="O16" s="289"/>
      <c r="P16" s="289"/>
      <c r="Q16" s="289"/>
      <c r="R16" s="289"/>
      <c r="S16" s="289"/>
      <c r="T16" s="289"/>
      <c r="U16" s="289"/>
      <c r="V16" s="289"/>
      <c r="W16" s="289"/>
      <c r="X16" s="289"/>
      <c r="Y16" s="289"/>
      <c r="Z16" s="289"/>
      <c r="AA16" s="289"/>
      <c r="AB16" s="297"/>
      <c r="AC16" s="289"/>
      <c r="AD16" s="289"/>
    </row>
    <row r="17" spans="1:30" ht="15" customHeight="1" x14ac:dyDescent="0.25">
      <c r="A17" s="289"/>
      <c r="B17" s="31"/>
      <c r="C17" s="626" t="s">
        <v>1003</v>
      </c>
      <c r="D17" s="612"/>
      <c r="E17" s="1040" t="s">
        <v>1018</v>
      </c>
      <c r="F17" s="605"/>
      <c r="G17" s="605"/>
      <c r="H17" s="605"/>
      <c r="I17" s="605"/>
      <c r="J17" s="605"/>
      <c r="K17" s="605"/>
      <c r="L17" s="605"/>
      <c r="M17" s="605"/>
      <c r="N17" s="605"/>
      <c r="O17" s="605"/>
      <c r="P17" s="605"/>
      <c r="Q17" s="605"/>
      <c r="R17" s="605"/>
      <c r="S17" s="605"/>
      <c r="T17" s="605"/>
      <c r="U17" s="605"/>
      <c r="V17" s="605"/>
      <c r="W17" s="605"/>
      <c r="X17" s="605"/>
      <c r="Y17" s="605"/>
      <c r="Z17" s="605"/>
      <c r="AA17" s="606"/>
      <c r="AB17" s="297"/>
      <c r="AC17" s="289"/>
      <c r="AD17" s="289"/>
    </row>
    <row r="18" spans="1:30" ht="15" customHeight="1" x14ac:dyDescent="0.25">
      <c r="A18" s="289"/>
      <c r="B18" s="31"/>
      <c r="C18" s="299"/>
      <c r="D18" s="299"/>
      <c r="E18" s="607"/>
      <c r="F18" s="608"/>
      <c r="G18" s="608"/>
      <c r="H18" s="608"/>
      <c r="I18" s="608"/>
      <c r="J18" s="608"/>
      <c r="K18" s="608"/>
      <c r="L18" s="608"/>
      <c r="M18" s="608"/>
      <c r="N18" s="608"/>
      <c r="O18" s="608"/>
      <c r="P18" s="608"/>
      <c r="Q18" s="608"/>
      <c r="R18" s="608"/>
      <c r="S18" s="608"/>
      <c r="T18" s="608"/>
      <c r="U18" s="608"/>
      <c r="V18" s="608"/>
      <c r="W18" s="608"/>
      <c r="X18" s="608"/>
      <c r="Y18" s="608"/>
      <c r="Z18" s="608"/>
      <c r="AA18" s="609"/>
      <c r="AB18" s="297"/>
      <c r="AC18" s="289"/>
      <c r="AD18" s="289"/>
    </row>
    <row r="19" spans="1:30" ht="15" customHeight="1" x14ac:dyDescent="0.25">
      <c r="A19" s="289"/>
      <c r="B19" s="31"/>
      <c r="C19" s="299"/>
      <c r="D19" s="299"/>
      <c r="E19" s="299"/>
      <c r="F19" s="289"/>
      <c r="G19" s="289"/>
      <c r="H19" s="289"/>
      <c r="I19" s="289"/>
      <c r="J19" s="289"/>
      <c r="K19" s="289"/>
      <c r="L19" s="289"/>
      <c r="M19" s="289"/>
      <c r="N19" s="289"/>
      <c r="O19" s="289"/>
      <c r="P19" s="289"/>
      <c r="Q19" s="289"/>
      <c r="R19" s="289"/>
      <c r="S19" s="289"/>
      <c r="T19" s="289"/>
      <c r="U19" s="289"/>
      <c r="V19" s="289"/>
      <c r="W19" s="289"/>
      <c r="X19" s="289"/>
      <c r="Y19" s="289"/>
      <c r="Z19" s="289"/>
      <c r="AA19" s="289"/>
      <c r="AB19" s="297"/>
      <c r="AC19" s="289"/>
      <c r="AD19" s="289"/>
    </row>
    <row r="20" spans="1:30" ht="15" customHeight="1" x14ac:dyDescent="0.25">
      <c r="A20" s="289"/>
      <c r="B20" s="31"/>
      <c r="C20" s="299"/>
      <c r="D20" s="299"/>
      <c r="E20" s="299"/>
      <c r="F20" s="289"/>
      <c r="G20" s="289"/>
      <c r="H20" s="289"/>
      <c r="I20" s="289"/>
      <c r="J20" s="289"/>
      <c r="K20" s="289"/>
      <c r="L20" s="289"/>
      <c r="M20" s="289"/>
      <c r="N20" s="289"/>
      <c r="O20" s="289"/>
      <c r="P20" s="289"/>
      <c r="Q20" s="289"/>
      <c r="R20" s="289"/>
      <c r="S20" s="289"/>
      <c r="T20" s="289"/>
      <c r="U20" s="289"/>
      <c r="V20" s="289"/>
      <c r="W20" s="289"/>
      <c r="X20" s="289"/>
      <c r="Y20" s="289"/>
      <c r="Z20" s="289"/>
      <c r="AA20" s="289"/>
      <c r="AB20" s="297"/>
      <c r="AC20" s="289"/>
      <c r="AD20" s="289"/>
    </row>
    <row r="21" spans="1:30" ht="15" customHeight="1" x14ac:dyDescent="0.25">
      <c r="A21" s="289"/>
      <c r="B21" s="31"/>
      <c r="C21" s="626" t="s">
        <v>127</v>
      </c>
      <c r="D21" s="612"/>
      <c r="E21" s="300"/>
      <c r="F21" s="627"/>
      <c r="G21" s="612"/>
      <c r="H21" s="612"/>
      <c r="I21" s="612"/>
      <c r="J21" s="612"/>
      <c r="K21" s="612"/>
      <c r="L21" s="612"/>
      <c r="M21" s="612"/>
      <c r="N21" s="612"/>
      <c r="O21" s="612"/>
      <c r="P21" s="612"/>
      <c r="Q21" s="612"/>
      <c r="R21" s="612"/>
      <c r="S21" s="612"/>
      <c r="T21" s="612"/>
      <c r="U21" s="612"/>
      <c r="V21" s="612"/>
      <c r="W21" s="612"/>
      <c r="X21" s="612"/>
      <c r="Y21" s="612"/>
      <c r="Z21" s="612"/>
      <c r="AA21" s="612"/>
      <c r="AB21" s="623"/>
      <c r="AC21" s="289"/>
      <c r="AD21" s="289"/>
    </row>
    <row r="22" spans="1:30" ht="29.25" customHeight="1" x14ac:dyDescent="0.25">
      <c r="A22" s="289"/>
      <c r="B22" s="31"/>
      <c r="C22" s="594" t="s">
        <v>1035</v>
      </c>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85"/>
      <c r="AB22" s="301"/>
      <c r="AC22" s="289"/>
      <c r="AD22" s="289"/>
    </row>
    <row r="23" spans="1:30" ht="15" customHeight="1" x14ac:dyDescent="0.25">
      <c r="A23" s="289"/>
      <c r="B23" s="31"/>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1"/>
      <c r="AC23" s="289"/>
      <c r="AD23" s="289"/>
    </row>
    <row r="24" spans="1:30" ht="15" customHeight="1" x14ac:dyDescent="0.25">
      <c r="A24" s="289"/>
      <c r="B24" s="31"/>
      <c r="C24" s="303" t="s">
        <v>128</v>
      </c>
      <c r="D24" s="303"/>
      <c r="E24" s="289"/>
      <c r="F24" s="289"/>
      <c r="G24" s="289"/>
      <c r="H24" s="289"/>
      <c r="I24" s="289"/>
      <c r="J24" s="302"/>
      <c r="K24" s="302"/>
      <c r="L24" s="302"/>
      <c r="M24" s="302"/>
      <c r="N24" s="302"/>
      <c r="O24" s="302"/>
      <c r="P24" s="302"/>
      <c r="Q24" s="302"/>
      <c r="R24" s="302" t="s">
        <v>129</v>
      </c>
      <c r="S24" s="302"/>
      <c r="T24" s="302"/>
      <c r="U24" s="302"/>
      <c r="V24" s="302"/>
      <c r="W24" s="302"/>
      <c r="X24" s="302"/>
      <c r="Y24" s="302"/>
      <c r="Z24" s="302"/>
      <c r="AA24" s="302"/>
      <c r="AB24" s="301"/>
      <c r="AC24" s="289"/>
      <c r="AD24" s="289"/>
    </row>
    <row r="25" spans="1:30" ht="15" customHeight="1" x14ac:dyDescent="0.25">
      <c r="A25" s="289"/>
      <c r="B25" s="31"/>
      <c r="C25" s="1041" t="s">
        <v>1036</v>
      </c>
      <c r="D25" s="605"/>
      <c r="E25" s="605"/>
      <c r="F25" s="605"/>
      <c r="G25" s="605"/>
      <c r="H25" s="605"/>
      <c r="I25" s="605"/>
      <c r="J25" s="605"/>
      <c r="K25" s="605"/>
      <c r="L25" s="605"/>
      <c r="M25" s="605"/>
      <c r="N25" s="605"/>
      <c r="O25" s="605"/>
      <c r="P25" s="606"/>
      <c r="Q25" s="289"/>
      <c r="R25" s="615"/>
      <c r="S25" s="595"/>
      <c r="T25" s="595"/>
      <c r="U25" s="595"/>
      <c r="V25" s="595"/>
      <c r="W25" s="595"/>
      <c r="X25" s="595"/>
      <c r="Y25" s="595"/>
      <c r="Z25" s="595"/>
      <c r="AA25" s="585"/>
      <c r="AB25" s="297"/>
      <c r="AC25" s="289"/>
      <c r="AD25" s="289"/>
    </row>
    <row r="26" spans="1:30" ht="15" customHeight="1" x14ac:dyDescent="0.25">
      <c r="A26" s="289"/>
      <c r="B26" s="31"/>
      <c r="C26" s="622"/>
      <c r="D26" s="569"/>
      <c r="E26" s="569"/>
      <c r="F26" s="569"/>
      <c r="G26" s="569"/>
      <c r="H26" s="569"/>
      <c r="I26" s="569"/>
      <c r="J26" s="569"/>
      <c r="K26" s="569"/>
      <c r="L26" s="569"/>
      <c r="M26" s="569"/>
      <c r="N26" s="569"/>
      <c r="O26" s="569"/>
      <c r="P26" s="623"/>
      <c r="Q26" s="289"/>
      <c r="R26" s="289"/>
      <c r="S26" s="289"/>
      <c r="T26" s="289"/>
      <c r="U26" s="289"/>
      <c r="V26" s="289"/>
      <c r="W26" s="289"/>
      <c r="X26" s="289"/>
      <c r="Y26" s="289"/>
      <c r="Z26" s="289"/>
      <c r="AA26" s="289"/>
      <c r="AB26" s="297"/>
      <c r="AC26" s="289"/>
      <c r="AD26" s="289"/>
    </row>
    <row r="27" spans="1:30" ht="15" customHeight="1" x14ac:dyDescent="0.25">
      <c r="A27" s="289"/>
      <c r="B27" s="31"/>
      <c r="C27" s="622"/>
      <c r="D27" s="569"/>
      <c r="E27" s="569"/>
      <c r="F27" s="569"/>
      <c r="G27" s="569"/>
      <c r="H27" s="569"/>
      <c r="I27" s="569"/>
      <c r="J27" s="569"/>
      <c r="K27" s="569"/>
      <c r="L27" s="569"/>
      <c r="M27" s="569"/>
      <c r="N27" s="569"/>
      <c r="O27" s="569"/>
      <c r="P27" s="623"/>
      <c r="Q27" s="299"/>
      <c r="R27" s="302" t="s">
        <v>130</v>
      </c>
      <c r="S27" s="302"/>
      <c r="T27" s="302"/>
      <c r="U27" s="302"/>
      <c r="V27" s="302"/>
      <c r="W27" s="299"/>
      <c r="X27" s="299"/>
      <c r="Y27" s="299"/>
      <c r="Z27" s="289"/>
      <c r="AA27" s="299"/>
      <c r="AB27" s="297"/>
      <c r="AC27" s="289"/>
      <c r="AD27" s="289"/>
    </row>
    <row r="28" spans="1:30" ht="15" customHeight="1" x14ac:dyDescent="0.25">
      <c r="A28" s="289"/>
      <c r="B28" s="31"/>
      <c r="C28" s="622"/>
      <c r="D28" s="569"/>
      <c r="E28" s="569"/>
      <c r="F28" s="569"/>
      <c r="G28" s="569"/>
      <c r="H28" s="569"/>
      <c r="I28" s="569"/>
      <c r="J28" s="569"/>
      <c r="K28" s="569"/>
      <c r="L28" s="569"/>
      <c r="M28" s="569"/>
      <c r="N28" s="569"/>
      <c r="O28" s="569"/>
      <c r="P28" s="623"/>
      <c r="Q28" s="289"/>
      <c r="R28" s="37"/>
      <c r="S28" s="289" t="s">
        <v>15</v>
      </c>
      <c r="T28" s="289"/>
      <c r="U28" s="37"/>
      <c r="V28" s="289" t="s">
        <v>27</v>
      </c>
      <c r="W28" s="289"/>
      <c r="X28" s="37"/>
      <c r="Y28" s="304" t="s">
        <v>46</v>
      </c>
      <c r="Z28" s="289"/>
      <c r="AA28" s="289"/>
      <c r="AB28" s="297"/>
      <c r="AC28" s="289"/>
      <c r="AD28" s="289"/>
    </row>
    <row r="29" spans="1:30" ht="15" customHeight="1" x14ac:dyDescent="0.25">
      <c r="A29" s="289"/>
      <c r="B29" s="31"/>
      <c r="C29" s="622"/>
      <c r="D29" s="569"/>
      <c r="E29" s="569"/>
      <c r="F29" s="569"/>
      <c r="G29" s="569"/>
      <c r="H29" s="569"/>
      <c r="I29" s="569"/>
      <c r="J29" s="569"/>
      <c r="K29" s="569"/>
      <c r="L29" s="569"/>
      <c r="M29" s="569"/>
      <c r="N29" s="569"/>
      <c r="O29" s="569"/>
      <c r="P29" s="623"/>
      <c r="Q29" s="289"/>
      <c r="R29" s="289"/>
      <c r="S29" s="289"/>
      <c r="T29" s="289"/>
      <c r="U29" s="289"/>
      <c r="V29" s="289"/>
      <c r="W29" s="289"/>
      <c r="X29" s="289"/>
      <c r="Y29" s="289"/>
      <c r="Z29" s="289"/>
      <c r="AA29" s="289"/>
      <c r="AB29" s="297"/>
      <c r="AC29" s="289"/>
      <c r="AD29" s="289"/>
    </row>
    <row r="30" spans="1:30" ht="15" customHeight="1" x14ac:dyDescent="0.25">
      <c r="A30" s="289"/>
      <c r="B30" s="31"/>
      <c r="C30" s="607"/>
      <c r="D30" s="608"/>
      <c r="E30" s="608"/>
      <c r="F30" s="608"/>
      <c r="G30" s="608"/>
      <c r="H30" s="608"/>
      <c r="I30" s="608"/>
      <c r="J30" s="608"/>
      <c r="K30" s="608"/>
      <c r="L30" s="608"/>
      <c r="M30" s="608"/>
      <c r="N30" s="608"/>
      <c r="O30" s="608"/>
      <c r="P30" s="609"/>
      <c r="Q30" s="289"/>
      <c r="R30" s="302" t="s">
        <v>131</v>
      </c>
      <c r="S30" s="289"/>
      <c r="T30" s="289"/>
      <c r="U30" s="289"/>
      <c r="V30" s="289"/>
      <c r="W30" s="632" t="s">
        <v>23</v>
      </c>
      <c r="X30" s="595"/>
      <c r="Y30" s="595"/>
      <c r="Z30" s="595"/>
      <c r="AA30" s="585"/>
      <c r="AB30" s="297"/>
      <c r="AC30" s="289"/>
      <c r="AD30" s="289"/>
    </row>
    <row r="31" spans="1:30" ht="15" customHeight="1" x14ac:dyDescent="0.25">
      <c r="A31" s="289"/>
      <c r="B31" s="31"/>
      <c r="C31" s="299"/>
      <c r="D31" s="299"/>
      <c r="E31" s="299"/>
      <c r="F31" s="299"/>
      <c r="G31" s="299"/>
      <c r="H31" s="289"/>
      <c r="I31" s="289"/>
      <c r="J31" s="289"/>
      <c r="K31" s="289"/>
      <c r="L31" s="289"/>
      <c r="M31" s="289"/>
      <c r="N31" s="289"/>
      <c r="O31" s="289"/>
      <c r="P31" s="289"/>
      <c r="Q31" s="289"/>
      <c r="R31" s="302"/>
      <c r="S31" s="289"/>
      <c r="T31" s="289"/>
      <c r="U31" s="289"/>
      <c r="V31" s="289"/>
      <c r="W31" s="289"/>
      <c r="X31" s="289"/>
      <c r="Y31" s="289"/>
      <c r="Z31" s="289"/>
      <c r="AA31" s="289"/>
      <c r="AB31" s="297"/>
      <c r="AC31" s="289"/>
      <c r="AD31" s="289"/>
    </row>
    <row r="32" spans="1:30" ht="15" customHeight="1" x14ac:dyDescent="0.25">
      <c r="A32" s="289"/>
      <c r="B32" s="31"/>
      <c r="C32" s="302" t="s">
        <v>132</v>
      </c>
      <c r="D32" s="299"/>
      <c r="E32" s="299"/>
      <c r="F32" s="299"/>
      <c r="G32" s="299"/>
      <c r="H32" s="299"/>
      <c r="I32" s="289"/>
      <c r="J32" s="289"/>
      <c r="K32" s="289"/>
      <c r="L32" s="289"/>
      <c r="M32" s="289"/>
      <c r="N32" s="289"/>
      <c r="O32" s="289"/>
      <c r="P32" s="289"/>
      <c r="Q32" s="289"/>
      <c r="R32" s="289"/>
      <c r="S32" s="289"/>
      <c r="T32" s="289"/>
      <c r="U32" s="289"/>
      <c r="V32" s="289"/>
      <c r="W32" s="289"/>
      <c r="X32" s="289"/>
      <c r="Y32" s="289"/>
      <c r="Z32" s="289"/>
      <c r="AA32" s="289"/>
      <c r="AB32" s="297"/>
      <c r="AC32" s="289"/>
      <c r="AD32" s="289"/>
    </row>
    <row r="33" spans="1:30" ht="39.75" customHeight="1" x14ac:dyDescent="0.25">
      <c r="A33" s="289"/>
      <c r="B33" s="31"/>
      <c r="C33" s="632" t="s">
        <v>966</v>
      </c>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85"/>
      <c r="AB33" s="297"/>
      <c r="AC33" s="289"/>
      <c r="AD33" s="289"/>
    </row>
    <row r="34" spans="1:30" ht="15" customHeight="1" x14ac:dyDescent="0.25">
      <c r="A34" s="289"/>
      <c r="B34" s="31"/>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c r="AB34" s="305"/>
      <c r="AC34" s="289"/>
      <c r="AD34" s="289"/>
    </row>
    <row r="35" spans="1:30" ht="15" customHeight="1" x14ac:dyDescent="0.25">
      <c r="A35" s="289"/>
      <c r="B35" s="31"/>
      <c r="C35" s="293" t="s">
        <v>134</v>
      </c>
      <c r="D35" s="299"/>
      <c r="E35" s="299"/>
      <c r="F35" s="299"/>
      <c r="G35" s="299"/>
      <c r="H35" s="299"/>
      <c r="I35" s="299"/>
      <c r="J35" s="299"/>
      <c r="K35" s="299"/>
      <c r="L35" s="299"/>
      <c r="M35" s="293" t="s">
        <v>134</v>
      </c>
      <c r="N35" s="299"/>
      <c r="O35" s="299"/>
      <c r="P35" s="299"/>
      <c r="Q35" s="299"/>
      <c r="R35" s="299"/>
      <c r="S35" s="299"/>
      <c r="T35" s="299"/>
      <c r="U35" s="299"/>
      <c r="V35" s="299"/>
      <c r="W35" s="299"/>
      <c r="X35" s="299"/>
      <c r="Y35" s="299"/>
      <c r="Z35" s="299"/>
      <c r="AA35" s="299"/>
      <c r="AB35" s="305"/>
      <c r="AC35" s="289"/>
      <c r="AD35" s="289"/>
    </row>
    <row r="36" spans="1:30" ht="29.25" customHeight="1" x14ac:dyDescent="0.25">
      <c r="A36" s="289"/>
      <c r="B36" s="31"/>
      <c r="C36" s="632" t="s">
        <v>963</v>
      </c>
      <c r="D36" s="595"/>
      <c r="E36" s="595"/>
      <c r="F36" s="595"/>
      <c r="G36" s="595"/>
      <c r="H36" s="595"/>
      <c r="I36" s="595"/>
      <c r="J36" s="595"/>
      <c r="K36" s="585"/>
      <c r="L36" s="299"/>
      <c r="M36" s="632" t="s">
        <v>967</v>
      </c>
      <c r="N36" s="595"/>
      <c r="O36" s="595"/>
      <c r="P36" s="595"/>
      <c r="Q36" s="595"/>
      <c r="R36" s="595"/>
      <c r="S36" s="595"/>
      <c r="T36" s="595"/>
      <c r="U36" s="595"/>
      <c r="V36" s="595"/>
      <c r="W36" s="595"/>
      <c r="X36" s="595"/>
      <c r="Y36" s="595"/>
      <c r="Z36" s="595"/>
      <c r="AA36" s="585"/>
      <c r="AB36" s="305"/>
      <c r="AC36" s="289"/>
      <c r="AD36" s="289"/>
    </row>
    <row r="37" spans="1:30" ht="15" customHeight="1" x14ac:dyDescent="0.25">
      <c r="A37" s="289"/>
      <c r="B37" s="31"/>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97"/>
      <c r="AC37" s="289"/>
      <c r="AD37" s="289"/>
    </row>
    <row r="38" spans="1:30" ht="15" customHeight="1" x14ac:dyDescent="0.25">
      <c r="A38" s="289"/>
      <c r="B38" s="31"/>
      <c r="C38" s="306" t="s">
        <v>137</v>
      </c>
      <c r="D38" s="306"/>
      <c r="E38" s="306"/>
      <c r="F38" s="306"/>
      <c r="G38" s="307"/>
      <c r="H38" s="308"/>
      <c r="I38" s="308"/>
      <c r="J38" s="308"/>
      <c r="K38" s="308"/>
      <c r="L38" s="308"/>
      <c r="M38" s="308"/>
      <c r="N38" s="308"/>
      <c r="O38" s="308"/>
      <c r="P38" s="308"/>
      <c r="Q38" s="308"/>
      <c r="R38" s="308"/>
      <c r="S38" s="308"/>
      <c r="T38" s="308"/>
      <c r="U38" s="308"/>
      <c r="V38" s="308"/>
      <c r="W38" s="308"/>
      <c r="X38" s="308"/>
      <c r="Y38" s="308"/>
      <c r="Z38" s="308"/>
      <c r="AA38" s="308"/>
      <c r="AB38" s="297"/>
      <c r="AC38" s="289"/>
      <c r="AD38" s="289"/>
    </row>
    <row r="39" spans="1:30" ht="90" customHeight="1" x14ac:dyDescent="0.25">
      <c r="A39" s="289"/>
      <c r="B39" s="31"/>
      <c r="C39" s="633" t="s">
        <v>968</v>
      </c>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85"/>
      <c r="AB39" s="297"/>
      <c r="AC39" s="289"/>
      <c r="AD39" s="289"/>
    </row>
    <row r="40" spans="1:30" ht="15" customHeight="1" x14ac:dyDescent="0.25">
      <c r="A40" s="289"/>
      <c r="B40" s="31"/>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97"/>
      <c r="AC40" s="289"/>
      <c r="AD40" s="289"/>
    </row>
    <row r="41" spans="1:30" ht="15.75" customHeight="1" x14ac:dyDescent="0.25">
      <c r="A41" s="289"/>
      <c r="B41" s="31"/>
      <c r="C41" s="616" t="s">
        <v>139</v>
      </c>
      <c r="D41" s="612"/>
      <c r="E41" s="302"/>
      <c r="F41" s="594" t="s">
        <v>34</v>
      </c>
      <c r="G41" s="585"/>
      <c r="H41" s="302"/>
      <c r="I41" s="289"/>
      <c r="J41" s="309" t="s">
        <v>140</v>
      </c>
      <c r="K41" s="594">
        <v>1</v>
      </c>
      <c r="L41" s="595"/>
      <c r="M41" s="595"/>
      <c r="N41" s="585"/>
      <c r="O41" s="302"/>
      <c r="P41" s="302"/>
      <c r="Q41" s="293" t="s">
        <v>141</v>
      </c>
      <c r="R41" s="289"/>
      <c r="S41" s="302"/>
      <c r="T41" s="302"/>
      <c r="U41" s="302"/>
      <c r="V41" s="302"/>
      <c r="W41" s="594" t="s">
        <v>20</v>
      </c>
      <c r="X41" s="595"/>
      <c r="Y41" s="595"/>
      <c r="Z41" s="595"/>
      <c r="AA41" s="585"/>
      <c r="AB41" s="301"/>
      <c r="AC41" s="289"/>
      <c r="AD41" s="289"/>
    </row>
    <row r="42" spans="1:30" ht="15.75" customHeight="1" x14ac:dyDescent="0.25">
      <c r="A42" s="289"/>
      <c r="B42" s="31"/>
      <c r="C42" s="289"/>
      <c r="D42" s="289"/>
      <c r="E42" s="289"/>
      <c r="F42" s="304"/>
      <c r="G42" s="304"/>
      <c r="H42" s="304"/>
      <c r="I42" s="304"/>
      <c r="J42" s="304"/>
      <c r="K42" s="304"/>
      <c r="L42" s="304"/>
      <c r="M42" s="289"/>
      <c r="N42" s="289"/>
      <c r="O42" s="289"/>
      <c r="P42" s="289"/>
      <c r="Q42" s="289"/>
      <c r="R42" s="289"/>
      <c r="S42" s="289"/>
      <c r="T42" s="289"/>
      <c r="U42" s="289"/>
      <c r="V42" s="289"/>
      <c r="W42" s="289"/>
      <c r="X42" s="289"/>
      <c r="Y42" s="289"/>
      <c r="Z42" s="289"/>
      <c r="AA42" s="289"/>
      <c r="AB42" s="297"/>
      <c r="AC42" s="289"/>
      <c r="AD42" s="289"/>
    </row>
    <row r="43" spans="1:30" ht="32.25" customHeight="1" x14ac:dyDescent="0.25">
      <c r="A43" s="289"/>
      <c r="B43" s="31"/>
      <c r="C43" s="289"/>
      <c r="D43" s="309" t="s">
        <v>142</v>
      </c>
      <c r="E43" s="302"/>
      <c r="F43" s="633"/>
      <c r="G43" s="595"/>
      <c r="H43" s="595"/>
      <c r="I43" s="595"/>
      <c r="J43" s="595"/>
      <c r="K43" s="595"/>
      <c r="L43" s="595"/>
      <c r="M43" s="585"/>
      <c r="N43" s="289"/>
      <c r="O43" s="309" t="s">
        <v>144</v>
      </c>
      <c r="P43" s="632">
        <v>0</v>
      </c>
      <c r="Q43" s="595"/>
      <c r="R43" s="595"/>
      <c r="S43" s="595"/>
      <c r="T43" s="595"/>
      <c r="U43" s="595"/>
      <c r="V43" s="595"/>
      <c r="W43" s="595"/>
      <c r="X43" s="595"/>
      <c r="Y43" s="595"/>
      <c r="Z43" s="595"/>
      <c r="AA43" s="585"/>
      <c r="AB43" s="297"/>
      <c r="AC43" s="289"/>
      <c r="AD43" s="289"/>
    </row>
    <row r="44" spans="1:30" ht="15.75" customHeight="1" x14ac:dyDescent="0.25">
      <c r="A44" s="289"/>
      <c r="B44" s="31"/>
      <c r="C44" s="302"/>
      <c r="D44" s="302"/>
      <c r="E44" s="302"/>
      <c r="F44" s="304"/>
      <c r="G44" s="304"/>
      <c r="H44" s="304"/>
      <c r="I44" s="304"/>
      <c r="J44" s="304"/>
      <c r="K44" s="304"/>
      <c r="L44" s="304"/>
      <c r="M44" s="302"/>
      <c r="N44" s="302"/>
      <c r="O44" s="302"/>
      <c r="P44" s="302"/>
      <c r="Q44" s="302"/>
      <c r="R44" s="302"/>
      <c r="S44" s="302"/>
      <c r="T44" s="302"/>
      <c r="U44" s="302"/>
      <c r="V44" s="302"/>
      <c r="W44" s="302"/>
      <c r="X44" s="302"/>
      <c r="Y44" s="302"/>
      <c r="Z44" s="302"/>
      <c r="AA44" s="302"/>
      <c r="AB44" s="301"/>
      <c r="AC44" s="289"/>
      <c r="AD44" s="289"/>
    </row>
    <row r="45" spans="1:30" ht="15.75" customHeight="1" x14ac:dyDescent="0.25">
      <c r="A45" s="289"/>
      <c r="B45" s="31"/>
      <c r="C45" s="289"/>
      <c r="D45" s="309" t="s">
        <v>145</v>
      </c>
      <c r="E45" s="289"/>
      <c r="F45" s="615" t="s">
        <v>146</v>
      </c>
      <c r="G45" s="585"/>
      <c r="H45" s="289"/>
      <c r="I45" s="289"/>
      <c r="J45" s="302" t="s">
        <v>147</v>
      </c>
      <c r="K45" s="289"/>
      <c r="L45" s="615" t="s">
        <v>148</v>
      </c>
      <c r="M45" s="595"/>
      <c r="N45" s="585"/>
      <c r="O45" s="302"/>
      <c r="P45" s="302"/>
      <c r="Q45" s="289"/>
      <c r="R45" s="302" t="s">
        <v>149</v>
      </c>
      <c r="S45" s="302"/>
      <c r="T45" s="302"/>
      <c r="U45" s="302"/>
      <c r="V45" s="302"/>
      <c r="W45" s="634"/>
      <c r="X45" s="595"/>
      <c r="Y45" s="595"/>
      <c r="Z45" s="595"/>
      <c r="AA45" s="585"/>
      <c r="AB45" s="301"/>
      <c r="AC45" s="289"/>
      <c r="AD45" s="289"/>
    </row>
    <row r="46" spans="1:30" ht="15.75" customHeight="1" x14ac:dyDescent="0.25">
      <c r="A46" s="289"/>
      <c r="B46" s="31"/>
      <c r="C46" s="289"/>
      <c r="D46" s="289"/>
      <c r="E46" s="289"/>
      <c r="F46" s="29"/>
      <c r="G46" s="289"/>
      <c r="H46" s="289"/>
      <c r="I46" s="293"/>
      <c r="J46" s="293"/>
      <c r="K46" s="293"/>
      <c r="L46" s="293"/>
      <c r="M46" s="293"/>
      <c r="N46" s="293"/>
      <c r="O46" s="293"/>
      <c r="P46" s="293"/>
      <c r="Q46" s="293"/>
      <c r="R46" s="293"/>
      <c r="S46" s="293"/>
      <c r="T46" s="293"/>
      <c r="U46" s="293"/>
      <c r="V46" s="293"/>
      <c r="W46" s="293"/>
      <c r="X46" s="293"/>
      <c r="Y46" s="293"/>
      <c r="Z46" s="293"/>
      <c r="AA46" s="293"/>
      <c r="AB46" s="294"/>
      <c r="AC46" s="289"/>
      <c r="AD46" s="289"/>
    </row>
    <row r="47" spans="1:30" ht="15.75" customHeight="1" x14ac:dyDescent="0.25">
      <c r="A47" s="289"/>
      <c r="B47" s="31"/>
      <c r="C47" s="310" t="s">
        <v>150</v>
      </c>
      <c r="D47" s="635">
        <v>2024</v>
      </c>
      <c r="E47" s="636"/>
      <c r="F47" s="637"/>
      <c r="G47" s="35"/>
      <c r="H47" s="293"/>
      <c r="I47" s="293"/>
      <c r="J47" s="293"/>
      <c r="K47" s="293"/>
      <c r="L47" s="293"/>
      <c r="M47" s="293"/>
      <c r="N47" s="293"/>
      <c r="O47" s="293"/>
      <c r="P47" s="293"/>
      <c r="Q47" s="627"/>
      <c r="R47" s="612"/>
      <c r="S47" s="612"/>
      <c r="T47" s="612"/>
      <c r="U47" s="612"/>
      <c r="V47" s="293"/>
      <c r="W47" s="293"/>
      <c r="X47" s="626"/>
      <c r="Y47" s="612"/>
      <c r="Z47" s="612"/>
      <c r="AA47" s="612"/>
      <c r="AB47" s="301"/>
      <c r="AC47" s="289"/>
      <c r="AD47" s="289"/>
    </row>
    <row r="48" spans="1:30" ht="5.25" customHeight="1" x14ac:dyDescent="0.25">
      <c r="A48" s="289"/>
      <c r="B48" s="31"/>
      <c r="C48" s="302"/>
      <c r="D48" s="38"/>
      <c r="E48" s="38"/>
      <c r="F48" s="38"/>
      <c r="G48" s="289"/>
      <c r="H48" s="293"/>
      <c r="I48" s="293"/>
      <c r="J48" s="293"/>
      <c r="K48" s="293"/>
      <c r="L48" s="293"/>
      <c r="M48" s="293"/>
      <c r="N48" s="293"/>
      <c r="O48" s="293"/>
      <c r="P48" s="293"/>
      <c r="Q48" s="299"/>
      <c r="R48" s="299"/>
      <c r="S48" s="299"/>
      <c r="T48" s="299"/>
      <c r="U48" s="299"/>
      <c r="V48" s="293"/>
      <c r="W48" s="293"/>
      <c r="X48" s="295"/>
      <c r="Y48" s="295"/>
      <c r="Z48" s="295"/>
      <c r="AA48" s="295"/>
      <c r="AB48" s="301"/>
      <c r="AC48" s="289"/>
      <c r="AD48" s="289"/>
    </row>
    <row r="49" spans="1:30" ht="15.75" customHeight="1" x14ac:dyDescent="0.25">
      <c r="A49" s="289"/>
      <c r="B49" s="31"/>
      <c r="C49" s="302" t="s">
        <v>140</v>
      </c>
      <c r="D49" s="632">
        <v>1.2</v>
      </c>
      <c r="E49" s="595"/>
      <c r="F49" s="585"/>
      <c r="G49" s="289"/>
      <c r="H49" s="293"/>
      <c r="I49" s="293"/>
      <c r="J49" s="293"/>
      <c r="K49" s="293"/>
      <c r="L49" s="293"/>
      <c r="M49" s="293"/>
      <c r="N49" s="293"/>
      <c r="O49" s="293"/>
      <c r="P49" s="293"/>
      <c r="Q49" s="627"/>
      <c r="R49" s="612"/>
      <c r="S49" s="612"/>
      <c r="T49" s="612"/>
      <c r="U49" s="612"/>
      <c r="V49" s="293"/>
      <c r="W49" s="293"/>
      <c r="X49" s="626"/>
      <c r="Y49" s="612"/>
      <c r="Z49" s="612"/>
      <c r="AA49" s="612"/>
      <c r="AB49" s="294"/>
      <c r="AC49" s="289"/>
      <c r="AD49" s="289"/>
    </row>
    <row r="50" spans="1:30" ht="15.75" customHeight="1" x14ac:dyDescent="0.25">
      <c r="A50" s="289"/>
      <c r="B50" s="31"/>
      <c r="C50" s="289"/>
      <c r="D50" s="289"/>
      <c r="E50" s="289"/>
      <c r="F50" s="289"/>
      <c r="G50" s="289"/>
      <c r="H50" s="289"/>
      <c r="I50" s="293"/>
      <c r="J50" s="293"/>
      <c r="K50" s="302"/>
      <c r="L50" s="302"/>
      <c r="M50" s="302"/>
      <c r="N50" s="302"/>
      <c r="O50" s="302"/>
      <c r="P50" s="302"/>
      <c r="Q50" s="302"/>
      <c r="R50" s="302"/>
      <c r="S50" s="302"/>
      <c r="T50" s="302"/>
      <c r="U50" s="302"/>
      <c r="V50" s="302"/>
      <c r="W50" s="302"/>
      <c r="X50" s="302"/>
      <c r="Y50" s="302"/>
      <c r="Z50" s="302"/>
      <c r="AA50" s="302"/>
      <c r="AB50" s="294"/>
      <c r="AC50" s="289"/>
      <c r="AD50" s="289"/>
    </row>
    <row r="51" spans="1:30" ht="15.75" customHeight="1" x14ac:dyDescent="0.25">
      <c r="A51" s="289"/>
      <c r="B51" s="31"/>
      <c r="C51" s="302"/>
      <c r="D51" s="594" t="s">
        <v>151</v>
      </c>
      <c r="E51" s="595"/>
      <c r="F51" s="595"/>
      <c r="G51" s="595"/>
      <c r="H51" s="595"/>
      <c r="I51" s="595"/>
      <c r="J51" s="595"/>
      <c r="K51" s="595"/>
      <c r="L51" s="595"/>
      <c r="M51" s="595"/>
      <c r="N51" s="595"/>
      <c r="O51" s="595"/>
      <c r="P51" s="595"/>
      <c r="Q51" s="595"/>
      <c r="R51" s="595"/>
      <c r="S51" s="595"/>
      <c r="T51" s="595"/>
      <c r="U51" s="595"/>
      <c r="V51" s="595"/>
      <c r="W51" s="595"/>
      <c r="X51" s="595"/>
      <c r="Y51" s="585"/>
      <c r="Z51" s="303"/>
      <c r="AA51" s="303"/>
      <c r="AB51" s="311"/>
      <c r="AC51" s="289"/>
      <c r="AD51" s="289"/>
    </row>
    <row r="52" spans="1:30" ht="15.75" customHeight="1" x14ac:dyDescent="0.25">
      <c r="A52" s="289"/>
      <c r="B52" s="31"/>
      <c r="C52" s="289"/>
      <c r="D52" s="600" t="s">
        <v>152</v>
      </c>
      <c r="E52" s="595"/>
      <c r="F52" s="595"/>
      <c r="G52" s="595"/>
      <c r="H52" s="585"/>
      <c r="I52" s="596" t="s">
        <v>153</v>
      </c>
      <c r="J52" s="595"/>
      <c r="K52" s="595"/>
      <c r="L52" s="595"/>
      <c r="M52" s="595"/>
      <c r="N52" s="595"/>
      <c r="O52" s="595"/>
      <c r="P52" s="585"/>
      <c r="Q52" s="597" t="s">
        <v>154</v>
      </c>
      <c r="R52" s="595"/>
      <c r="S52" s="595"/>
      <c r="T52" s="595"/>
      <c r="U52" s="595"/>
      <c r="V52" s="595"/>
      <c r="W52" s="595"/>
      <c r="X52" s="595"/>
      <c r="Y52" s="585"/>
      <c r="Z52" s="303"/>
      <c r="AA52" s="303"/>
      <c r="AB52" s="311"/>
      <c r="AC52" s="289"/>
      <c r="AD52" s="289"/>
    </row>
    <row r="53" spans="1:30" ht="15.75" customHeight="1" x14ac:dyDescent="0.25">
      <c r="A53" s="312"/>
      <c r="B53" s="39"/>
      <c r="C53" s="40"/>
      <c r="D53" s="601" t="s">
        <v>155</v>
      </c>
      <c r="E53" s="595"/>
      <c r="F53" s="595"/>
      <c r="G53" s="595"/>
      <c r="H53" s="585"/>
      <c r="I53" s="598" t="s">
        <v>156</v>
      </c>
      <c r="J53" s="595"/>
      <c r="K53" s="595"/>
      <c r="L53" s="595"/>
      <c r="M53" s="595"/>
      <c r="N53" s="595"/>
      <c r="O53" s="595"/>
      <c r="P53" s="585"/>
      <c r="Q53" s="599" t="s">
        <v>157</v>
      </c>
      <c r="R53" s="595"/>
      <c r="S53" s="595"/>
      <c r="T53" s="595"/>
      <c r="U53" s="595"/>
      <c r="V53" s="595"/>
      <c r="W53" s="595"/>
      <c r="X53" s="595"/>
      <c r="Y53" s="585"/>
      <c r="Z53" s="312"/>
      <c r="AA53" s="312"/>
      <c r="AB53" s="313"/>
      <c r="AC53" s="312"/>
      <c r="AD53" s="312"/>
    </row>
    <row r="54" spans="1:30" ht="15.75" customHeight="1" x14ac:dyDescent="0.25">
      <c r="A54" s="289"/>
      <c r="B54" s="31"/>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c r="AB54" s="298"/>
      <c r="AC54" s="289"/>
      <c r="AD54" s="289"/>
    </row>
    <row r="55" spans="1:30" ht="15.75" customHeight="1" x14ac:dyDescent="0.25">
      <c r="A55" s="316"/>
      <c r="B55" s="41"/>
      <c r="C55" s="602" t="s">
        <v>158</v>
      </c>
      <c r="D55" s="595"/>
      <c r="E55" s="595"/>
      <c r="F55" s="585"/>
      <c r="G55" s="603" t="s">
        <v>159</v>
      </c>
      <c r="H55" s="604" t="s">
        <v>160</v>
      </c>
      <c r="I55" s="605"/>
      <c r="J55" s="605"/>
      <c r="K55" s="605"/>
      <c r="L55" s="605"/>
      <c r="M55" s="605"/>
      <c r="N55" s="605"/>
      <c r="O55" s="605"/>
      <c r="P55" s="605"/>
      <c r="Q55" s="605"/>
      <c r="R55" s="605"/>
      <c r="S55" s="605"/>
      <c r="T55" s="605"/>
      <c r="U55" s="605"/>
      <c r="V55" s="605"/>
      <c r="W55" s="605"/>
      <c r="X55" s="605"/>
      <c r="Y55" s="605"/>
      <c r="Z55" s="605"/>
      <c r="AA55" s="606"/>
      <c r="AB55" s="311"/>
      <c r="AC55" s="316"/>
      <c r="AD55" s="316"/>
    </row>
    <row r="56" spans="1:30" ht="15.75" customHeight="1" x14ac:dyDescent="0.25">
      <c r="A56" s="316"/>
      <c r="B56" s="41"/>
      <c r="C56" s="42" t="s">
        <v>161</v>
      </c>
      <c r="D56" s="43" t="s">
        <v>1008</v>
      </c>
      <c r="E56" s="602" t="s">
        <v>162</v>
      </c>
      <c r="F56" s="585"/>
      <c r="G56" s="572"/>
      <c r="H56" s="607"/>
      <c r="I56" s="608"/>
      <c r="J56" s="608"/>
      <c r="K56" s="608"/>
      <c r="L56" s="608"/>
      <c r="M56" s="608"/>
      <c r="N56" s="608"/>
      <c r="O56" s="608"/>
      <c r="P56" s="608"/>
      <c r="Q56" s="608"/>
      <c r="R56" s="608"/>
      <c r="S56" s="608"/>
      <c r="T56" s="608"/>
      <c r="U56" s="608"/>
      <c r="V56" s="608"/>
      <c r="W56" s="608"/>
      <c r="X56" s="608"/>
      <c r="Y56" s="608"/>
      <c r="Z56" s="608"/>
      <c r="AA56" s="609"/>
      <c r="AB56" s="311"/>
      <c r="AC56" s="316"/>
      <c r="AD56" s="316"/>
    </row>
    <row r="57" spans="1:30" ht="15.75" customHeight="1" x14ac:dyDescent="0.25">
      <c r="A57" s="316"/>
      <c r="B57" s="41"/>
      <c r="C57" s="44">
        <v>2024</v>
      </c>
      <c r="D57" s="45">
        <v>45474</v>
      </c>
      <c r="E57" s="610">
        <v>45656</v>
      </c>
      <c r="F57" s="585"/>
      <c r="G57" s="46">
        <v>1</v>
      </c>
      <c r="H57" s="614"/>
      <c r="I57" s="595"/>
      <c r="J57" s="595"/>
      <c r="K57" s="595"/>
      <c r="L57" s="595"/>
      <c r="M57" s="595"/>
      <c r="N57" s="595"/>
      <c r="O57" s="595"/>
      <c r="P57" s="595"/>
      <c r="Q57" s="595"/>
      <c r="R57" s="595"/>
      <c r="S57" s="595"/>
      <c r="T57" s="595"/>
      <c r="U57" s="595"/>
      <c r="V57" s="595"/>
      <c r="W57" s="595"/>
      <c r="X57" s="595"/>
      <c r="Y57" s="595"/>
      <c r="Z57" s="595"/>
      <c r="AA57" s="585"/>
      <c r="AB57" s="311"/>
      <c r="AC57" s="316"/>
      <c r="AD57" s="316"/>
    </row>
    <row r="58" spans="1:30" ht="15.75" customHeight="1" x14ac:dyDescent="0.25">
      <c r="A58" s="316"/>
      <c r="B58" s="41"/>
      <c r="C58" s="44">
        <v>2025</v>
      </c>
      <c r="D58" s="45">
        <v>45658</v>
      </c>
      <c r="E58" s="610">
        <v>46021</v>
      </c>
      <c r="F58" s="585"/>
      <c r="G58" s="46">
        <v>1</v>
      </c>
      <c r="H58" s="614"/>
      <c r="I58" s="595"/>
      <c r="J58" s="595"/>
      <c r="K58" s="595"/>
      <c r="L58" s="595"/>
      <c r="M58" s="595"/>
      <c r="N58" s="595"/>
      <c r="O58" s="595"/>
      <c r="P58" s="595"/>
      <c r="Q58" s="595"/>
      <c r="R58" s="595"/>
      <c r="S58" s="595"/>
      <c r="T58" s="595"/>
      <c r="U58" s="595"/>
      <c r="V58" s="595"/>
      <c r="W58" s="595"/>
      <c r="X58" s="595"/>
      <c r="Y58" s="595"/>
      <c r="Z58" s="595"/>
      <c r="AA58" s="585"/>
      <c r="AB58" s="311"/>
      <c r="AC58" s="316"/>
      <c r="AD58" s="316"/>
    </row>
    <row r="59" spans="1:30" ht="15.75" customHeight="1" x14ac:dyDescent="0.25">
      <c r="A59" s="316"/>
      <c r="B59" s="41"/>
      <c r="C59" s="44">
        <v>2026</v>
      </c>
      <c r="D59" s="45">
        <v>46023</v>
      </c>
      <c r="E59" s="610">
        <v>46386</v>
      </c>
      <c r="F59" s="585"/>
      <c r="G59" s="46">
        <v>1</v>
      </c>
      <c r="H59" s="614"/>
      <c r="I59" s="595"/>
      <c r="J59" s="595"/>
      <c r="K59" s="595"/>
      <c r="L59" s="595"/>
      <c r="M59" s="595"/>
      <c r="N59" s="595"/>
      <c r="O59" s="595"/>
      <c r="P59" s="595"/>
      <c r="Q59" s="595"/>
      <c r="R59" s="595"/>
      <c r="S59" s="595"/>
      <c r="T59" s="595"/>
      <c r="U59" s="595"/>
      <c r="V59" s="595"/>
      <c r="W59" s="595"/>
      <c r="X59" s="595"/>
      <c r="Y59" s="595"/>
      <c r="Z59" s="595"/>
      <c r="AA59" s="585"/>
      <c r="AB59" s="311"/>
      <c r="AC59" s="316"/>
      <c r="AD59" s="316"/>
    </row>
    <row r="60" spans="1:30" ht="15.75" customHeight="1" x14ac:dyDescent="0.25">
      <c r="A60" s="316"/>
      <c r="B60" s="41"/>
      <c r="C60" s="44">
        <v>2027</v>
      </c>
      <c r="D60" s="45">
        <v>46388</v>
      </c>
      <c r="E60" s="610">
        <v>46751</v>
      </c>
      <c r="F60" s="585"/>
      <c r="G60" s="46">
        <v>1</v>
      </c>
      <c r="H60" s="614"/>
      <c r="I60" s="595"/>
      <c r="J60" s="595"/>
      <c r="K60" s="595"/>
      <c r="L60" s="595"/>
      <c r="M60" s="595"/>
      <c r="N60" s="595"/>
      <c r="O60" s="595"/>
      <c r="P60" s="595"/>
      <c r="Q60" s="595"/>
      <c r="R60" s="595"/>
      <c r="S60" s="595"/>
      <c r="T60" s="595"/>
      <c r="U60" s="595"/>
      <c r="V60" s="595"/>
      <c r="W60" s="595"/>
      <c r="X60" s="595"/>
      <c r="Y60" s="595"/>
      <c r="Z60" s="595"/>
      <c r="AA60" s="585"/>
      <c r="AB60" s="311"/>
      <c r="AC60" s="316"/>
      <c r="AD60" s="316"/>
    </row>
    <row r="61" spans="1:30" ht="15.75" customHeight="1" x14ac:dyDescent="0.25">
      <c r="A61" s="316"/>
      <c r="B61" s="41"/>
      <c r="C61" s="44"/>
      <c r="D61" s="44"/>
      <c r="E61" s="602"/>
      <c r="F61" s="585"/>
      <c r="G61" s="43"/>
      <c r="H61" s="602"/>
      <c r="I61" s="595"/>
      <c r="J61" s="595"/>
      <c r="K61" s="595"/>
      <c r="L61" s="595"/>
      <c r="M61" s="595"/>
      <c r="N61" s="595"/>
      <c r="O61" s="595"/>
      <c r="P61" s="595"/>
      <c r="Q61" s="595"/>
      <c r="R61" s="595"/>
      <c r="S61" s="595"/>
      <c r="T61" s="595"/>
      <c r="U61" s="595"/>
      <c r="V61" s="595"/>
      <c r="W61" s="595"/>
      <c r="X61" s="595"/>
      <c r="Y61" s="595"/>
      <c r="Z61" s="595"/>
      <c r="AA61" s="585"/>
      <c r="AB61" s="311"/>
      <c r="AC61" s="316"/>
      <c r="AD61" s="316"/>
    </row>
    <row r="62" spans="1:30" ht="15.75" customHeight="1" x14ac:dyDescent="0.25">
      <c r="A62" s="289"/>
      <c r="B62" s="31"/>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97"/>
      <c r="AC62" s="289"/>
      <c r="AD62" s="289"/>
    </row>
    <row r="63" spans="1:30" ht="15.75" customHeight="1" x14ac:dyDescent="0.25">
      <c r="A63" s="289"/>
      <c r="B63" s="31"/>
      <c r="C63" s="616" t="s">
        <v>163</v>
      </c>
      <c r="D63" s="612"/>
      <c r="E63" s="302"/>
      <c r="F63" s="293" t="s">
        <v>164</v>
      </c>
      <c r="G63" s="47"/>
      <c r="H63" s="304"/>
      <c r="I63" s="293" t="s">
        <v>165</v>
      </c>
      <c r="J63" s="289"/>
      <c r="K63" s="615"/>
      <c r="L63" s="585"/>
      <c r="M63" s="302"/>
      <c r="N63" s="289"/>
      <c r="O63" s="289"/>
      <c r="P63" s="289"/>
      <c r="Q63" s="289"/>
      <c r="R63" s="289"/>
      <c r="S63" s="289"/>
      <c r="T63" s="289"/>
      <c r="U63" s="289"/>
      <c r="V63" s="289"/>
      <c r="W63" s="289"/>
      <c r="X63" s="289"/>
      <c r="Y63" s="289"/>
      <c r="Z63" s="289"/>
      <c r="AA63" s="289"/>
      <c r="AB63" s="297"/>
      <c r="AC63" s="289"/>
      <c r="AD63" s="289"/>
    </row>
    <row r="64" spans="1:30" ht="15.75" customHeight="1" x14ac:dyDescent="0.25">
      <c r="A64" s="289"/>
      <c r="B64" s="31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18"/>
      <c r="AC64" s="289"/>
      <c r="AD64" s="289"/>
    </row>
    <row r="65" spans="1:30" ht="15.75" customHeight="1" x14ac:dyDescent="0.25">
      <c r="A65" s="289"/>
      <c r="B65" s="613" t="s">
        <v>166</v>
      </c>
      <c r="C65" s="595"/>
      <c r="D65" s="595"/>
      <c r="E65" s="595"/>
      <c r="F65" s="595"/>
      <c r="G65" s="595"/>
      <c r="H65" s="595"/>
      <c r="I65" s="595"/>
      <c r="J65" s="595"/>
      <c r="K65" s="595"/>
      <c r="L65" s="595"/>
      <c r="M65" s="595"/>
      <c r="N65" s="595"/>
      <c r="O65" s="595"/>
      <c r="P65" s="595"/>
      <c r="Q65" s="595"/>
      <c r="R65" s="595"/>
      <c r="S65" s="595"/>
      <c r="T65" s="595"/>
      <c r="U65" s="595"/>
      <c r="V65" s="595"/>
      <c r="W65" s="595"/>
      <c r="X65" s="595"/>
      <c r="Y65" s="595"/>
      <c r="Z65" s="595"/>
      <c r="AA65" s="595"/>
      <c r="AB65" s="585"/>
      <c r="AC65" s="289"/>
      <c r="AD65" s="289"/>
    </row>
    <row r="66" spans="1:30" ht="15.75" customHeight="1" x14ac:dyDescent="0.25">
      <c r="A66" s="289"/>
      <c r="B66" s="4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49"/>
      <c r="AC66" s="289"/>
      <c r="AD66" s="289"/>
    </row>
    <row r="67" spans="1:30" ht="29.25" customHeight="1" x14ac:dyDescent="0.25">
      <c r="A67" s="289"/>
      <c r="B67" s="602" t="s">
        <v>161</v>
      </c>
      <c r="C67" s="585"/>
      <c r="D67" s="43"/>
      <c r="E67" s="602" t="s">
        <v>167</v>
      </c>
      <c r="F67" s="585"/>
      <c r="G67" s="43"/>
      <c r="H67" s="594" t="s">
        <v>168</v>
      </c>
      <c r="I67" s="585"/>
      <c r="J67" s="602"/>
      <c r="K67" s="585"/>
      <c r="L67" s="611"/>
      <c r="M67" s="612"/>
      <c r="N67" s="43" t="s">
        <v>169</v>
      </c>
      <c r="O67" s="602"/>
      <c r="P67" s="595"/>
      <c r="Q67" s="585"/>
      <c r="R67" s="602" t="s">
        <v>170</v>
      </c>
      <c r="S67" s="595"/>
      <c r="T67" s="585"/>
      <c r="U67" s="602"/>
      <c r="V67" s="595"/>
      <c r="W67" s="585"/>
      <c r="X67" s="602" t="s">
        <v>171</v>
      </c>
      <c r="Y67" s="585"/>
      <c r="Z67" s="602"/>
      <c r="AA67" s="595"/>
      <c r="AB67" s="585"/>
      <c r="AC67" s="289"/>
      <c r="AD67" s="289"/>
    </row>
    <row r="68" spans="1:30" ht="15.75" customHeight="1" x14ac:dyDescent="0.25">
      <c r="A68" s="289"/>
      <c r="B68" s="48"/>
      <c r="C68" s="319"/>
      <c r="D68" s="319"/>
      <c r="E68" s="319"/>
      <c r="F68" s="312"/>
      <c r="G68" s="320"/>
      <c r="H68" s="321"/>
      <c r="I68" s="321"/>
      <c r="J68" s="312"/>
      <c r="K68" s="312"/>
      <c r="L68" s="312"/>
      <c r="M68" s="312"/>
      <c r="N68" s="321"/>
      <c r="O68" s="312"/>
      <c r="P68" s="312"/>
      <c r="Q68" s="312"/>
      <c r="R68" s="312"/>
      <c r="S68" s="321"/>
      <c r="T68" s="299"/>
      <c r="U68" s="299"/>
      <c r="V68" s="289"/>
      <c r="W68" s="321"/>
      <c r="X68" s="309"/>
      <c r="Y68" s="309"/>
      <c r="Z68" s="50"/>
      <c r="AA68" s="28"/>
      <c r="AB68" s="51"/>
      <c r="AC68" s="289"/>
      <c r="AD68" s="289"/>
    </row>
    <row r="69" spans="1:30" ht="15.75" customHeight="1" x14ac:dyDescent="0.25">
      <c r="A69" s="289"/>
      <c r="B69" s="613" t="s">
        <v>172</v>
      </c>
      <c r="C69" s="585"/>
      <c r="D69" s="617"/>
      <c r="E69" s="608"/>
      <c r="F69" s="608"/>
      <c r="G69" s="608"/>
      <c r="H69" s="608"/>
      <c r="I69" s="608"/>
      <c r="J69" s="608"/>
      <c r="K69" s="608"/>
      <c r="L69" s="608"/>
      <c r="M69" s="608"/>
      <c r="N69" s="608"/>
      <c r="O69" s="608"/>
      <c r="P69" s="608"/>
      <c r="Q69" s="608"/>
      <c r="R69" s="608"/>
      <c r="S69" s="608"/>
      <c r="T69" s="608"/>
      <c r="U69" s="608"/>
      <c r="V69" s="608"/>
      <c r="W69" s="608"/>
      <c r="X69" s="608"/>
      <c r="Y69" s="608"/>
      <c r="Z69" s="608"/>
      <c r="AA69" s="608"/>
      <c r="AB69" s="609"/>
      <c r="AC69" s="289"/>
      <c r="AD69" s="289"/>
    </row>
    <row r="70" spans="1:30" ht="15.75" customHeight="1" x14ac:dyDescent="0.25">
      <c r="A70" s="289"/>
      <c r="B70" s="48"/>
      <c r="C70" s="319"/>
      <c r="D70" s="319"/>
      <c r="E70" s="319"/>
      <c r="F70" s="312"/>
      <c r="G70" s="320"/>
      <c r="H70" s="321"/>
      <c r="I70" s="321"/>
      <c r="J70" s="312"/>
      <c r="K70" s="312"/>
      <c r="L70" s="312"/>
      <c r="M70" s="312"/>
      <c r="N70" s="321"/>
      <c r="O70" s="312"/>
      <c r="P70" s="312"/>
      <c r="Q70" s="312"/>
      <c r="R70" s="312"/>
      <c r="S70" s="321"/>
      <c r="T70" s="299"/>
      <c r="U70" s="299"/>
      <c r="V70" s="289"/>
      <c r="W70" s="321"/>
      <c r="X70" s="309"/>
      <c r="Y70" s="309"/>
      <c r="Z70" s="50"/>
      <c r="AA70" s="28"/>
      <c r="AB70" s="51"/>
      <c r="AC70" s="289"/>
      <c r="AD70" s="289"/>
    </row>
    <row r="71" spans="1:30" ht="15.75" customHeight="1" x14ac:dyDescent="0.25">
      <c r="A71" s="289"/>
      <c r="B71" s="613" t="s">
        <v>173</v>
      </c>
      <c r="C71" s="585"/>
      <c r="D71" s="61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609"/>
      <c r="AC71" s="289"/>
      <c r="AD71" s="289"/>
    </row>
    <row r="72" spans="1:30" ht="15.75" customHeight="1" x14ac:dyDescent="0.25">
      <c r="A72" s="289"/>
      <c r="B72" s="48"/>
      <c r="C72" s="319"/>
      <c r="D72" s="319"/>
      <c r="E72" s="319"/>
      <c r="F72" s="312"/>
      <c r="G72" s="320"/>
      <c r="H72" s="321"/>
      <c r="I72" s="321"/>
      <c r="J72" s="312"/>
      <c r="K72" s="312"/>
      <c r="L72" s="312"/>
      <c r="M72" s="312"/>
      <c r="N72" s="321"/>
      <c r="O72" s="312"/>
      <c r="P72" s="312"/>
      <c r="Q72" s="312"/>
      <c r="R72" s="312"/>
      <c r="S72" s="321"/>
      <c r="T72" s="299"/>
      <c r="U72" s="299"/>
      <c r="V72" s="289"/>
      <c r="W72" s="321"/>
      <c r="X72" s="309"/>
      <c r="Y72" s="309"/>
      <c r="Z72" s="309"/>
      <c r="AA72" s="299"/>
      <c r="AB72" s="305"/>
      <c r="AC72" s="289"/>
      <c r="AD72" s="289"/>
    </row>
    <row r="73" spans="1:30" ht="15.75" customHeight="1" x14ac:dyDescent="0.25">
      <c r="A73" s="289"/>
      <c r="B73" s="613" t="s">
        <v>174</v>
      </c>
      <c r="C73" s="585"/>
      <c r="D73" s="618"/>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9"/>
      <c r="AC73" s="289"/>
      <c r="AD73" s="289"/>
    </row>
    <row r="74" spans="1:30" ht="15.75" customHeight="1" x14ac:dyDescent="0.25">
      <c r="A74" s="289"/>
      <c r="B74" s="48"/>
      <c r="C74" s="319"/>
      <c r="D74" s="319"/>
      <c r="E74" s="319"/>
      <c r="F74" s="312"/>
      <c r="G74" s="320"/>
      <c r="H74" s="321"/>
      <c r="I74" s="321"/>
      <c r="J74" s="312"/>
      <c r="K74" s="312"/>
      <c r="L74" s="312"/>
      <c r="M74" s="312"/>
      <c r="N74" s="321"/>
      <c r="O74" s="312"/>
      <c r="P74" s="312"/>
      <c r="Q74" s="312"/>
      <c r="R74" s="312"/>
      <c r="S74" s="321"/>
      <c r="T74" s="299"/>
      <c r="U74" s="299"/>
      <c r="V74" s="289"/>
      <c r="W74" s="321"/>
      <c r="X74" s="309"/>
      <c r="Y74" s="309"/>
      <c r="Z74" s="50"/>
      <c r="AA74" s="28"/>
      <c r="AB74" s="51"/>
      <c r="AC74" s="289"/>
      <c r="AD74" s="289"/>
    </row>
    <row r="75" spans="1:30" ht="15.75" customHeight="1" x14ac:dyDescent="0.25">
      <c r="A75" s="289"/>
      <c r="B75" s="613" t="s">
        <v>175</v>
      </c>
      <c r="C75" s="585"/>
      <c r="D75" s="618"/>
      <c r="E75" s="608"/>
      <c r="F75" s="608"/>
      <c r="G75" s="608"/>
      <c r="H75" s="608"/>
      <c r="I75" s="608"/>
      <c r="J75" s="608"/>
      <c r="K75" s="608"/>
      <c r="L75" s="608"/>
      <c r="M75" s="608"/>
      <c r="N75" s="608"/>
      <c r="O75" s="608"/>
      <c r="P75" s="608"/>
      <c r="Q75" s="608"/>
      <c r="R75" s="608"/>
      <c r="S75" s="608"/>
      <c r="T75" s="608"/>
      <c r="U75" s="608"/>
      <c r="V75" s="608"/>
      <c r="W75" s="608"/>
      <c r="X75" s="608"/>
      <c r="Y75" s="608"/>
      <c r="Z75" s="608"/>
      <c r="AA75" s="608"/>
      <c r="AB75" s="609"/>
      <c r="AC75" s="289"/>
      <c r="AD75" s="289"/>
    </row>
    <row r="76" spans="1:30" ht="15.75" customHeight="1" x14ac:dyDescent="0.25">
      <c r="A76" s="289"/>
      <c r="B76" s="48"/>
      <c r="C76" s="319"/>
      <c r="D76" s="319"/>
      <c r="E76" s="319"/>
      <c r="F76" s="312"/>
      <c r="G76" s="320"/>
      <c r="H76" s="321"/>
      <c r="I76" s="321"/>
      <c r="J76" s="312"/>
      <c r="K76" s="312"/>
      <c r="L76" s="312"/>
      <c r="M76" s="312"/>
      <c r="N76" s="321"/>
      <c r="O76" s="312"/>
      <c r="P76" s="312"/>
      <c r="Q76" s="312"/>
      <c r="R76" s="312"/>
      <c r="S76" s="321"/>
      <c r="T76" s="299"/>
      <c r="U76" s="299"/>
      <c r="V76" s="289"/>
      <c r="W76" s="321"/>
      <c r="X76" s="309"/>
      <c r="Y76" s="309"/>
      <c r="Z76" s="50"/>
      <c r="AA76" s="28"/>
      <c r="AB76" s="51"/>
      <c r="AC76" s="289"/>
      <c r="AD76" s="289"/>
    </row>
    <row r="77" spans="1:30" ht="15.75" customHeight="1" x14ac:dyDescent="0.25">
      <c r="A77" s="289"/>
      <c r="B77" s="613" t="s">
        <v>176</v>
      </c>
      <c r="C77" s="585"/>
      <c r="D77" s="618"/>
      <c r="E77" s="608"/>
      <c r="F77" s="608"/>
      <c r="G77" s="608"/>
      <c r="H77" s="608"/>
      <c r="I77" s="608"/>
      <c r="J77" s="608"/>
      <c r="K77" s="608"/>
      <c r="L77" s="608"/>
      <c r="M77" s="608"/>
      <c r="N77" s="608"/>
      <c r="O77" s="608"/>
      <c r="P77" s="608"/>
      <c r="Q77" s="608"/>
      <c r="R77" s="608"/>
      <c r="S77" s="608"/>
      <c r="T77" s="608"/>
      <c r="U77" s="608"/>
      <c r="V77" s="608"/>
      <c r="W77" s="608"/>
      <c r="X77" s="608"/>
      <c r="Y77" s="608"/>
      <c r="Z77" s="608"/>
      <c r="AA77" s="608"/>
      <c r="AB77" s="609"/>
      <c r="AC77" s="289"/>
      <c r="AD77" s="289"/>
    </row>
    <row r="78" spans="1:30" ht="15.75" customHeight="1" x14ac:dyDescent="0.25">
      <c r="A78" s="289"/>
      <c r="B78" s="48"/>
      <c r="C78" s="319"/>
      <c r="D78" s="319"/>
      <c r="E78" s="319"/>
      <c r="F78" s="312"/>
      <c r="G78" s="320"/>
      <c r="H78" s="321"/>
      <c r="I78" s="321"/>
      <c r="J78" s="312"/>
      <c r="K78" s="312"/>
      <c r="L78" s="312"/>
      <c r="M78" s="312"/>
      <c r="N78" s="321"/>
      <c r="O78" s="312"/>
      <c r="P78" s="312"/>
      <c r="Q78" s="312"/>
      <c r="R78" s="312"/>
      <c r="S78" s="321"/>
      <c r="T78" s="299"/>
      <c r="U78" s="299"/>
      <c r="V78" s="289"/>
      <c r="W78" s="321"/>
      <c r="X78" s="309"/>
      <c r="Y78" s="309"/>
      <c r="Z78" s="50"/>
      <c r="AA78" s="28"/>
      <c r="AB78" s="51"/>
      <c r="AC78" s="289"/>
      <c r="AD78" s="289"/>
    </row>
    <row r="79" spans="1:30" ht="15.75" customHeight="1" x14ac:dyDescent="0.25">
      <c r="A79" s="289"/>
      <c r="B79" s="613" t="s">
        <v>177</v>
      </c>
      <c r="C79" s="595"/>
      <c r="D79" s="595"/>
      <c r="E79" s="595"/>
      <c r="F79" s="595"/>
      <c r="G79" s="595"/>
      <c r="H79" s="595"/>
      <c r="I79" s="595"/>
      <c r="J79" s="595"/>
      <c r="K79" s="595"/>
      <c r="L79" s="595"/>
      <c r="M79" s="595"/>
      <c r="N79" s="595"/>
      <c r="O79" s="595"/>
      <c r="P79" s="595"/>
      <c r="Q79" s="595"/>
      <c r="R79" s="595"/>
      <c r="S79" s="595"/>
      <c r="T79" s="595"/>
      <c r="U79" s="595"/>
      <c r="V79" s="595"/>
      <c r="W79" s="595"/>
      <c r="X79" s="595"/>
      <c r="Y79" s="595"/>
      <c r="Z79" s="595"/>
      <c r="AA79" s="595"/>
      <c r="AB79" s="585"/>
      <c r="AC79" s="289"/>
      <c r="AD79" s="289"/>
    </row>
    <row r="80" spans="1:30" ht="15.75" customHeight="1" x14ac:dyDescent="0.25">
      <c r="A80" s="289"/>
      <c r="B80" s="594" t="s">
        <v>122</v>
      </c>
      <c r="C80" s="585"/>
      <c r="D80" s="52" t="s">
        <v>178</v>
      </c>
      <c r="E80" s="594" t="s">
        <v>179</v>
      </c>
      <c r="F80" s="585"/>
      <c r="G80" s="594" t="s">
        <v>177</v>
      </c>
      <c r="H80" s="595"/>
      <c r="I80" s="595"/>
      <c r="J80" s="595"/>
      <c r="K80" s="595"/>
      <c r="L80" s="595"/>
      <c r="M80" s="595"/>
      <c r="N80" s="595"/>
      <c r="O80" s="585"/>
      <c r="P80" s="594" t="s">
        <v>180</v>
      </c>
      <c r="Q80" s="595"/>
      <c r="R80" s="595"/>
      <c r="S80" s="595"/>
      <c r="T80" s="595"/>
      <c r="U80" s="595"/>
      <c r="V80" s="595"/>
      <c r="W80" s="595"/>
      <c r="X80" s="595"/>
      <c r="Y80" s="595"/>
      <c r="Z80" s="595"/>
      <c r="AA80" s="595"/>
      <c r="AB80" s="585"/>
      <c r="AC80" s="289"/>
      <c r="AD80" s="289"/>
    </row>
    <row r="81" spans="1:30" ht="15.75" customHeight="1" x14ac:dyDescent="0.25">
      <c r="A81" s="289"/>
      <c r="B81" s="594"/>
      <c r="C81" s="585"/>
      <c r="D81" s="37"/>
      <c r="E81" s="594"/>
      <c r="F81" s="585"/>
      <c r="G81" s="619"/>
      <c r="H81" s="595"/>
      <c r="I81" s="595"/>
      <c r="J81" s="595"/>
      <c r="K81" s="595"/>
      <c r="L81" s="595"/>
      <c r="M81" s="595"/>
      <c r="N81" s="595"/>
      <c r="O81" s="585"/>
      <c r="P81" s="619"/>
      <c r="Q81" s="595"/>
      <c r="R81" s="595"/>
      <c r="S81" s="595"/>
      <c r="T81" s="595"/>
      <c r="U81" s="595"/>
      <c r="V81" s="595"/>
      <c r="W81" s="595"/>
      <c r="X81" s="595"/>
      <c r="Y81" s="595"/>
      <c r="Z81" s="595"/>
      <c r="AA81" s="595"/>
      <c r="AB81" s="585"/>
      <c r="AC81" s="289"/>
      <c r="AD81" s="289"/>
    </row>
    <row r="82" spans="1:30" ht="15.75" customHeight="1" x14ac:dyDescent="0.25">
      <c r="A82" s="289"/>
      <c r="B82" s="594"/>
      <c r="C82" s="585"/>
      <c r="D82" s="37"/>
      <c r="E82" s="594"/>
      <c r="F82" s="585"/>
      <c r="G82" s="619"/>
      <c r="H82" s="595"/>
      <c r="I82" s="595"/>
      <c r="J82" s="595"/>
      <c r="K82" s="595"/>
      <c r="L82" s="595"/>
      <c r="M82" s="595"/>
      <c r="N82" s="595"/>
      <c r="O82" s="585"/>
      <c r="P82" s="619"/>
      <c r="Q82" s="595"/>
      <c r="R82" s="595"/>
      <c r="S82" s="595"/>
      <c r="T82" s="595"/>
      <c r="U82" s="595"/>
      <c r="V82" s="595"/>
      <c r="W82" s="595"/>
      <c r="X82" s="595"/>
      <c r="Y82" s="595"/>
      <c r="Z82" s="595"/>
      <c r="AA82" s="595"/>
      <c r="AB82" s="585"/>
      <c r="AC82" s="289"/>
      <c r="AD82" s="289"/>
    </row>
    <row r="83" spans="1:30" ht="26.25" customHeight="1" x14ac:dyDescent="0.25">
      <c r="A83" s="289"/>
      <c r="B83" s="620" t="s">
        <v>181</v>
      </c>
      <c r="C83" s="595"/>
      <c r="D83" s="595"/>
      <c r="E83" s="595"/>
      <c r="F83" s="595"/>
      <c r="G83" s="595"/>
      <c r="H83" s="595"/>
      <c r="I83" s="595"/>
      <c r="J83" s="595"/>
      <c r="K83" s="595"/>
      <c r="L83" s="595"/>
      <c r="M83" s="595"/>
      <c r="N83" s="595"/>
      <c r="O83" s="595"/>
      <c r="P83" s="595"/>
      <c r="Q83" s="595"/>
      <c r="R83" s="595"/>
      <c r="S83" s="595"/>
      <c r="T83" s="595"/>
      <c r="U83" s="595"/>
      <c r="V83" s="595"/>
      <c r="W83" s="595"/>
      <c r="X83" s="595"/>
      <c r="Y83" s="595"/>
      <c r="Z83" s="595"/>
      <c r="AA83" s="595"/>
      <c r="AB83" s="585"/>
      <c r="AC83" s="289"/>
      <c r="AD83" s="322"/>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00"/>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1037</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26" t="s">
        <v>125</v>
      </c>
      <c r="D12" s="612"/>
      <c r="E12" s="628" t="s">
        <v>1038</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1001</v>
      </c>
      <c r="D14" s="612"/>
      <c r="E14" s="621" t="s">
        <v>1039</v>
      </c>
      <c r="F14" s="605"/>
      <c r="G14" s="605"/>
      <c r="H14" s="605"/>
      <c r="I14" s="605"/>
      <c r="J14" s="605"/>
      <c r="K14" s="605"/>
      <c r="L14" s="605"/>
      <c r="M14" s="605"/>
      <c r="N14" s="605"/>
      <c r="O14" s="605"/>
      <c r="P14" s="605"/>
      <c r="Q14" s="605"/>
      <c r="R14" s="605"/>
      <c r="S14" s="605"/>
      <c r="T14" s="605"/>
      <c r="U14" s="605"/>
      <c r="V14" s="605"/>
      <c r="W14" s="605"/>
      <c r="X14" s="605"/>
      <c r="Y14" s="605"/>
      <c r="Z14" s="605"/>
      <c r="AA14" s="606"/>
      <c r="AB14" s="297"/>
      <c r="AC14" s="289"/>
      <c r="AD14" s="289"/>
    </row>
    <row r="15" spans="1:30" ht="15.75" customHeight="1" x14ac:dyDescent="0.25">
      <c r="A15" s="289"/>
      <c r="B15" s="31"/>
      <c r="C15" s="299"/>
      <c r="D15" s="299"/>
      <c r="E15" s="607"/>
      <c r="F15" s="608"/>
      <c r="G15" s="608"/>
      <c r="H15" s="608"/>
      <c r="I15" s="608"/>
      <c r="J15" s="608"/>
      <c r="K15" s="608"/>
      <c r="L15" s="608"/>
      <c r="M15" s="608"/>
      <c r="N15" s="608"/>
      <c r="O15" s="608"/>
      <c r="P15" s="608"/>
      <c r="Q15" s="608"/>
      <c r="R15" s="608"/>
      <c r="S15" s="608"/>
      <c r="T15" s="608"/>
      <c r="U15" s="608"/>
      <c r="V15" s="608"/>
      <c r="W15" s="608"/>
      <c r="X15" s="608"/>
      <c r="Y15" s="608"/>
      <c r="Z15" s="608"/>
      <c r="AA15" s="609"/>
      <c r="AB15" s="297"/>
      <c r="AC15" s="289"/>
      <c r="AD15" s="289"/>
    </row>
    <row r="16" spans="1:30" ht="15" customHeight="1" x14ac:dyDescent="0.25">
      <c r="A16" s="289"/>
      <c r="B16" s="31"/>
      <c r="C16" s="299"/>
      <c r="D16" s="299"/>
      <c r="E16" s="299"/>
      <c r="F16" s="289"/>
      <c r="G16" s="289"/>
      <c r="H16" s="289"/>
      <c r="I16" s="289"/>
      <c r="J16" s="289"/>
      <c r="K16" s="289"/>
      <c r="L16" s="289"/>
      <c r="M16" s="289"/>
      <c r="N16" s="289"/>
      <c r="O16" s="289"/>
      <c r="P16" s="289"/>
      <c r="Q16" s="289"/>
      <c r="R16" s="289"/>
      <c r="S16" s="289"/>
      <c r="T16" s="289"/>
      <c r="U16" s="289"/>
      <c r="V16" s="289"/>
      <c r="W16" s="289"/>
      <c r="X16" s="289"/>
      <c r="Y16" s="289"/>
      <c r="Z16" s="289"/>
      <c r="AA16" s="289"/>
      <c r="AB16" s="297"/>
      <c r="AC16" s="289"/>
      <c r="AD16" s="289"/>
    </row>
    <row r="17" spans="1:30" ht="15" customHeight="1" x14ac:dyDescent="0.25">
      <c r="A17" s="289"/>
      <c r="B17" s="31"/>
      <c r="C17" s="626" t="s">
        <v>1003</v>
      </c>
      <c r="D17" s="612"/>
      <c r="E17" s="1040" t="s">
        <v>1018</v>
      </c>
      <c r="F17" s="605"/>
      <c r="G17" s="605"/>
      <c r="H17" s="605"/>
      <c r="I17" s="605"/>
      <c r="J17" s="605"/>
      <c r="K17" s="605"/>
      <c r="L17" s="605"/>
      <c r="M17" s="605"/>
      <c r="N17" s="605"/>
      <c r="O17" s="605"/>
      <c r="P17" s="605"/>
      <c r="Q17" s="605"/>
      <c r="R17" s="605"/>
      <c r="S17" s="605"/>
      <c r="T17" s="605"/>
      <c r="U17" s="605"/>
      <c r="V17" s="605"/>
      <c r="W17" s="605"/>
      <c r="X17" s="605"/>
      <c r="Y17" s="605"/>
      <c r="Z17" s="605"/>
      <c r="AA17" s="606"/>
      <c r="AB17" s="297"/>
      <c r="AC17" s="289"/>
      <c r="AD17" s="289"/>
    </row>
    <row r="18" spans="1:30" ht="15" customHeight="1" x14ac:dyDescent="0.25">
      <c r="A18" s="289"/>
      <c r="B18" s="31"/>
      <c r="C18" s="299"/>
      <c r="D18" s="299"/>
      <c r="E18" s="607"/>
      <c r="F18" s="608"/>
      <c r="G18" s="608"/>
      <c r="H18" s="608"/>
      <c r="I18" s="608"/>
      <c r="J18" s="608"/>
      <c r="K18" s="608"/>
      <c r="L18" s="608"/>
      <c r="M18" s="608"/>
      <c r="N18" s="608"/>
      <c r="O18" s="608"/>
      <c r="P18" s="608"/>
      <c r="Q18" s="608"/>
      <c r="R18" s="608"/>
      <c r="S18" s="608"/>
      <c r="T18" s="608"/>
      <c r="U18" s="608"/>
      <c r="V18" s="608"/>
      <c r="W18" s="608"/>
      <c r="X18" s="608"/>
      <c r="Y18" s="608"/>
      <c r="Z18" s="608"/>
      <c r="AA18" s="609"/>
      <c r="AB18" s="297"/>
      <c r="AC18" s="289"/>
      <c r="AD18" s="289"/>
    </row>
    <row r="19" spans="1:30" ht="15" customHeight="1" x14ac:dyDescent="0.25">
      <c r="A19" s="289"/>
      <c r="B19" s="31"/>
      <c r="C19" s="299"/>
      <c r="D19" s="299"/>
      <c r="E19" s="299"/>
      <c r="F19" s="289"/>
      <c r="G19" s="289"/>
      <c r="H19" s="289"/>
      <c r="I19" s="289"/>
      <c r="J19" s="289"/>
      <c r="K19" s="289"/>
      <c r="L19" s="289"/>
      <c r="M19" s="289"/>
      <c r="N19" s="289"/>
      <c r="O19" s="289"/>
      <c r="P19" s="289"/>
      <c r="Q19" s="289"/>
      <c r="R19" s="289"/>
      <c r="S19" s="289"/>
      <c r="T19" s="289"/>
      <c r="U19" s="289"/>
      <c r="V19" s="289"/>
      <c r="W19" s="289"/>
      <c r="X19" s="289"/>
      <c r="Y19" s="289"/>
      <c r="Z19" s="289"/>
      <c r="AA19" s="289"/>
      <c r="AB19" s="297"/>
      <c r="AC19" s="289"/>
      <c r="AD19" s="289"/>
    </row>
    <row r="20" spans="1:30" ht="15" customHeight="1" x14ac:dyDescent="0.25">
      <c r="A20" s="289"/>
      <c r="B20" s="31"/>
      <c r="C20" s="299"/>
      <c r="D20" s="299"/>
      <c r="E20" s="299"/>
      <c r="F20" s="289"/>
      <c r="G20" s="289"/>
      <c r="H20" s="289"/>
      <c r="I20" s="289"/>
      <c r="J20" s="289"/>
      <c r="K20" s="289"/>
      <c r="L20" s="289"/>
      <c r="M20" s="289"/>
      <c r="N20" s="289"/>
      <c r="O20" s="289"/>
      <c r="P20" s="289"/>
      <c r="Q20" s="289"/>
      <c r="R20" s="289"/>
      <c r="S20" s="289"/>
      <c r="T20" s="289"/>
      <c r="U20" s="289"/>
      <c r="V20" s="289"/>
      <c r="W20" s="289"/>
      <c r="X20" s="289"/>
      <c r="Y20" s="289"/>
      <c r="Z20" s="289"/>
      <c r="AA20" s="289"/>
      <c r="AB20" s="297"/>
      <c r="AC20" s="289"/>
      <c r="AD20" s="289"/>
    </row>
    <row r="21" spans="1:30" ht="15" customHeight="1" x14ac:dyDescent="0.25">
      <c r="A21" s="289"/>
      <c r="B21" s="31"/>
      <c r="C21" s="626" t="s">
        <v>127</v>
      </c>
      <c r="D21" s="612"/>
      <c r="E21" s="300"/>
      <c r="F21" s="627"/>
      <c r="G21" s="612"/>
      <c r="H21" s="612"/>
      <c r="I21" s="612"/>
      <c r="J21" s="612"/>
      <c r="K21" s="612"/>
      <c r="L21" s="612"/>
      <c r="M21" s="612"/>
      <c r="N21" s="612"/>
      <c r="O21" s="612"/>
      <c r="P21" s="612"/>
      <c r="Q21" s="612"/>
      <c r="R21" s="612"/>
      <c r="S21" s="612"/>
      <c r="T21" s="612"/>
      <c r="U21" s="612"/>
      <c r="V21" s="612"/>
      <c r="W21" s="612"/>
      <c r="X21" s="612"/>
      <c r="Y21" s="612"/>
      <c r="Z21" s="612"/>
      <c r="AA21" s="612"/>
      <c r="AB21" s="623"/>
      <c r="AC21" s="289"/>
      <c r="AD21" s="289"/>
    </row>
    <row r="22" spans="1:30" ht="29.25" customHeight="1" x14ac:dyDescent="0.25">
      <c r="A22" s="289"/>
      <c r="B22" s="31"/>
      <c r="C22" s="594" t="s">
        <v>1040</v>
      </c>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85"/>
      <c r="AB22" s="301"/>
      <c r="AC22" s="289"/>
      <c r="AD22" s="289"/>
    </row>
    <row r="23" spans="1:30" ht="15" customHeight="1" x14ac:dyDescent="0.25">
      <c r="A23" s="289"/>
      <c r="B23" s="31"/>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1"/>
      <c r="AC23" s="289"/>
      <c r="AD23" s="289"/>
    </row>
    <row r="24" spans="1:30" ht="15" customHeight="1" x14ac:dyDescent="0.25">
      <c r="A24" s="289"/>
      <c r="B24" s="31"/>
      <c r="C24" s="303" t="s">
        <v>128</v>
      </c>
      <c r="D24" s="303"/>
      <c r="E24" s="289"/>
      <c r="F24" s="289"/>
      <c r="G24" s="289"/>
      <c r="H24" s="289"/>
      <c r="I24" s="289"/>
      <c r="J24" s="302"/>
      <c r="K24" s="302"/>
      <c r="L24" s="302"/>
      <c r="M24" s="302"/>
      <c r="N24" s="302"/>
      <c r="O24" s="302"/>
      <c r="P24" s="302"/>
      <c r="Q24" s="302"/>
      <c r="R24" s="302" t="s">
        <v>129</v>
      </c>
      <c r="S24" s="302"/>
      <c r="T24" s="302"/>
      <c r="U24" s="302"/>
      <c r="V24" s="302"/>
      <c r="W24" s="302"/>
      <c r="X24" s="302"/>
      <c r="Y24" s="302"/>
      <c r="Z24" s="302"/>
      <c r="AA24" s="302"/>
      <c r="AB24" s="301"/>
      <c r="AC24" s="289"/>
      <c r="AD24" s="289"/>
    </row>
    <row r="25" spans="1:30" ht="15" customHeight="1" x14ac:dyDescent="0.25">
      <c r="A25" s="289"/>
      <c r="B25" s="31"/>
      <c r="C25" s="1041" t="s">
        <v>1041</v>
      </c>
      <c r="D25" s="605"/>
      <c r="E25" s="605"/>
      <c r="F25" s="605"/>
      <c r="G25" s="605"/>
      <c r="H25" s="605"/>
      <c r="I25" s="605"/>
      <c r="J25" s="605"/>
      <c r="K25" s="605"/>
      <c r="L25" s="605"/>
      <c r="M25" s="605"/>
      <c r="N25" s="605"/>
      <c r="O25" s="605"/>
      <c r="P25" s="606"/>
      <c r="Q25" s="289"/>
      <c r="R25" s="615"/>
      <c r="S25" s="595"/>
      <c r="T25" s="595"/>
      <c r="U25" s="595"/>
      <c r="V25" s="595"/>
      <c r="W25" s="595"/>
      <c r="X25" s="595"/>
      <c r="Y25" s="595"/>
      <c r="Z25" s="595"/>
      <c r="AA25" s="585"/>
      <c r="AB25" s="297"/>
      <c r="AC25" s="289"/>
      <c r="AD25" s="289"/>
    </row>
    <row r="26" spans="1:30" ht="15" customHeight="1" x14ac:dyDescent="0.25">
      <c r="A26" s="289"/>
      <c r="B26" s="31"/>
      <c r="C26" s="622"/>
      <c r="D26" s="569"/>
      <c r="E26" s="569"/>
      <c r="F26" s="569"/>
      <c r="G26" s="569"/>
      <c r="H26" s="569"/>
      <c r="I26" s="569"/>
      <c r="J26" s="569"/>
      <c r="K26" s="569"/>
      <c r="L26" s="569"/>
      <c r="M26" s="569"/>
      <c r="N26" s="569"/>
      <c r="O26" s="569"/>
      <c r="P26" s="623"/>
      <c r="Q26" s="289"/>
      <c r="R26" s="289"/>
      <c r="S26" s="289"/>
      <c r="T26" s="289"/>
      <c r="U26" s="289"/>
      <c r="V26" s="289"/>
      <c r="W26" s="289"/>
      <c r="X26" s="289"/>
      <c r="Y26" s="289"/>
      <c r="Z26" s="289"/>
      <c r="AA26" s="289"/>
      <c r="AB26" s="297"/>
      <c r="AC26" s="289"/>
      <c r="AD26" s="289"/>
    </row>
    <row r="27" spans="1:30" ht="15" customHeight="1" x14ac:dyDescent="0.25">
      <c r="A27" s="289"/>
      <c r="B27" s="31"/>
      <c r="C27" s="622"/>
      <c r="D27" s="569"/>
      <c r="E27" s="569"/>
      <c r="F27" s="569"/>
      <c r="G27" s="569"/>
      <c r="H27" s="569"/>
      <c r="I27" s="569"/>
      <c r="J27" s="569"/>
      <c r="K27" s="569"/>
      <c r="L27" s="569"/>
      <c r="M27" s="569"/>
      <c r="N27" s="569"/>
      <c r="O27" s="569"/>
      <c r="P27" s="623"/>
      <c r="Q27" s="299"/>
      <c r="R27" s="302" t="s">
        <v>130</v>
      </c>
      <c r="S27" s="302"/>
      <c r="T27" s="302"/>
      <c r="U27" s="302"/>
      <c r="V27" s="302"/>
      <c r="W27" s="299"/>
      <c r="X27" s="299"/>
      <c r="Y27" s="299"/>
      <c r="Z27" s="289"/>
      <c r="AA27" s="299"/>
      <c r="AB27" s="297"/>
      <c r="AC27" s="289"/>
      <c r="AD27" s="289"/>
    </row>
    <row r="28" spans="1:30" ht="15" customHeight="1" x14ac:dyDescent="0.25">
      <c r="A28" s="289"/>
      <c r="B28" s="31"/>
      <c r="C28" s="622"/>
      <c r="D28" s="569"/>
      <c r="E28" s="569"/>
      <c r="F28" s="569"/>
      <c r="G28" s="569"/>
      <c r="H28" s="569"/>
      <c r="I28" s="569"/>
      <c r="J28" s="569"/>
      <c r="K28" s="569"/>
      <c r="L28" s="569"/>
      <c r="M28" s="569"/>
      <c r="N28" s="569"/>
      <c r="O28" s="569"/>
      <c r="P28" s="623"/>
      <c r="Q28" s="289"/>
      <c r="R28" s="37"/>
      <c r="S28" s="289" t="s">
        <v>15</v>
      </c>
      <c r="T28" s="289"/>
      <c r="U28" s="37"/>
      <c r="V28" s="289" t="s">
        <v>27</v>
      </c>
      <c r="W28" s="289"/>
      <c r="X28" s="37"/>
      <c r="Y28" s="304" t="s">
        <v>46</v>
      </c>
      <c r="Z28" s="289"/>
      <c r="AA28" s="289"/>
      <c r="AB28" s="297"/>
      <c r="AC28" s="289"/>
      <c r="AD28" s="289"/>
    </row>
    <row r="29" spans="1:30" ht="15" customHeight="1" x14ac:dyDescent="0.25">
      <c r="A29" s="289"/>
      <c r="B29" s="31"/>
      <c r="C29" s="622"/>
      <c r="D29" s="569"/>
      <c r="E29" s="569"/>
      <c r="F29" s="569"/>
      <c r="G29" s="569"/>
      <c r="H29" s="569"/>
      <c r="I29" s="569"/>
      <c r="J29" s="569"/>
      <c r="K29" s="569"/>
      <c r="L29" s="569"/>
      <c r="M29" s="569"/>
      <c r="N29" s="569"/>
      <c r="O29" s="569"/>
      <c r="P29" s="623"/>
      <c r="Q29" s="289"/>
      <c r="R29" s="289"/>
      <c r="S29" s="289"/>
      <c r="T29" s="289"/>
      <c r="U29" s="289"/>
      <c r="V29" s="289"/>
      <c r="W29" s="289"/>
      <c r="X29" s="289"/>
      <c r="Y29" s="289"/>
      <c r="Z29" s="289"/>
      <c r="AA29" s="289"/>
      <c r="AB29" s="297"/>
      <c r="AC29" s="289"/>
      <c r="AD29" s="289"/>
    </row>
    <row r="30" spans="1:30" ht="15" customHeight="1" x14ac:dyDescent="0.25">
      <c r="A30" s="289"/>
      <c r="B30" s="31"/>
      <c r="C30" s="607"/>
      <c r="D30" s="608"/>
      <c r="E30" s="608"/>
      <c r="F30" s="608"/>
      <c r="G30" s="608"/>
      <c r="H30" s="608"/>
      <c r="I30" s="608"/>
      <c r="J30" s="608"/>
      <c r="K30" s="608"/>
      <c r="L30" s="608"/>
      <c r="M30" s="608"/>
      <c r="N30" s="608"/>
      <c r="O30" s="608"/>
      <c r="P30" s="609"/>
      <c r="Q30" s="289"/>
      <c r="R30" s="302" t="s">
        <v>131</v>
      </c>
      <c r="S30" s="289"/>
      <c r="T30" s="289"/>
      <c r="U30" s="289"/>
      <c r="V30" s="289"/>
      <c r="W30" s="632" t="s">
        <v>21</v>
      </c>
      <c r="X30" s="595"/>
      <c r="Y30" s="595"/>
      <c r="Z30" s="595"/>
      <c r="AA30" s="585"/>
      <c r="AB30" s="297"/>
      <c r="AC30" s="289"/>
      <c r="AD30" s="289"/>
    </row>
    <row r="31" spans="1:30" ht="15" customHeight="1" x14ac:dyDescent="0.25">
      <c r="A31" s="289"/>
      <c r="B31" s="31"/>
      <c r="C31" s="299"/>
      <c r="D31" s="299"/>
      <c r="E31" s="299"/>
      <c r="F31" s="299"/>
      <c r="G31" s="299"/>
      <c r="H31" s="289"/>
      <c r="I31" s="289"/>
      <c r="J31" s="289"/>
      <c r="K31" s="289"/>
      <c r="L31" s="289"/>
      <c r="M31" s="289"/>
      <c r="N31" s="289"/>
      <c r="O31" s="289"/>
      <c r="P31" s="289"/>
      <c r="Q31" s="289"/>
      <c r="R31" s="302"/>
      <c r="S31" s="289"/>
      <c r="T31" s="289"/>
      <c r="U31" s="289"/>
      <c r="V31" s="289"/>
      <c r="W31" s="289"/>
      <c r="X31" s="289"/>
      <c r="Y31" s="289"/>
      <c r="Z31" s="289"/>
      <c r="AA31" s="289"/>
      <c r="AB31" s="297"/>
      <c r="AC31" s="289"/>
      <c r="AD31" s="289"/>
    </row>
    <row r="32" spans="1:30" ht="15" customHeight="1" x14ac:dyDescent="0.25">
      <c r="A32" s="289"/>
      <c r="B32" s="31"/>
      <c r="C32" s="302" t="s">
        <v>132</v>
      </c>
      <c r="D32" s="299"/>
      <c r="E32" s="299"/>
      <c r="F32" s="299"/>
      <c r="G32" s="299"/>
      <c r="H32" s="299"/>
      <c r="I32" s="289"/>
      <c r="J32" s="289"/>
      <c r="K32" s="289"/>
      <c r="L32" s="289"/>
      <c r="M32" s="289"/>
      <c r="N32" s="289"/>
      <c r="O32" s="289"/>
      <c r="P32" s="289"/>
      <c r="Q32" s="289"/>
      <c r="R32" s="289"/>
      <c r="S32" s="289"/>
      <c r="T32" s="289"/>
      <c r="U32" s="289"/>
      <c r="V32" s="289"/>
      <c r="W32" s="289"/>
      <c r="X32" s="289"/>
      <c r="Y32" s="289"/>
      <c r="Z32" s="289"/>
      <c r="AA32" s="289"/>
      <c r="AB32" s="297"/>
      <c r="AC32" s="289"/>
      <c r="AD32" s="289"/>
    </row>
    <row r="33" spans="1:30" ht="39.75" customHeight="1" x14ac:dyDescent="0.25">
      <c r="A33" s="289"/>
      <c r="B33" s="31"/>
      <c r="C33" s="1037" t="s">
        <v>973</v>
      </c>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85"/>
      <c r="AB33" s="297"/>
      <c r="AC33" s="289"/>
      <c r="AD33" s="289"/>
    </row>
    <row r="34" spans="1:30" ht="15" customHeight="1" x14ac:dyDescent="0.25">
      <c r="A34" s="289"/>
      <c r="B34" s="31"/>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c r="AB34" s="305"/>
      <c r="AC34" s="289"/>
      <c r="AD34" s="289"/>
    </row>
    <row r="35" spans="1:30" ht="15" customHeight="1" x14ac:dyDescent="0.25">
      <c r="A35" s="289"/>
      <c r="B35" s="31"/>
      <c r="C35" s="293" t="s">
        <v>134</v>
      </c>
      <c r="D35" s="299"/>
      <c r="E35" s="299"/>
      <c r="F35" s="299"/>
      <c r="G35" s="299"/>
      <c r="H35" s="299"/>
      <c r="I35" s="299"/>
      <c r="J35" s="299"/>
      <c r="K35" s="299"/>
      <c r="L35" s="299"/>
      <c r="M35" s="293" t="s">
        <v>134</v>
      </c>
      <c r="N35" s="299"/>
      <c r="O35" s="299"/>
      <c r="P35" s="299"/>
      <c r="Q35" s="299"/>
      <c r="R35" s="299"/>
      <c r="S35" s="299"/>
      <c r="T35" s="299"/>
      <c r="U35" s="299"/>
      <c r="V35" s="299"/>
      <c r="W35" s="299"/>
      <c r="X35" s="299"/>
      <c r="Y35" s="299"/>
      <c r="Z35" s="299"/>
      <c r="AA35" s="299"/>
      <c r="AB35" s="305"/>
      <c r="AC35" s="289"/>
      <c r="AD35" s="289"/>
    </row>
    <row r="36" spans="1:30" ht="29.25" customHeight="1" x14ac:dyDescent="0.25">
      <c r="A36" s="289"/>
      <c r="B36" s="31"/>
      <c r="C36" s="632" t="s">
        <v>974</v>
      </c>
      <c r="D36" s="595"/>
      <c r="E36" s="595"/>
      <c r="F36" s="595"/>
      <c r="G36" s="595"/>
      <c r="H36" s="595"/>
      <c r="I36" s="595"/>
      <c r="J36" s="595"/>
      <c r="K36" s="585"/>
      <c r="L36" s="299"/>
      <c r="M36" s="632"/>
      <c r="N36" s="595"/>
      <c r="O36" s="595"/>
      <c r="P36" s="595"/>
      <c r="Q36" s="595"/>
      <c r="R36" s="595"/>
      <c r="S36" s="595"/>
      <c r="T36" s="595"/>
      <c r="U36" s="595"/>
      <c r="V36" s="595"/>
      <c r="W36" s="595"/>
      <c r="X36" s="595"/>
      <c r="Y36" s="595"/>
      <c r="Z36" s="595"/>
      <c r="AA36" s="585"/>
      <c r="AB36" s="305"/>
      <c r="AC36" s="289"/>
      <c r="AD36" s="289"/>
    </row>
    <row r="37" spans="1:30" ht="15" customHeight="1" x14ac:dyDescent="0.25">
      <c r="A37" s="289"/>
      <c r="B37" s="31"/>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97"/>
      <c r="AC37" s="289"/>
      <c r="AD37" s="289"/>
    </row>
    <row r="38" spans="1:30" ht="15" customHeight="1" x14ac:dyDescent="0.25">
      <c r="A38" s="289"/>
      <c r="B38" s="31"/>
      <c r="C38" s="306" t="s">
        <v>137</v>
      </c>
      <c r="D38" s="306"/>
      <c r="E38" s="306"/>
      <c r="F38" s="306"/>
      <c r="G38" s="307"/>
      <c r="H38" s="308"/>
      <c r="I38" s="308"/>
      <c r="J38" s="308"/>
      <c r="K38" s="308"/>
      <c r="L38" s="308"/>
      <c r="M38" s="308"/>
      <c r="N38" s="308"/>
      <c r="O38" s="308"/>
      <c r="P38" s="308"/>
      <c r="Q38" s="308"/>
      <c r="R38" s="308"/>
      <c r="S38" s="308"/>
      <c r="T38" s="308"/>
      <c r="U38" s="308"/>
      <c r="V38" s="308"/>
      <c r="W38" s="308"/>
      <c r="X38" s="308"/>
      <c r="Y38" s="308"/>
      <c r="Z38" s="308"/>
      <c r="AA38" s="308"/>
      <c r="AB38" s="297"/>
      <c r="AC38" s="289"/>
      <c r="AD38" s="289"/>
    </row>
    <row r="39" spans="1:30" ht="90" customHeight="1" x14ac:dyDescent="0.25">
      <c r="A39" s="289"/>
      <c r="B39" s="31"/>
      <c r="C39" s="633" t="s">
        <v>975</v>
      </c>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85"/>
      <c r="AB39" s="297"/>
      <c r="AC39" s="289"/>
      <c r="AD39" s="289"/>
    </row>
    <row r="40" spans="1:30" ht="15" customHeight="1" x14ac:dyDescent="0.25">
      <c r="A40" s="289"/>
      <c r="B40" s="31"/>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97"/>
      <c r="AC40" s="289"/>
      <c r="AD40" s="289"/>
    </row>
    <row r="41" spans="1:30" ht="15.75" customHeight="1" x14ac:dyDescent="0.25">
      <c r="A41" s="289"/>
      <c r="B41" s="31"/>
      <c r="C41" s="616" t="s">
        <v>139</v>
      </c>
      <c r="D41" s="612"/>
      <c r="E41" s="302"/>
      <c r="F41" s="594" t="s">
        <v>22</v>
      </c>
      <c r="G41" s="585"/>
      <c r="H41" s="302"/>
      <c r="I41" s="289"/>
      <c r="J41" s="309" t="s">
        <v>140</v>
      </c>
      <c r="K41" s="594">
        <v>5</v>
      </c>
      <c r="L41" s="595"/>
      <c r="M41" s="595"/>
      <c r="N41" s="585"/>
      <c r="O41" s="302"/>
      <c r="P41" s="302"/>
      <c r="Q41" s="293" t="s">
        <v>141</v>
      </c>
      <c r="R41" s="289"/>
      <c r="S41" s="302"/>
      <c r="T41" s="302"/>
      <c r="U41" s="302"/>
      <c r="V41" s="302"/>
      <c r="W41" s="594" t="s">
        <v>20</v>
      </c>
      <c r="X41" s="595"/>
      <c r="Y41" s="595"/>
      <c r="Z41" s="595"/>
      <c r="AA41" s="585"/>
      <c r="AB41" s="301"/>
      <c r="AC41" s="289"/>
      <c r="AD41" s="289"/>
    </row>
    <row r="42" spans="1:30" ht="15.75" customHeight="1" x14ac:dyDescent="0.25">
      <c r="A42" s="289"/>
      <c r="B42" s="31"/>
      <c r="C42" s="289"/>
      <c r="D42" s="289"/>
      <c r="E42" s="289"/>
      <c r="F42" s="304"/>
      <c r="G42" s="304"/>
      <c r="H42" s="304"/>
      <c r="I42" s="304"/>
      <c r="J42" s="304"/>
      <c r="K42" s="304"/>
      <c r="L42" s="304"/>
      <c r="M42" s="289"/>
      <c r="N42" s="289"/>
      <c r="O42" s="289"/>
      <c r="P42" s="289"/>
      <c r="Q42" s="289"/>
      <c r="R42" s="289"/>
      <c r="S42" s="289"/>
      <c r="T42" s="289"/>
      <c r="U42" s="289"/>
      <c r="V42" s="289"/>
      <c r="W42" s="289"/>
      <c r="X42" s="289"/>
      <c r="Y42" s="289"/>
      <c r="Z42" s="289"/>
      <c r="AA42" s="289"/>
      <c r="AB42" s="297"/>
      <c r="AC42" s="289"/>
      <c r="AD42" s="289"/>
    </row>
    <row r="43" spans="1:30" ht="32.25" customHeight="1" x14ac:dyDescent="0.25">
      <c r="A43" s="289"/>
      <c r="B43" s="31"/>
      <c r="C43" s="289"/>
      <c r="D43" s="309" t="s">
        <v>142</v>
      </c>
      <c r="E43" s="302"/>
      <c r="F43" s="633"/>
      <c r="G43" s="595"/>
      <c r="H43" s="595"/>
      <c r="I43" s="595"/>
      <c r="J43" s="595"/>
      <c r="K43" s="595"/>
      <c r="L43" s="595"/>
      <c r="M43" s="585"/>
      <c r="N43" s="289"/>
      <c r="O43" s="309" t="s">
        <v>144</v>
      </c>
      <c r="P43" s="632">
        <v>0</v>
      </c>
      <c r="Q43" s="595"/>
      <c r="R43" s="595"/>
      <c r="S43" s="595"/>
      <c r="T43" s="595"/>
      <c r="U43" s="595"/>
      <c r="V43" s="595"/>
      <c r="W43" s="595"/>
      <c r="X43" s="595"/>
      <c r="Y43" s="595"/>
      <c r="Z43" s="595"/>
      <c r="AA43" s="585"/>
      <c r="AB43" s="297"/>
      <c r="AC43" s="289"/>
      <c r="AD43" s="289"/>
    </row>
    <row r="44" spans="1:30" ht="15.75" customHeight="1" x14ac:dyDescent="0.25">
      <c r="A44" s="289"/>
      <c r="B44" s="31"/>
      <c r="C44" s="302"/>
      <c r="D44" s="302"/>
      <c r="E44" s="302"/>
      <c r="F44" s="304"/>
      <c r="G44" s="304"/>
      <c r="H44" s="304"/>
      <c r="I44" s="304"/>
      <c r="J44" s="304"/>
      <c r="K44" s="304"/>
      <c r="L44" s="304"/>
      <c r="M44" s="302"/>
      <c r="N44" s="302"/>
      <c r="O44" s="302"/>
      <c r="P44" s="302"/>
      <c r="Q44" s="302"/>
      <c r="R44" s="302"/>
      <c r="S44" s="302"/>
      <c r="T44" s="302"/>
      <c r="U44" s="302"/>
      <c r="V44" s="302"/>
      <c r="W44" s="302"/>
      <c r="X44" s="302"/>
      <c r="Y44" s="302"/>
      <c r="Z44" s="302"/>
      <c r="AA44" s="302"/>
      <c r="AB44" s="301"/>
      <c r="AC44" s="289"/>
      <c r="AD44" s="289"/>
    </row>
    <row r="45" spans="1:30" ht="15.75" customHeight="1" x14ac:dyDescent="0.25">
      <c r="A45" s="289"/>
      <c r="B45" s="31"/>
      <c r="C45" s="289"/>
      <c r="D45" s="309" t="s">
        <v>145</v>
      </c>
      <c r="E45" s="289"/>
      <c r="F45" s="615" t="s">
        <v>146</v>
      </c>
      <c r="G45" s="585"/>
      <c r="H45" s="289"/>
      <c r="I45" s="289"/>
      <c r="J45" s="302" t="s">
        <v>147</v>
      </c>
      <c r="K45" s="289"/>
      <c r="L45" s="615" t="s">
        <v>148</v>
      </c>
      <c r="M45" s="595"/>
      <c r="N45" s="585"/>
      <c r="O45" s="302"/>
      <c r="P45" s="302"/>
      <c r="Q45" s="289"/>
      <c r="R45" s="302" t="s">
        <v>149</v>
      </c>
      <c r="S45" s="302"/>
      <c r="T45" s="302"/>
      <c r="U45" s="302"/>
      <c r="V45" s="302"/>
      <c r="W45" s="634"/>
      <c r="X45" s="595"/>
      <c r="Y45" s="595"/>
      <c r="Z45" s="595"/>
      <c r="AA45" s="585"/>
      <c r="AB45" s="301"/>
      <c r="AC45" s="289"/>
      <c r="AD45" s="289"/>
    </row>
    <row r="46" spans="1:30" ht="15.75" customHeight="1" x14ac:dyDescent="0.25">
      <c r="A46" s="289"/>
      <c r="B46" s="31"/>
      <c r="C46" s="289"/>
      <c r="D46" s="289"/>
      <c r="E46" s="289"/>
      <c r="F46" s="29"/>
      <c r="G46" s="289"/>
      <c r="H46" s="289"/>
      <c r="I46" s="293"/>
      <c r="J46" s="293"/>
      <c r="K46" s="293"/>
      <c r="L46" s="293"/>
      <c r="M46" s="293"/>
      <c r="N46" s="293"/>
      <c r="O46" s="293"/>
      <c r="P46" s="293"/>
      <c r="Q46" s="293"/>
      <c r="R46" s="293"/>
      <c r="S46" s="293"/>
      <c r="T46" s="293"/>
      <c r="U46" s="293"/>
      <c r="V46" s="293"/>
      <c r="W46" s="293"/>
      <c r="X46" s="293"/>
      <c r="Y46" s="293"/>
      <c r="Z46" s="293"/>
      <c r="AA46" s="293"/>
      <c r="AB46" s="294"/>
      <c r="AC46" s="289"/>
      <c r="AD46" s="289"/>
    </row>
    <row r="47" spans="1:30" ht="15.75" customHeight="1" x14ac:dyDescent="0.25">
      <c r="A47" s="289"/>
      <c r="B47" s="31"/>
      <c r="C47" s="310" t="s">
        <v>150</v>
      </c>
      <c r="D47" s="635">
        <v>2024</v>
      </c>
      <c r="E47" s="636"/>
      <c r="F47" s="637"/>
      <c r="G47" s="35"/>
      <c r="H47" s="293"/>
      <c r="I47" s="293"/>
      <c r="J47" s="293"/>
      <c r="K47" s="293"/>
      <c r="L47" s="293"/>
      <c r="M47" s="293"/>
      <c r="N47" s="293"/>
      <c r="O47" s="293"/>
      <c r="P47" s="293"/>
      <c r="Q47" s="627"/>
      <c r="R47" s="612"/>
      <c r="S47" s="612"/>
      <c r="T47" s="612"/>
      <c r="U47" s="612"/>
      <c r="V47" s="293"/>
      <c r="W47" s="293"/>
      <c r="X47" s="626"/>
      <c r="Y47" s="612"/>
      <c r="Z47" s="612"/>
      <c r="AA47" s="612"/>
      <c r="AB47" s="301"/>
      <c r="AC47" s="289"/>
      <c r="AD47" s="289"/>
    </row>
    <row r="48" spans="1:30" ht="5.25" customHeight="1" x14ac:dyDescent="0.25">
      <c r="A48" s="289"/>
      <c r="B48" s="31"/>
      <c r="C48" s="302"/>
      <c r="D48" s="38"/>
      <c r="E48" s="38"/>
      <c r="F48" s="38"/>
      <c r="G48" s="289"/>
      <c r="H48" s="293"/>
      <c r="I48" s="293"/>
      <c r="J48" s="293"/>
      <c r="K48" s="293"/>
      <c r="L48" s="293"/>
      <c r="M48" s="293"/>
      <c r="N48" s="293"/>
      <c r="O48" s="293"/>
      <c r="P48" s="293"/>
      <c r="Q48" s="299"/>
      <c r="R48" s="299"/>
      <c r="S48" s="299"/>
      <c r="T48" s="299"/>
      <c r="U48" s="299"/>
      <c r="V48" s="293"/>
      <c r="W48" s="293"/>
      <c r="X48" s="295"/>
      <c r="Y48" s="295"/>
      <c r="Z48" s="295"/>
      <c r="AA48" s="295"/>
      <c r="AB48" s="301"/>
      <c r="AC48" s="289"/>
      <c r="AD48" s="289"/>
    </row>
    <row r="49" spans="1:30" ht="15.75" customHeight="1" x14ac:dyDescent="0.25">
      <c r="A49" s="289"/>
      <c r="B49" s="31"/>
      <c r="C49" s="302" t="s">
        <v>140</v>
      </c>
      <c r="D49" s="632">
        <v>1.2</v>
      </c>
      <c r="E49" s="595"/>
      <c r="F49" s="585"/>
      <c r="G49" s="289"/>
      <c r="H49" s="293"/>
      <c r="I49" s="293"/>
      <c r="J49" s="293"/>
      <c r="K49" s="293"/>
      <c r="L49" s="293"/>
      <c r="M49" s="293"/>
      <c r="N49" s="293"/>
      <c r="O49" s="293"/>
      <c r="P49" s="293"/>
      <c r="Q49" s="627"/>
      <c r="R49" s="612"/>
      <c r="S49" s="612"/>
      <c r="T49" s="612"/>
      <c r="U49" s="612"/>
      <c r="V49" s="293"/>
      <c r="W49" s="293"/>
      <c r="X49" s="626"/>
      <c r="Y49" s="612"/>
      <c r="Z49" s="612"/>
      <c r="AA49" s="612"/>
      <c r="AB49" s="294"/>
      <c r="AC49" s="289"/>
      <c r="AD49" s="289"/>
    </row>
    <row r="50" spans="1:30" ht="15.75" customHeight="1" x14ac:dyDescent="0.25">
      <c r="A50" s="289"/>
      <c r="B50" s="31"/>
      <c r="C50" s="289"/>
      <c r="D50" s="289"/>
      <c r="E50" s="289"/>
      <c r="F50" s="289"/>
      <c r="G50" s="289"/>
      <c r="H50" s="289"/>
      <c r="I50" s="293"/>
      <c r="J50" s="293"/>
      <c r="K50" s="302"/>
      <c r="L50" s="302"/>
      <c r="M50" s="302"/>
      <c r="N50" s="302"/>
      <c r="O50" s="302"/>
      <c r="P50" s="302"/>
      <c r="Q50" s="302"/>
      <c r="R50" s="302"/>
      <c r="S50" s="302"/>
      <c r="T50" s="302"/>
      <c r="U50" s="302"/>
      <c r="V50" s="302"/>
      <c r="W50" s="302"/>
      <c r="X50" s="302"/>
      <c r="Y50" s="302"/>
      <c r="Z50" s="302"/>
      <c r="AA50" s="302"/>
      <c r="AB50" s="294"/>
      <c r="AC50" s="289"/>
      <c r="AD50" s="289"/>
    </row>
    <row r="51" spans="1:30" ht="15.75" customHeight="1" x14ac:dyDescent="0.25">
      <c r="A51" s="289"/>
      <c r="B51" s="31"/>
      <c r="C51" s="302"/>
      <c r="D51" s="594" t="s">
        <v>151</v>
      </c>
      <c r="E51" s="595"/>
      <c r="F51" s="595"/>
      <c r="G51" s="595"/>
      <c r="H51" s="595"/>
      <c r="I51" s="595"/>
      <c r="J51" s="595"/>
      <c r="K51" s="595"/>
      <c r="L51" s="595"/>
      <c r="M51" s="595"/>
      <c r="N51" s="595"/>
      <c r="O51" s="595"/>
      <c r="P51" s="595"/>
      <c r="Q51" s="595"/>
      <c r="R51" s="595"/>
      <c r="S51" s="595"/>
      <c r="T51" s="595"/>
      <c r="U51" s="595"/>
      <c r="V51" s="595"/>
      <c r="W51" s="595"/>
      <c r="X51" s="595"/>
      <c r="Y51" s="585"/>
      <c r="Z51" s="303"/>
      <c r="AA51" s="303"/>
      <c r="AB51" s="311"/>
      <c r="AC51" s="289"/>
      <c r="AD51" s="289"/>
    </row>
    <row r="52" spans="1:30" ht="15.75" customHeight="1" x14ac:dyDescent="0.25">
      <c r="A52" s="289"/>
      <c r="B52" s="31"/>
      <c r="C52" s="289"/>
      <c r="D52" s="600" t="s">
        <v>152</v>
      </c>
      <c r="E52" s="595"/>
      <c r="F52" s="595"/>
      <c r="G52" s="595"/>
      <c r="H52" s="585"/>
      <c r="I52" s="596" t="s">
        <v>153</v>
      </c>
      <c r="J52" s="595"/>
      <c r="K52" s="595"/>
      <c r="L52" s="595"/>
      <c r="M52" s="595"/>
      <c r="N52" s="595"/>
      <c r="O52" s="595"/>
      <c r="P52" s="585"/>
      <c r="Q52" s="597" t="s">
        <v>154</v>
      </c>
      <c r="R52" s="595"/>
      <c r="S52" s="595"/>
      <c r="T52" s="595"/>
      <c r="U52" s="595"/>
      <c r="V52" s="595"/>
      <c r="W52" s="595"/>
      <c r="X52" s="595"/>
      <c r="Y52" s="585"/>
      <c r="Z52" s="303"/>
      <c r="AA52" s="303"/>
      <c r="AB52" s="311"/>
      <c r="AC52" s="289"/>
      <c r="AD52" s="289"/>
    </row>
    <row r="53" spans="1:30" ht="15.75" customHeight="1" x14ac:dyDescent="0.25">
      <c r="A53" s="312"/>
      <c r="B53" s="39"/>
      <c r="C53" s="40"/>
      <c r="D53" s="601" t="s">
        <v>155</v>
      </c>
      <c r="E53" s="595"/>
      <c r="F53" s="595"/>
      <c r="G53" s="595"/>
      <c r="H53" s="585"/>
      <c r="I53" s="598" t="s">
        <v>156</v>
      </c>
      <c r="J53" s="595"/>
      <c r="K53" s="595"/>
      <c r="L53" s="595"/>
      <c r="M53" s="595"/>
      <c r="N53" s="595"/>
      <c r="O53" s="595"/>
      <c r="P53" s="585"/>
      <c r="Q53" s="599" t="s">
        <v>157</v>
      </c>
      <c r="R53" s="595"/>
      <c r="S53" s="595"/>
      <c r="T53" s="595"/>
      <c r="U53" s="595"/>
      <c r="V53" s="595"/>
      <c r="W53" s="595"/>
      <c r="X53" s="595"/>
      <c r="Y53" s="585"/>
      <c r="Z53" s="312"/>
      <c r="AA53" s="312"/>
      <c r="AB53" s="313"/>
      <c r="AC53" s="312"/>
      <c r="AD53" s="312"/>
    </row>
    <row r="54" spans="1:30" ht="15.75" customHeight="1" x14ac:dyDescent="0.25">
      <c r="A54" s="289"/>
      <c r="B54" s="31"/>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c r="AB54" s="298"/>
      <c r="AC54" s="289"/>
      <c r="AD54" s="289"/>
    </row>
    <row r="55" spans="1:30" ht="15.75" customHeight="1" x14ac:dyDescent="0.25">
      <c r="A55" s="316"/>
      <c r="B55" s="41"/>
      <c r="C55" s="602" t="s">
        <v>158</v>
      </c>
      <c r="D55" s="595"/>
      <c r="E55" s="595"/>
      <c r="F55" s="585"/>
      <c r="G55" s="603" t="s">
        <v>159</v>
      </c>
      <c r="H55" s="604" t="s">
        <v>160</v>
      </c>
      <c r="I55" s="605"/>
      <c r="J55" s="605"/>
      <c r="K55" s="605"/>
      <c r="L55" s="605"/>
      <c r="M55" s="605"/>
      <c r="N55" s="605"/>
      <c r="O55" s="605"/>
      <c r="P55" s="605"/>
      <c r="Q55" s="605"/>
      <c r="R55" s="605"/>
      <c r="S55" s="605"/>
      <c r="T55" s="605"/>
      <c r="U55" s="605"/>
      <c r="V55" s="605"/>
      <c r="W55" s="605"/>
      <c r="X55" s="605"/>
      <c r="Y55" s="605"/>
      <c r="Z55" s="605"/>
      <c r="AA55" s="606"/>
      <c r="AB55" s="311"/>
      <c r="AC55" s="316"/>
      <c r="AD55" s="316"/>
    </row>
    <row r="56" spans="1:30" ht="15.75" customHeight="1" x14ac:dyDescent="0.25">
      <c r="A56" s="316"/>
      <c r="B56" s="41"/>
      <c r="C56" s="42" t="s">
        <v>161</v>
      </c>
      <c r="D56" s="43" t="s">
        <v>1008</v>
      </c>
      <c r="E56" s="602" t="s">
        <v>162</v>
      </c>
      <c r="F56" s="585"/>
      <c r="G56" s="572"/>
      <c r="H56" s="607"/>
      <c r="I56" s="608"/>
      <c r="J56" s="608"/>
      <c r="K56" s="608"/>
      <c r="L56" s="608"/>
      <c r="M56" s="608"/>
      <c r="N56" s="608"/>
      <c r="O56" s="608"/>
      <c r="P56" s="608"/>
      <c r="Q56" s="608"/>
      <c r="R56" s="608"/>
      <c r="S56" s="608"/>
      <c r="T56" s="608"/>
      <c r="U56" s="608"/>
      <c r="V56" s="608"/>
      <c r="W56" s="608"/>
      <c r="X56" s="608"/>
      <c r="Y56" s="608"/>
      <c r="Z56" s="608"/>
      <c r="AA56" s="609"/>
      <c r="AB56" s="311"/>
      <c r="AC56" s="316"/>
      <c r="AD56" s="316"/>
    </row>
    <row r="57" spans="1:30" ht="15.75" customHeight="1" x14ac:dyDescent="0.25">
      <c r="A57" s="316"/>
      <c r="B57" s="41"/>
      <c r="C57" s="44">
        <v>2024</v>
      </c>
      <c r="D57" s="45">
        <v>45474</v>
      </c>
      <c r="E57" s="610">
        <v>45656</v>
      </c>
      <c r="F57" s="585"/>
      <c r="G57" s="46">
        <v>1.2</v>
      </c>
      <c r="H57" s="614"/>
      <c r="I57" s="595"/>
      <c r="J57" s="595"/>
      <c r="K57" s="595"/>
      <c r="L57" s="595"/>
      <c r="M57" s="595"/>
      <c r="N57" s="595"/>
      <c r="O57" s="595"/>
      <c r="P57" s="595"/>
      <c r="Q57" s="595"/>
      <c r="R57" s="595"/>
      <c r="S57" s="595"/>
      <c r="T57" s="595"/>
      <c r="U57" s="595"/>
      <c r="V57" s="595"/>
      <c r="W57" s="595"/>
      <c r="X57" s="595"/>
      <c r="Y57" s="595"/>
      <c r="Z57" s="595"/>
      <c r="AA57" s="585"/>
      <c r="AB57" s="311"/>
      <c r="AC57" s="316"/>
      <c r="AD57" s="316"/>
    </row>
    <row r="58" spans="1:30" ht="15.75" customHeight="1" x14ac:dyDescent="0.25">
      <c r="A58" s="316"/>
      <c r="B58" s="41"/>
      <c r="C58" s="44">
        <v>2025</v>
      </c>
      <c r="D58" s="45">
        <v>45658</v>
      </c>
      <c r="E58" s="610">
        <v>46021</v>
      </c>
      <c r="F58" s="585"/>
      <c r="G58" s="46">
        <v>1.7</v>
      </c>
      <c r="H58" s="614"/>
      <c r="I58" s="595"/>
      <c r="J58" s="595"/>
      <c r="K58" s="595"/>
      <c r="L58" s="595"/>
      <c r="M58" s="595"/>
      <c r="N58" s="595"/>
      <c r="O58" s="595"/>
      <c r="P58" s="595"/>
      <c r="Q58" s="595"/>
      <c r="R58" s="595"/>
      <c r="S58" s="595"/>
      <c r="T58" s="595"/>
      <c r="U58" s="595"/>
      <c r="V58" s="595"/>
      <c r="W58" s="595"/>
      <c r="X58" s="595"/>
      <c r="Y58" s="595"/>
      <c r="Z58" s="595"/>
      <c r="AA58" s="585"/>
      <c r="AB58" s="311"/>
      <c r="AC58" s="316"/>
      <c r="AD58" s="316"/>
    </row>
    <row r="59" spans="1:30" ht="15.75" customHeight="1" x14ac:dyDescent="0.25">
      <c r="A59" s="316"/>
      <c r="B59" s="41"/>
      <c r="C59" s="44">
        <v>2026</v>
      </c>
      <c r="D59" s="45">
        <v>46023</v>
      </c>
      <c r="E59" s="610">
        <v>46386</v>
      </c>
      <c r="F59" s="585"/>
      <c r="G59" s="46">
        <v>1.1000000000000001</v>
      </c>
      <c r="H59" s="614"/>
      <c r="I59" s="595"/>
      <c r="J59" s="595"/>
      <c r="K59" s="595"/>
      <c r="L59" s="595"/>
      <c r="M59" s="595"/>
      <c r="N59" s="595"/>
      <c r="O59" s="595"/>
      <c r="P59" s="595"/>
      <c r="Q59" s="595"/>
      <c r="R59" s="595"/>
      <c r="S59" s="595"/>
      <c r="T59" s="595"/>
      <c r="U59" s="595"/>
      <c r="V59" s="595"/>
      <c r="W59" s="595"/>
      <c r="X59" s="595"/>
      <c r="Y59" s="595"/>
      <c r="Z59" s="595"/>
      <c r="AA59" s="585"/>
      <c r="AB59" s="311"/>
      <c r="AC59" s="316"/>
      <c r="AD59" s="316"/>
    </row>
    <row r="60" spans="1:30" ht="15.75" customHeight="1" x14ac:dyDescent="0.25">
      <c r="A60" s="316"/>
      <c r="B60" s="41"/>
      <c r="C60" s="44">
        <v>2027</v>
      </c>
      <c r="D60" s="45">
        <v>46388</v>
      </c>
      <c r="E60" s="610">
        <v>46751</v>
      </c>
      <c r="F60" s="585"/>
      <c r="G60" s="46">
        <v>1</v>
      </c>
      <c r="H60" s="614"/>
      <c r="I60" s="595"/>
      <c r="J60" s="595"/>
      <c r="K60" s="595"/>
      <c r="L60" s="595"/>
      <c r="M60" s="595"/>
      <c r="N60" s="595"/>
      <c r="O60" s="595"/>
      <c r="P60" s="595"/>
      <c r="Q60" s="595"/>
      <c r="R60" s="595"/>
      <c r="S60" s="595"/>
      <c r="T60" s="595"/>
      <c r="U60" s="595"/>
      <c r="V60" s="595"/>
      <c r="W60" s="595"/>
      <c r="X60" s="595"/>
      <c r="Y60" s="595"/>
      <c r="Z60" s="595"/>
      <c r="AA60" s="585"/>
      <c r="AB60" s="311"/>
      <c r="AC60" s="316"/>
      <c r="AD60" s="316"/>
    </row>
    <row r="61" spans="1:30" ht="15.75" customHeight="1" x14ac:dyDescent="0.25">
      <c r="A61" s="316"/>
      <c r="B61" s="41"/>
      <c r="C61" s="44"/>
      <c r="D61" s="44"/>
      <c r="E61" s="602"/>
      <c r="F61" s="585"/>
      <c r="G61" s="43"/>
      <c r="H61" s="602"/>
      <c r="I61" s="595"/>
      <c r="J61" s="595"/>
      <c r="K61" s="595"/>
      <c r="L61" s="595"/>
      <c r="M61" s="595"/>
      <c r="N61" s="595"/>
      <c r="O61" s="595"/>
      <c r="P61" s="595"/>
      <c r="Q61" s="595"/>
      <c r="R61" s="595"/>
      <c r="S61" s="595"/>
      <c r="T61" s="595"/>
      <c r="U61" s="595"/>
      <c r="V61" s="595"/>
      <c r="W61" s="595"/>
      <c r="X61" s="595"/>
      <c r="Y61" s="595"/>
      <c r="Z61" s="595"/>
      <c r="AA61" s="585"/>
      <c r="AB61" s="311"/>
      <c r="AC61" s="316"/>
      <c r="AD61" s="316"/>
    </row>
    <row r="62" spans="1:30" ht="15.75" customHeight="1" x14ac:dyDescent="0.25">
      <c r="A62" s="289"/>
      <c r="B62" s="31"/>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97"/>
      <c r="AC62" s="289"/>
      <c r="AD62" s="289"/>
    </row>
    <row r="63" spans="1:30" ht="15.75" customHeight="1" x14ac:dyDescent="0.25">
      <c r="A63" s="289"/>
      <c r="B63" s="31"/>
      <c r="C63" s="616" t="s">
        <v>163</v>
      </c>
      <c r="D63" s="612"/>
      <c r="E63" s="302"/>
      <c r="F63" s="293" t="s">
        <v>164</v>
      </c>
      <c r="G63" s="47"/>
      <c r="H63" s="304"/>
      <c r="I63" s="293" t="s">
        <v>165</v>
      </c>
      <c r="J63" s="289"/>
      <c r="K63" s="615"/>
      <c r="L63" s="585"/>
      <c r="M63" s="302"/>
      <c r="N63" s="289"/>
      <c r="O63" s="289"/>
      <c r="P63" s="289"/>
      <c r="Q63" s="289"/>
      <c r="R63" s="289"/>
      <c r="S63" s="289"/>
      <c r="T63" s="289"/>
      <c r="U63" s="289"/>
      <c r="V63" s="289"/>
      <c r="W63" s="289"/>
      <c r="X63" s="289"/>
      <c r="Y63" s="289"/>
      <c r="Z63" s="289"/>
      <c r="AA63" s="289"/>
      <c r="AB63" s="297"/>
      <c r="AC63" s="289"/>
      <c r="AD63" s="289"/>
    </row>
    <row r="64" spans="1:30" ht="15.75" customHeight="1" x14ac:dyDescent="0.25">
      <c r="A64" s="289"/>
      <c r="B64" s="31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18"/>
      <c r="AC64" s="289"/>
      <c r="AD64" s="289"/>
    </row>
    <row r="65" spans="1:30" ht="15.75" customHeight="1" x14ac:dyDescent="0.25">
      <c r="A65" s="289"/>
      <c r="B65" s="613" t="s">
        <v>166</v>
      </c>
      <c r="C65" s="595"/>
      <c r="D65" s="595"/>
      <c r="E65" s="595"/>
      <c r="F65" s="595"/>
      <c r="G65" s="595"/>
      <c r="H65" s="595"/>
      <c r="I65" s="595"/>
      <c r="J65" s="595"/>
      <c r="K65" s="595"/>
      <c r="L65" s="595"/>
      <c r="M65" s="595"/>
      <c r="N65" s="595"/>
      <c r="O65" s="595"/>
      <c r="P65" s="595"/>
      <c r="Q65" s="595"/>
      <c r="R65" s="595"/>
      <c r="S65" s="595"/>
      <c r="T65" s="595"/>
      <c r="U65" s="595"/>
      <c r="V65" s="595"/>
      <c r="W65" s="595"/>
      <c r="X65" s="595"/>
      <c r="Y65" s="595"/>
      <c r="Z65" s="595"/>
      <c r="AA65" s="595"/>
      <c r="AB65" s="585"/>
      <c r="AC65" s="289"/>
      <c r="AD65" s="289"/>
    </row>
    <row r="66" spans="1:30" ht="15.75" customHeight="1" x14ac:dyDescent="0.25">
      <c r="A66" s="289"/>
      <c r="B66" s="4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49"/>
      <c r="AC66" s="289"/>
      <c r="AD66" s="289"/>
    </row>
    <row r="67" spans="1:30" ht="29.25" customHeight="1" x14ac:dyDescent="0.25">
      <c r="A67" s="289"/>
      <c r="B67" s="602" t="s">
        <v>161</v>
      </c>
      <c r="C67" s="585"/>
      <c r="D67" s="43"/>
      <c r="E67" s="602" t="s">
        <v>167</v>
      </c>
      <c r="F67" s="585"/>
      <c r="G67" s="43"/>
      <c r="H67" s="594" t="s">
        <v>168</v>
      </c>
      <c r="I67" s="585"/>
      <c r="J67" s="602"/>
      <c r="K67" s="585"/>
      <c r="L67" s="611"/>
      <c r="M67" s="612"/>
      <c r="N67" s="43" t="s">
        <v>169</v>
      </c>
      <c r="O67" s="602"/>
      <c r="P67" s="595"/>
      <c r="Q67" s="585"/>
      <c r="R67" s="602" t="s">
        <v>170</v>
      </c>
      <c r="S67" s="595"/>
      <c r="T67" s="585"/>
      <c r="U67" s="602"/>
      <c r="V67" s="595"/>
      <c r="W67" s="585"/>
      <c r="X67" s="602" t="s">
        <v>171</v>
      </c>
      <c r="Y67" s="585"/>
      <c r="Z67" s="602"/>
      <c r="AA67" s="595"/>
      <c r="AB67" s="585"/>
      <c r="AC67" s="289"/>
      <c r="AD67" s="289"/>
    </row>
    <row r="68" spans="1:30" ht="15.75" customHeight="1" x14ac:dyDescent="0.25">
      <c r="A68" s="289"/>
      <c r="B68" s="48"/>
      <c r="C68" s="319"/>
      <c r="D68" s="319"/>
      <c r="E68" s="319"/>
      <c r="F68" s="312"/>
      <c r="G68" s="320"/>
      <c r="H68" s="321"/>
      <c r="I68" s="321"/>
      <c r="J68" s="312"/>
      <c r="K68" s="312"/>
      <c r="L68" s="312"/>
      <c r="M68" s="312"/>
      <c r="N68" s="321"/>
      <c r="O68" s="312"/>
      <c r="P68" s="312"/>
      <c r="Q68" s="312"/>
      <c r="R68" s="312"/>
      <c r="S68" s="321"/>
      <c r="T68" s="299"/>
      <c r="U68" s="299"/>
      <c r="V68" s="289"/>
      <c r="W68" s="321"/>
      <c r="X68" s="309"/>
      <c r="Y68" s="309"/>
      <c r="Z68" s="50"/>
      <c r="AA68" s="28"/>
      <c r="AB68" s="51"/>
      <c r="AC68" s="289"/>
      <c r="AD68" s="289"/>
    </row>
    <row r="69" spans="1:30" ht="15.75" customHeight="1" x14ac:dyDescent="0.25">
      <c r="A69" s="289"/>
      <c r="B69" s="613" t="s">
        <v>172</v>
      </c>
      <c r="C69" s="585"/>
      <c r="D69" s="617"/>
      <c r="E69" s="608"/>
      <c r="F69" s="608"/>
      <c r="G69" s="608"/>
      <c r="H69" s="608"/>
      <c r="I69" s="608"/>
      <c r="J69" s="608"/>
      <c r="K69" s="608"/>
      <c r="L69" s="608"/>
      <c r="M69" s="608"/>
      <c r="N69" s="608"/>
      <c r="O69" s="608"/>
      <c r="P69" s="608"/>
      <c r="Q69" s="608"/>
      <c r="R69" s="608"/>
      <c r="S69" s="608"/>
      <c r="T69" s="608"/>
      <c r="U69" s="608"/>
      <c r="V69" s="608"/>
      <c r="W69" s="608"/>
      <c r="X69" s="608"/>
      <c r="Y69" s="608"/>
      <c r="Z69" s="608"/>
      <c r="AA69" s="608"/>
      <c r="AB69" s="609"/>
      <c r="AC69" s="289"/>
      <c r="AD69" s="289"/>
    </row>
    <row r="70" spans="1:30" ht="15.75" customHeight="1" x14ac:dyDescent="0.25">
      <c r="A70" s="289"/>
      <c r="B70" s="48"/>
      <c r="C70" s="319"/>
      <c r="D70" s="319"/>
      <c r="E70" s="319"/>
      <c r="F70" s="312"/>
      <c r="G70" s="320"/>
      <c r="H70" s="321"/>
      <c r="I70" s="321"/>
      <c r="J70" s="312"/>
      <c r="K70" s="312"/>
      <c r="L70" s="312"/>
      <c r="M70" s="312"/>
      <c r="N70" s="321"/>
      <c r="O70" s="312"/>
      <c r="P70" s="312"/>
      <c r="Q70" s="312"/>
      <c r="R70" s="312"/>
      <c r="S70" s="321"/>
      <c r="T70" s="299"/>
      <c r="U70" s="299"/>
      <c r="V70" s="289"/>
      <c r="W70" s="321"/>
      <c r="X70" s="309"/>
      <c r="Y70" s="309"/>
      <c r="Z70" s="50"/>
      <c r="AA70" s="28"/>
      <c r="AB70" s="51"/>
      <c r="AC70" s="289"/>
      <c r="AD70" s="289"/>
    </row>
    <row r="71" spans="1:30" ht="15.75" customHeight="1" x14ac:dyDescent="0.25">
      <c r="A71" s="289"/>
      <c r="B71" s="613" t="s">
        <v>173</v>
      </c>
      <c r="C71" s="585"/>
      <c r="D71" s="61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609"/>
      <c r="AC71" s="289"/>
      <c r="AD71" s="289"/>
    </row>
    <row r="72" spans="1:30" ht="15.75" customHeight="1" x14ac:dyDescent="0.25">
      <c r="A72" s="289"/>
      <c r="B72" s="48"/>
      <c r="C72" s="319"/>
      <c r="D72" s="319"/>
      <c r="E72" s="319"/>
      <c r="F72" s="312"/>
      <c r="G72" s="320"/>
      <c r="H72" s="321"/>
      <c r="I72" s="321"/>
      <c r="J72" s="312"/>
      <c r="K72" s="312"/>
      <c r="L72" s="312"/>
      <c r="M72" s="312"/>
      <c r="N72" s="321"/>
      <c r="O72" s="312"/>
      <c r="P72" s="312"/>
      <c r="Q72" s="312"/>
      <c r="R72" s="312"/>
      <c r="S72" s="321"/>
      <c r="T72" s="299"/>
      <c r="U72" s="299"/>
      <c r="V72" s="289"/>
      <c r="W72" s="321"/>
      <c r="X72" s="309"/>
      <c r="Y72" s="309"/>
      <c r="Z72" s="309"/>
      <c r="AA72" s="299"/>
      <c r="AB72" s="305"/>
      <c r="AC72" s="289"/>
      <c r="AD72" s="289"/>
    </row>
    <row r="73" spans="1:30" ht="15.75" customHeight="1" x14ac:dyDescent="0.25">
      <c r="A73" s="289"/>
      <c r="B73" s="613" t="s">
        <v>174</v>
      </c>
      <c r="C73" s="585"/>
      <c r="D73" s="618"/>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9"/>
      <c r="AC73" s="289"/>
      <c r="AD73" s="289"/>
    </row>
    <row r="74" spans="1:30" ht="15.75" customHeight="1" x14ac:dyDescent="0.25">
      <c r="A74" s="289"/>
      <c r="B74" s="48"/>
      <c r="C74" s="319"/>
      <c r="D74" s="319"/>
      <c r="E74" s="319"/>
      <c r="F74" s="312"/>
      <c r="G74" s="320"/>
      <c r="H74" s="321"/>
      <c r="I74" s="321"/>
      <c r="J74" s="312"/>
      <c r="K74" s="312"/>
      <c r="L74" s="312"/>
      <c r="M74" s="312"/>
      <c r="N74" s="321"/>
      <c r="O74" s="312"/>
      <c r="P74" s="312"/>
      <c r="Q74" s="312"/>
      <c r="R74" s="312"/>
      <c r="S74" s="321"/>
      <c r="T74" s="299"/>
      <c r="U74" s="299"/>
      <c r="V74" s="289"/>
      <c r="W74" s="321"/>
      <c r="X74" s="309"/>
      <c r="Y74" s="309"/>
      <c r="Z74" s="50"/>
      <c r="AA74" s="28"/>
      <c r="AB74" s="51"/>
      <c r="AC74" s="289"/>
      <c r="AD74" s="289"/>
    </row>
    <row r="75" spans="1:30" ht="15.75" customHeight="1" x14ac:dyDescent="0.25">
      <c r="A75" s="289"/>
      <c r="B75" s="613" t="s">
        <v>175</v>
      </c>
      <c r="C75" s="585"/>
      <c r="D75" s="618"/>
      <c r="E75" s="608"/>
      <c r="F75" s="608"/>
      <c r="G75" s="608"/>
      <c r="H75" s="608"/>
      <c r="I75" s="608"/>
      <c r="J75" s="608"/>
      <c r="K75" s="608"/>
      <c r="L75" s="608"/>
      <c r="M75" s="608"/>
      <c r="N75" s="608"/>
      <c r="O75" s="608"/>
      <c r="P75" s="608"/>
      <c r="Q75" s="608"/>
      <c r="R75" s="608"/>
      <c r="S75" s="608"/>
      <c r="T75" s="608"/>
      <c r="U75" s="608"/>
      <c r="V75" s="608"/>
      <c r="W75" s="608"/>
      <c r="X75" s="608"/>
      <c r="Y75" s="608"/>
      <c r="Z75" s="608"/>
      <c r="AA75" s="608"/>
      <c r="AB75" s="609"/>
      <c r="AC75" s="289"/>
      <c r="AD75" s="289"/>
    </row>
    <row r="76" spans="1:30" ht="15.75" customHeight="1" x14ac:dyDescent="0.25">
      <c r="A76" s="289"/>
      <c r="B76" s="48"/>
      <c r="C76" s="319"/>
      <c r="D76" s="319"/>
      <c r="E76" s="319"/>
      <c r="F76" s="312"/>
      <c r="G76" s="320"/>
      <c r="H76" s="321"/>
      <c r="I76" s="321"/>
      <c r="J76" s="312"/>
      <c r="K76" s="312"/>
      <c r="L76" s="312"/>
      <c r="M76" s="312"/>
      <c r="N76" s="321"/>
      <c r="O76" s="312"/>
      <c r="P76" s="312"/>
      <c r="Q76" s="312"/>
      <c r="R76" s="312"/>
      <c r="S76" s="321"/>
      <c r="T76" s="299"/>
      <c r="U76" s="299"/>
      <c r="V76" s="289"/>
      <c r="W76" s="321"/>
      <c r="X76" s="309"/>
      <c r="Y76" s="309"/>
      <c r="Z76" s="50"/>
      <c r="AA76" s="28"/>
      <c r="AB76" s="51"/>
      <c r="AC76" s="289"/>
      <c r="AD76" s="289"/>
    </row>
    <row r="77" spans="1:30" ht="15.75" customHeight="1" x14ac:dyDescent="0.25">
      <c r="A77" s="289"/>
      <c r="B77" s="613" t="s">
        <v>176</v>
      </c>
      <c r="C77" s="585"/>
      <c r="D77" s="618"/>
      <c r="E77" s="608"/>
      <c r="F77" s="608"/>
      <c r="G77" s="608"/>
      <c r="H77" s="608"/>
      <c r="I77" s="608"/>
      <c r="J77" s="608"/>
      <c r="K77" s="608"/>
      <c r="L77" s="608"/>
      <c r="M77" s="608"/>
      <c r="N77" s="608"/>
      <c r="O77" s="608"/>
      <c r="P77" s="608"/>
      <c r="Q77" s="608"/>
      <c r="R77" s="608"/>
      <c r="S77" s="608"/>
      <c r="T77" s="608"/>
      <c r="U77" s="608"/>
      <c r="V77" s="608"/>
      <c r="W77" s="608"/>
      <c r="X77" s="608"/>
      <c r="Y77" s="608"/>
      <c r="Z77" s="608"/>
      <c r="AA77" s="608"/>
      <c r="AB77" s="609"/>
      <c r="AC77" s="289"/>
      <c r="AD77" s="289"/>
    </row>
    <row r="78" spans="1:30" ht="15.75" customHeight="1" x14ac:dyDescent="0.25">
      <c r="A78" s="289"/>
      <c r="B78" s="48"/>
      <c r="C78" s="319"/>
      <c r="D78" s="319"/>
      <c r="E78" s="319"/>
      <c r="F78" s="312"/>
      <c r="G78" s="320"/>
      <c r="H78" s="321"/>
      <c r="I78" s="321"/>
      <c r="J78" s="312"/>
      <c r="K78" s="312"/>
      <c r="L78" s="312"/>
      <c r="M78" s="312"/>
      <c r="N78" s="321"/>
      <c r="O78" s="312"/>
      <c r="P78" s="312"/>
      <c r="Q78" s="312"/>
      <c r="R78" s="312"/>
      <c r="S78" s="321"/>
      <c r="T78" s="299"/>
      <c r="U78" s="299"/>
      <c r="V78" s="289"/>
      <c r="W78" s="321"/>
      <c r="X78" s="309"/>
      <c r="Y78" s="309"/>
      <c r="Z78" s="50"/>
      <c r="AA78" s="28"/>
      <c r="AB78" s="51"/>
      <c r="AC78" s="289"/>
      <c r="AD78" s="289"/>
    </row>
    <row r="79" spans="1:30" ht="15.75" customHeight="1" x14ac:dyDescent="0.25">
      <c r="A79" s="289"/>
      <c r="B79" s="613" t="s">
        <v>177</v>
      </c>
      <c r="C79" s="595"/>
      <c r="D79" s="595"/>
      <c r="E79" s="595"/>
      <c r="F79" s="595"/>
      <c r="G79" s="595"/>
      <c r="H79" s="595"/>
      <c r="I79" s="595"/>
      <c r="J79" s="595"/>
      <c r="K79" s="595"/>
      <c r="L79" s="595"/>
      <c r="M79" s="595"/>
      <c r="N79" s="595"/>
      <c r="O79" s="595"/>
      <c r="P79" s="595"/>
      <c r="Q79" s="595"/>
      <c r="R79" s="595"/>
      <c r="S79" s="595"/>
      <c r="T79" s="595"/>
      <c r="U79" s="595"/>
      <c r="V79" s="595"/>
      <c r="W79" s="595"/>
      <c r="X79" s="595"/>
      <c r="Y79" s="595"/>
      <c r="Z79" s="595"/>
      <c r="AA79" s="595"/>
      <c r="AB79" s="585"/>
      <c r="AC79" s="289"/>
      <c r="AD79" s="289"/>
    </row>
    <row r="80" spans="1:30" ht="15.75" customHeight="1" x14ac:dyDescent="0.25">
      <c r="A80" s="289"/>
      <c r="B80" s="594" t="s">
        <v>122</v>
      </c>
      <c r="C80" s="585"/>
      <c r="D80" s="52" t="s">
        <v>178</v>
      </c>
      <c r="E80" s="594" t="s">
        <v>179</v>
      </c>
      <c r="F80" s="585"/>
      <c r="G80" s="594" t="s">
        <v>177</v>
      </c>
      <c r="H80" s="595"/>
      <c r="I80" s="595"/>
      <c r="J80" s="595"/>
      <c r="K80" s="595"/>
      <c r="L80" s="595"/>
      <c r="M80" s="595"/>
      <c r="N80" s="595"/>
      <c r="O80" s="585"/>
      <c r="P80" s="594" t="s">
        <v>180</v>
      </c>
      <c r="Q80" s="595"/>
      <c r="R80" s="595"/>
      <c r="S80" s="595"/>
      <c r="T80" s="595"/>
      <c r="U80" s="595"/>
      <c r="V80" s="595"/>
      <c r="W80" s="595"/>
      <c r="X80" s="595"/>
      <c r="Y80" s="595"/>
      <c r="Z80" s="595"/>
      <c r="AA80" s="595"/>
      <c r="AB80" s="585"/>
      <c r="AC80" s="289"/>
      <c r="AD80" s="289"/>
    </row>
    <row r="81" spans="1:30" ht="15.75" customHeight="1" x14ac:dyDescent="0.25">
      <c r="A81" s="289"/>
      <c r="B81" s="594"/>
      <c r="C81" s="585"/>
      <c r="D81" s="37"/>
      <c r="E81" s="594"/>
      <c r="F81" s="585"/>
      <c r="G81" s="619"/>
      <c r="H81" s="595"/>
      <c r="I81" s="595"/>
      <c r="J81" s="595"/>
      <c r="K81" s="595"/>
      <c r="L81" s="595"/>
      <c r="M81" s="595"/>
      <c r="N81" s="595"/>
      <c r="O81" s="585"/>
      <c r="P81" s="619"/>
      <c r="Q81" s="595"/>
      <c r="R81" s="595"/>
      <c r="S81" s="595"/>
      <c r="T81" s="595"/>
      <c r="U81" s="595"/>
      <c r="V81" s="595"/>
      <c r="W81" s="595"/>
      <c r="X81" s="595"/>
      <c r="Y81" s="595"/>
      <c r="Z81" s="595"/>
      <c r="AA81" s="595"/>
      <c r="AB81" s="585"/>
      <c r="AC81" s="289"/>
      <c r="AD81" s="289"/>
    </row>
    <row r="82" spans="1:30" ht="15.75" customHeight="1" x14ac:dyDescent="0.25">
      <c r="A82" s="289"/>
      <c r="B82" s="594"/>
      <c r="C82" s="585"/>
      <c r="D82" s="37"/>
      <c r="E82" s="594"/>
      <c r="F82" s="585"/>
      <c r="G82" s="619"/>
      <c r="H82" s="595"/>
      <c r="I82" s="595"/>
      <c r="J82" s="595"/>
      <c r="K82" s="595"/>
      <c r="L82" s="595"/>
      <c r="M82" s="595"/>
      <c r="N82" s="595"/>
      <c r="O82" s="585"/>
      <c r="P82" s="619"/>
      <c r="Q82" s="595"/>
      <c r="R82" s="595"/>
      <c r="S82" s="595"/>
      <c r="T82" s="595"/>
      <c r="U82" s="595"/>
      <c r="V82" s="595"/>
      <c r="W82" s="595"/>
      <c r="X82" s="595"/>
      <c r="Y82" s="595"/>
      <c r="Z82" s="595"/>
      <c r="AA82" s="595"/>
      <c r="AB82" s="585"/>
      <c r="AC82" s="289"/>
      <c r="AD82" s="289"/>
    </row>
    <row r="83" spans="1:30" ht="26.25" customHeight="1" x14ac:dyDescent="0.25">
      <c r="A83" s="289"/>
      <c r="B83" s="620" t="s">
        <v>181</v>
      </c>
      <c r="C83" s="595"/>
      <c r="D83" s="595"/>
      <c r="E83" s="595"/>
      <c r="F83" s="595"/>
      <c r="G83" s="595"/>
      <c r="H83" s="595"/>
      <c r="I83" s="595"/>
      <c r="J83" s="595"/>
      <c r="K83" s="595"/>
      <c r="L83" s="595"/>
      <c r="M83" s="595"/>
      <c r="N83" s="595"/>
      <c r="O83" s="595"/>
      <c r="P83" s="595"/>
      <c r="Q83" s="595"/>
      <c r="R83" s="595"/>
      <c r="S83" s="595"/>
      <c r="T83" s="595"/>
      <c r="U83" s="595"/>
      <c r="V83" s="595"/>
      <c r="W83" s="595"/>
      <c r="X83" s="595"/>
      <c r="Y83" s="595"/>
      <c r="Z83" s="595"/>
      <c r="AA83" s="595"/>
      <c r="AB83" s="585"/>
      <c r="AC83" s="289"/>
      <c r="AD83" s="322"/>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C00"/>
  </sheetPr>
  <dimension ref="A1:AD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row>
    <row r="2" spans="1:30"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row>
    <row r="3" spans="1:30"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row>
    <row r="4" spans="1:30"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row>
    <row r="5" spans="1:30"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row>
    <row r="6" spans="1:30"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row>
    <row r="7" spans="1:30"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row>
    <row r="8" spans="1:30"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row>
    <row r="9" spans="1:30"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row>
    <row r="10" spans="1:30" ht="30" customHeight="1" x14ac:dyDescent="0.25">
      <c r="A10" s="289"/>
      <c r="B10" s="31"/>
      <c r="C10" s="626" t="s">
        <v>123</v>
      </c>
      <c r="D10" s="612"/>
      <c r="E10" s="594" t="s">
        <v>1042</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row>
    <row r="11" spans="1:30"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row>
    <row r="12" spans="1:30" ht="29.25" customHeight="1" x14ac:dyDescent="0.25">
      <c r="A12" s="289"/>
      <c r="B12" s="31"/>
      <c r="C12" s="626" t="s">
        <v>125</v>
      </c>
      <c r="D12" s="612"/>
      <c r="E12" s="628" t="s">
        <v>1038</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row>
    <row r="13" spans="1:30"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row>
    <row r="14" spans="1:30" ht="15" customHeight="1" x14ac:dyDescent="0.25">
      <c r="A14" s="289"/>
      <c r="B14" s="31"/>
      <c r="C14" s="626" t="s">
        <v>1001</v>
      </c>
      <c r="D14" s="612"/>
      <c r="E14" s="621" t="s">
        <v>1043</v>
      </c>
      <c r="F14" s="605"/>
      <c r="G14" s="605"/>
      <c r="H14" s="605"/>
      <c r="I14" s="605"/>
      <c r="J14" s="605"/>
      <c r="K14" s="605"/>
      <c r="L14" s="605"/>
      <c r="M14" s="605"/>
      <c r="N14" s="605"/>
      <c r="O14" s="605"/>
      <c r="P14" s="605"/>
      <c r="Q14" s="605"/>
      <c r="R14" s="605"/>
      <c r="S14" s="605"/>
      <c r="T14" s="605"/>
      <c r="U14" s="605"/>
      <c r="V14" s="605"/>
      <c r="W14" s="605"/>
      <c r="X14" s="605"/>
      <c r="Y14" s="605"/>
      <c r="Z14" s="605"/>
      <c r="AA14" s="606"/>
      <c r="AB14" s="297"/>
      <c r="AC14" s="289"/>
      <c r="AD14" s="289"/>
    </row>
    <row r="15" spans="1:30" ht="15.75" customHeight="1" x14ac:dyDescent="0.25">
      <c r="A15" s="289"/>
      <c r="B15" s="31"/>
      <c r="C15" s="299"/>
      <c r="D15" s="299"/>
      <c r="E15" s="607"/>
      <c r="F15" s="608"/>
      <c r="G15" s="608"/>
      <c r="H15" s="608"/>
      <c r="I15" s="608"/>
      <c r="J15" s="608"/>
      <c r="K15" s="608"/>
      <c r="L15" s="608"/>
      <c r="M15" s="608"/>
      <c r="N15" s="608"/>
      <c r="O15" s="608"/>
      <c r="P15" s="608"/>
      <c r="Q15" s="608"/>
      <c r="R15" s="608"/>
      <c r="S15" s="608"/>
      <c r="T15" s="608"/>
      <c r="U15" s="608"/>
      <c r="V15" s="608"/>
      <c r="W15" s="608"/>
      <c r="X15" s="608"/>
      <c r="Y15" s="608"/>
      <c r="Z15" s="608"/>
      <c r="AA15" s="609"/>
      <c r="AB15" s="297"/>
      <c r="AC15" s="289"/>
      <c r="AD15" s="289"/>
    </row>
    <row r="16" spans="1:30" ht="15" customHeight="1" x14ac:dyDescent="0.25">
      <c r="A16" s="289"/>
      <c r="B16" s="31"/>
      <c r="C16" s="299"/>
      <c r="D16" s="299"/>
      <c r="E16" s="299"/>
      <c r="F16" s="289"/>
      <c r="G16" s="289"/>
      <c r="H16" s="289"/>
      <c r="I16" s="289"/>
      <c r="J16" s="289"/>
      <c r="K16" s="289"/>
      <c r="L16" s="289"/>
      <c r="M16" s="289"/>
      <c r="N16" s="289"/>
      <c r="O16" s="289"/>
      <c r="P16" s="289"/>
      <c r="Q16" s="289"/>
      <c r="R16" s="289"/>
      <c r="S16" s="289"/>
      <c r="T16" s="289"/>
      <c r="U16" s="289"/>
      <c r="V16" s="289"/>
      <c r="W16" s="289"/>
      <c r="X16" s="289"/>
      <c r="Y16" s="289"/>
      <c r="Z16" s="289"/>
      <c r="AA16" s="289"/>
      <c r="AB16" s="297"/>
      <c r="AC16" s="289"/>
      <c r="AD16" s="289"/>
    </row>
    <row r="17" spans="1:30" ht="15" customHeight="1" x14ac:dyDescent="0.25">
      <c r="A17" s="289"/>
      <c r="B17" s="31"/>
      <c r="C17" s="626" t="s">
        <v>1003</v>
      </c>
      <c r="D17" s="612"/>
      <c r="E17" s="1040" t="s">
        <v>1044</v>
      </c>
      <c r="F17" s="605"/>
      <c r="G17" s="605"/>
      <c r="H17" s="605"/>
      <c r="I17" s="605"/>
      <c r="J17" s="605"/>
      <c r="K17" s="605"/>
      <c r="L17" s="605"/>
      <c r="M17" s="605"/>
      <c r="N17" s="605"/>
      <c r="O17" s="605"/>
      <c r="P17" s="605"/>
      <c r="Q17" s="605"/>
      <c r="R17" s="605"/>
      <c r="S17" s="605"/>
      <c r="T17" s="605"/>
      <c r="U17" s="605"/>
      <c r="V17" s="605"/>
      <c r="W17" s="605"/>
      <c r="X17" s="605"/>
      <c r="Y17" s="605"/>
      <c r="Z17" s="605"/>
      <c r="AA17" s="606"/>
      <c r="AB17" s="297"/>
      <c r="AC17" s="289"/>
      <c r="AD17" s="289"/>
    </row>
    <row r="18" spans="1:30" ht="15" customHeight="1" x14ac:dyDescent="0.25">
      <c r="A18" s="289"/>
      <c r="B18" s="31"/>
      <c r="C18" s="299"/>
      <c r="D18" s="299"/>
      <c r="E18" s="607"/>
      <c r="F18" s="608"/>
      <c r="G18" s="608"/>
      <c r="H18" s="608"/>
      <c r="I18" s="608"/>
      <c r="J18" s="608"/>
      <c r="K18" s="608"/>
      <c r="L18" s="608"/>
      <c r="M18" s="608"/>
      <c r="N18" s="608"/>
      <c r="O18" s="608"/>
      <c r="P18" s="608"/>
      <c r="Q18" s="608"/>
      <c r="R18" s="608"/>
      <c r="S18" s="608"/>
      <c r="T18" s="608"/>
      <c r="U18" s="608"/>
      <c r="V18" s="608"/>
      <c r="W18" s="608"/>
      <c r="X18" s="608"/>
      <c r="Y18" s="608"/>
      <c r="Z18" s="608"/>
      <c r="AA18" s="609"/>
      <c r="AB18" s="297"/>
      <c r="AC18" s="289"/>
      <c r="AD18" s="289"/>
    </row>
    <row r="19" spans="1:30" ht="15" customHeight="1" x14ac:dyDescent="0.25">
      <c r="A19" s="289"/>
      <c r="B19" s="31"/>
      <c r="C19" s="299"/>
      <c r="D19" s="299"/>
      <c r="E19" s="299"/>
      <c r="F19" s="289"/>
      <c r="G19" s="289"/>
      <c r="H19" s="289"/>
      <c r="I19" s="289"/>
      <c r="J19" s="289"/>
      <c r="K19" s="289"/>
      <c r="L19" s="289"/>
      <c r="M19" s="289"/>
      <c r="N19" s="289"/>
      <c r="O19" s="289"/>
      <c r="P19" s="289"/>
      <c r="Q19" s="289"/>
      <c r="R19" s="289"/>
      <c r="S19" s="289"/>
      <c r="T19" s="289"/>
      <c r="U19" s="289"/>
      <c r="V19" s="289"/>
      <c r="W19" s="289"/>
      <c r="X19" s="289"/>
      <c r="Y19" s="289"/>
      <c r="Z19" s="289"/>
      <c r="AA19" s="289"/>
      <c r="AB19" s="297"/>
      <c r="AC19" s="289"/>
      <c r="AD19" s="289"/>
    </row>
    <row r="20" spans="1:30" ht="15" customHeight="1" x14ac:dyDescent="0.25">
      <c r="A20" s="289"/>
      <c r="B20" s="31"/>
      <c r="C20" s="299"/>
      <c r="D20" s="299"/>
      <c r="E20" s="299"/>
      <c r="F20" s="289"/>
      <c r="G20" s="289"/>
      <c r="H20" s="289"/>
      <c r="I20" s="289"/>
      <c r="J20" s="289"/>
      <c r="K20" s="289"/>
      <c r="L20" s="289"/>
      <c r="M20" s="289"/>
      <c r="N20" s="289"/>
      <c r="O20" s="289"/>
      <c r="P20" s="289"/>
      <c r="Q20" s="289"/>
      <c r="R20" s="289"/>
      <c r="S20" s="289"/>
      <c r="T20" s="289"/>
      <c r="U20" s="289"/>
      <c r="V20" s="289"/>
      <c r="W20" s="289"/>
      <c r="X20" s="289"/>
      <c r="Y20" s="289"/>
      <c r="Z20" s="289"/>
      <c r="AA20" s="289"/>
      <c r="AB20" s="297"/>
      <c r="AC20" s="289"/>
      <c r="AD20" s="289"/>
    </row>
    <row r="21" spans="1:30" ht="15" customHeight="1" x14ac:dyDescent="0.25">
      <c r="A21" s="289"/>
      <c r="B21" s="31"/>
      <c r="C21" s="626" t="s">
        <v>127</v>
      </c>
      <c r="D21" s="612"/>
      <c r="E21" s="300"/>
      <c r="F21" s="627"/>
      <c r="G21" s="612"/>
      <c r="H21" s="612"/>
      <c r="I21" s="612"/>
      <c r="J21" s="612"/>
      <c r="K21" s="612"/>
      <c r="L21" s="612"/>
      <c r="M21" s="612"/>
      <c r="N21" s="612"/>
      <c r="O21" s="612"/>
      <c r="P21" s="612"/>
      <c r="Q21" s="612"/>
      <c r="R21" s="612"/>
      <c r="S21" s="612"/>
      <c r="T21" s="612"/>
      <c r="U21" s="612"/>
      <c r="V21" s="612"/>
      <c r="W21" s="612"/>
      <c r="X21" s="612"/>
      <c r="Y21" s="612"/>
      <c r="Z21" s="612"/>
      <c r="AA21" s="612"/>
      <c r="AB21" s="623"/>
      <c r="AC21" s="289"/>
      <c r="AD21" s="289"/>
    </row>
    <row r="22" spans="1:30" ht="29.25" customHeight="1" x14ac:dyDescent="0.25">
      <c r="A22" s="289"/>
      <c r="B22" s="31"/>
      <c r="C22" s="1042" t="s">
        <v>1045</v>
      </c>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85"/>
      <c r="AB22" s="301"/>
      <c r="AC22" s="289"/>
      <c r="AD22" s="289"/>
    </row>
    <row r="23" spans="1:30" ht="15" customHeight="1" x14ac:dyDescent="0.25">
      <c r="A23" s="289"/>
      <c r="B23" s="31"/>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1"/>
      <c r="AC23" s="289"/>
      <c r="AD23" s="289"/>
    </row>
    <row r="24" spans="1:30" ht="15" customHeight="1" x14ac:dyDescent="0.25">
      <c r="A24" s="289"/>
      <c r="B24" s="31"/>
      <c r="C24" s="303" t="s">
        <v>128</v>
      </c>
      <c r="D24" s="303"/>
      <c r="E24" s="289"/>
      <c r="F24" s="289"/>
      <c r="G24" s="289"/>
      <c r="H24" s="289"/>
      <c r="I24" s="289"/>
      <c r="J24" s="302"/>
      <c r="K24" s="302"/>
      <c r="L24" s="302"/>
      <c r="M24" s="302"/>
      <c r="N24" s="302"/>
      <c r="O24" s="302"/>
      <c r="P24" s="302"/>
      <c r="Q24" s="302"/>
      <c r="R24" s="302" t="s">
        <v>129</v>
      </c>
      <c r="S24" s="302"/>
      <c r="T24" s="302"/>
      <c r="U24" s="302"/>
      <c r="V24" s="302"/>
      <c r="W24" s="302"/>
      <c r="X24" s="302"/>
      <c r="Y24" s="302"/>
      <c r="Z24" s="302"/>
      <c r="AA24" s="302"/>
      <c r="AB24" s="301"/>
      <c r="AC24" s="289"/>
      <c r="AD24" s="289"/>
    </row>
    <row r="25" spans="1:30" ht="15" customHeight="1" x14ac:dyDescent="0.25">
      <c r="A25" s="289"/>
      <c r="B25" s="31"/>
      <c r="C25" s="1041" t="s">
        <v>1041</v>
      </c>
      <c r="D25" s="605"/>
      <c r="E25" s="605"/>
      <c r="F25" s="605"/>
      <c r="G25" s="605"/>
      <c r="H25" s="605"/>
      <c r="I25" s="605"/>
      <c r="J25" s="605"/>
      <c r="K25" s="605"/>
      <c r="L25" s="605"/>
      <c r="M25" s="605"/>
      <c r="N25" s="605"/>
      <c r="O25" s="605"/>
      <c r="P25" s="606"/>
      <c r="Q25" s="289"/>
      <c r="R25" s="615"/>
      <c r="S25" s="595"/>
      <c r="T25" s="595"/>
      <c r="U25" s="595"/>
      <c r="V25" s="595"/>
      <c r="W25" s="595"/>
      <c r="X25" s="595"/>
      <c r="Y25" s="595"/>
      <c r="Z25" s="595"/>
      <c r="AA25" s="585"/>
      <c r="AB25" s="297"/>
      <c r="AC25" s="289"/>
      <c r="AD25" s="289"/>
    </row>
    <row r="26" spans="1:30" ht="15" customHeight="1" x14ac:dyDescent="0.25">
      <c r="A26" s="289"/>
      <c r="B26" s="31"/>
      <c r="C26" s="622"/>
      <c r="D26" s="569"/>
      <c r="E26" s="569"/>
      <c r="F26" s="569"/>
      <c r="G26" s="569"/>
      <c r="H26" s="569"/>
      <c r="I26" s="569"/>
      <c r="J26" s="569"/>
      <c r="K26" s="569"/>
      <c r="L26" s="569"/>
      <c r="M26" s="569"/>
      <c r="N26" s="569"/>
      <c r="O26" s="569"/>
      <c r="P26" s="623"/>
      <c r="Q26" s="289"/>
      <c r="R26" s="289"/>
      <c r="S26" s="289"/>
      <c r="T26" s="289"/>
      <c r="U26" s="289"/>
      <c r="V26" s="289"/>
      <c r="W26" s="289"/>
      <c r="X26" s="289"/>
      <c r="Y26" s="289"/>
      <c r="Z26" s="289"/>
      <c r="AA26" s="289"/>
      <c r="AB26" s="297"/>
      <c r="AC26" s="289"/>
      <c r="AD26" s="289"/>
    </row>
    <row r="27" spans="1:30" ht="15" customHeight="1" x14ac:dyDescent="0.25">
      <c r="A27" s="289"/>
      <c r="B27" s="31"/>
      <c r="C27" s="622"/>
      <c r="D27" s="569"/>
      <c r="E27" s="569"/>
      <c r="F27" s="569"/>
      <c r="G27" s="569"/>
      <c r="H27" s="569"/>
      <c r="I27" s="569"/>
      <c r="J27" s="569"/>
      <c r="K27" s="569"/>
      <c r="L27" s="569"/>
      <c r="M27" s="569"/>
      <c r="N27" s="569"/>
      <c r="O27" s="569"/>
      <c r="P27" s="623"/>
      <c r="Q27" s="299"/>
      <c r="R27" s="302" t="s">
        <v>130</v>
      </c>
      <c r="S27" s="302"/>
      <c r="T27" s="302"/>
      <c r="U27" s="302"/>
      <c r="V27" s="302"/>
      <c r="W27" s="299"/>
      <c r="X27" s="299"/>
      <c r="Y27" s="299"/>
      <c r="Z27" s="289"/>
      <c r="AA27" s="299"/>
      <c r="AB27" s="297"/>
      <c r="AC27" s="289"/>
      <c r="AD27" s="289"/>
    </row>
    <row r="28" spans="1:30" ht="15" customHeight="1" x14ac:dyDescent="0.25">
      <c r="A28" s="289"/>
      <c r="B28" s="31"/>
      <c r="C28" s="622"/>
      <c r="D28" s="569"/>
      <c r="E28" s="569"/>
      <c r="F28" s="569"/>
      <c r="G28" s="569"/>
      <c r="H28" s="569"/>
      <c r="I28" s="569"/>
      <c r="J28" s="569"/>
      <c r="K28" s="569"/>
      <c r="L28" s="569"/>
      <c r="M28" s="569"/>
      <c r="N28" s="569"/>
      <c r="O28" s="569"/>
      <c r="P28" s="623"/>
      <c r="Q28" s="289"/>
      <c r="R28" s="37"/>
      <c r="S28" s="289" t="s">
        <v>15</v>
      </c>
      <c r="T28" s="289"/>
      <c r="U28" s="37"/>
      <c r="V28" s="289" t="s">
        <v>27</v>
      </c>
      <c r="W28" s="289"/>
      <c r="X28" s="37"/>
      <c r="Y28" s="304" t="s">
        <v>46</v>
      </c>
      <c r="Z28" s="289"/>
      <c r="AA28" s="289"/>
      <c r="AB28" s="297"/>
      <c r="AC28" s="289"/>
      <c r="AD28" s="289"/>
    </row>
    <row r="29" spans="1:30" ht="15" customHeight="1" x14ac:dyDescent="0.25">
      <c r="A29" s="289"/>
      <c r="B29" s="31"/>
      <c r="C29" s="622"/>
      <c r="D29" s="569"/>
      <c r="E29" s="569"/>
      <c r="F29" s="569"/>
      <c r="G29" s="569"/>
      <c r="H29" s="569"/>
      <c r="I29" s="569"/>
      <c r="J29" s="569"/>
      <c r="K29" s="569"/>
      <c r="L29" s="569"/>
      <c r="M29" s="569"/>
      <c r="N29" s="569"/>
      <c r="O29" s="569"/>
      <c r="P29" s="623"/>
      <c r="Q29" s="289"/>
      <c r="R29" s="289"/>
      <c r="S29" s="289"/>
      <c r="T29" s="289"/>
      <c r="U29" s="289"/>
      <c r="V29" s="289"/>
      <c r="W29" s="289"/>
      <c r="X29" s="289"/>
      <c r="Y29" s="289"/>
      <c r="Z29" s="289"/>
      <c r="AA29" s="289"/>
      <c r="AB29" s="297"/>
      <c r="AC29" s="289"/>
      <c r="AD29" s="289"/>
    </row>
    <row r="30" spans="1:30" ht="15" customHeight="1" x14ac:dyDescent="0.25">
      <c r="A30" s="289"/>
      <c r="B30" s="31"/>
      <c r="C30" s="607"/>
      <c r="D30" s="608"/>
      <c r="E30" s="608"/>
      <c r="F30" s="608"/>
      <c r="G30" s="608"/>
      <c r="H30" s="608"/>
      <c r="I30" s="608"/>
      <c r="J30" s="608"/>
      <c r="K30" s="608"/>
      <c r="L30" s="608"/>
      <c r="M30" s="608"/>
      <c r="N30" s="608"/>
      <c r="O30" s="608"/>
      <c r="P30" s="609"/>
      <c r="Q30" s="289"/>
      <c r="R30" s="302" t="s">
        <v>131</v>
      </c>
      <c r="S30" s="289"/>
      <c r="T30" s="289"/>
      <c r="U30" s="289"/>
      <c r="V30" s="289"/>
      <c r="W30" s="632" t="s">
        <v>23</v>
      </c>
      <c r="X30" s="595"/>
      <c r="Y30" s="595"/>
      <c r="Z30" s="595"/>
      <c r="AA30" s="585"/>
      <c r="AB30" s="297"/>
      <c r="AC30" s="289"/>
      <c r="AD30" s="289"/>
    </row>
    <row r="31" spans="1:30" ht="15" customHeight="1" x14ac:dyDescent="0.25">
      <c r="A31" s="289"/>
      <c r="B31" s="31"/>
      <c r="C31" s="299"/>
      <c r="D31" s="299"/>
      <c r="E31" s="299"/>
      <c r="F31" s="299"/>
      <c r="G31" s="299"/>
      <c r="H31" s="289"/>
      <c r="I31" s="289"/>
      <c r="J31" s="289"/>
      <c r="K31" s="289"/>
      <c r="L31" s="289"/>
      <c r="M31" s="289"/>
      <c r="N31" s="289"/>
      <c r="O31" s="289"/>
      <c r="P31" s="289"/>
      <c r="Q31" s="289"/>
      <c r="R31" s="302"/>
      <c r="S31" s="289"/>
      <c r="T31" s="289"/>
      <c r="U31" s="289"/>
      <c r="V31" s="289"/>
      <c r="W31" s="289"/>
      <c r="X31" s="289"/>
      <c r="Y31" s="289"/>
      <c r="Z31" s="289"/>
      <c r="AA31" s="289"/>
      <c r="AB31" s="297"/>
      <c r="AC31" s="289"/>
      <c r="AD31" s="289"/>
    </row>
    <row r="32" spans="1:30" ht="15" customHeight="1" x14ac:dyDescent="0.25">
      <c r="A32" s="289"/>
      <c r="B32" s="31"/>
      <c r="C32" s="302" t="s">
        <v>132</v>
      </c>
      <c r="D32" s="299"/>
      <c r="E32" s="299"/>
      <c r="F32" s="299"/>
      <c r="G32" s="299"/>
      <c r="H32" s="299"/>
      <c r="I32" s="289"/>
      <c r="J32" s="289"/>
      <c r="K32" s="289"/>
      <c r="L32" s="289"/>
      <c r="M32" s="289"/>
      <c r="N32" s="289"/>
      <c r="O32" s="289"/>
      <c r="P32" s="289"/>
      <c r="Q32" s="289"/>
      <c r="R32" s="289"/>
      <c r="S32" s="289"/>
      <c r="T32" s="289"/>
      <c r="U32" s="289"/>
      <c r="V32" s="289"/>
      <c r="W32" s="289"/>
      <c r="X32" s="289"/>
      <c r="Y32" s="289"/>
      <c r="Z32" s="289"/>
      <c r="AA32" s="289"/>
      <c r="AB32" s="297"/>
      <c r="AC32" s="289"/>
      <c r="AD32" s="289"/>
    </row>
    <row r="33" spans="1:30" ht="39.75" customHeight="1" x14ac:dyDescent="0.25">
      <c r="A33" s="289"/>
      <c r="B33" s="31"/>
      <c r="C33" s="1043" t="s">
        <v>1046</v>
      </c>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85"/>
      <c r="AB33" s="297"/>
      <c r="AC33" s="289"/>
      <c r="AD33" s="289"/>
    </row>
    <row r="34" spans="1:30" ht="15" customHeight="1" x14ac:dyDescent="0.25">
      <c r="A34" s="289"/>
      <c r="B34" s="31"/>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c r="AB34" s="305"/>
      <c r="AC34" s="289"/>
      <c r="AD34" s="289"/>
    </row>
    <row r="35" spans="1:30" ht="15" customHeight="1" x14ac:dyDescent="0.25">
      <c r="A35" s="289"/>
      <c r="B35" s="31"/>
      <c r="C35" s="293" t="s">
        <v>134</v>
      </c>
      <c r="D35" s="299"/>
      <c r="E35" s="299"/>
      <c r="F35" s="299"/>
      <c r="G35" s="299"/>
      <c r="H35" s="299"/>
      <c r="I35" s="299"/>
      <c r="J35" s="299"/>
      <c r="K35" s="299"/>
      <c r="L35" s="299"/>
      <c r="M35" s="293" t="s">
        <v>134</v>
      </c>
      <c r="N35" s="299"/>
      <c r="O35" s="299"/>
      <c r="P35" s="299"/>
      <c r="Q35" s="299"/>
      <c r="R35" s="299"/>
      <c r="S35" s="299"/>
      <c r="T35" s="299"/>
      <c r="U35" s="299"/>
      <c r="V35" s="299"/>
      <c r="W35" s="299"/>
      <c r="X35" s="299"/>
      <c r="Y35" s="299"/>
      <c r="Z35" s="299"/>
      <c r="AA35" s="299"/>
      <c r="AB35" s="305"/>
      <c r="AC35" s="289"/>
      <c r="AD35" s="289"/>
    </row>
    <row r="36" spans="1:30" ht="29.25" customHeight="1" x14ac:dyDescent="0.25">
      <c r="A36" s="289"/>
      <c r="B36" s="31"/>
      <c r="C36" s="632" t="s">
        <v>1047</v>
      </c>
      <c r="D36" s="595"/>
      <c r="E36" s="595"/>
      <c r="F36" s="595"/>
      <c r="G36" s="595"/>
      <c r="H36" s="595"/>
      <c r="I36" s="595"/>
      <c r="J36" s="595"/>
      <c r="K36" s="585"/>
      <c r="L36" s="299"/>
      <c r="M36" s="632"/>
      <c r="N36" s="595"/>
      <c r="O36" s="595"/>
      <c r="P36" s="595"/>
      <c r="Q36" s="595"/>
      <c r="R36" s="595"/>
      <c r="S36" s="595"/>
      <c r="T36" s="595"/>
      <c r="U36" s="595"/>
      <c r="V36" s="595"/>
      <c r="W36" s="595"/>
      <c r="X36" s="595"/>
      <c r="Y36" s="595"/>
      <c r="Z36" s="595"/>
      <c r="AA36" s="585"/>
      <c r="AB36" s="305"/>
      <c r="AC36" s="289"/>
      <c r="AD36" s="289"/>
    </row>
    <row r="37" spans="1:30" ht="15" customHeight="1" x14ac:dyDescent="0.25">
      <c r="A37" s="289"/>
      <c r="B37" s="31"/>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97"/>
      <c r="AC37" s="289"/>
      <c r="AD37" s="289"/>
    </row>
    <row r="38" spans="1:30" ht="15" customHeight="1" x14ac:dyDescent="0.25">
      <c r="A38" s="289"/>
      <c r="B38" s="31"/>
      <c r="C38" s="306" t="s">
        <v>137</v>
      </c>
      <c r="D38" s="306"/>
      <c r="E38" s="306"/>
      <c r="F38" s="306"/>
      <c r="G38" s="307"/>
      <c r="H38" s="308"/>
      <c r="I38" s="308"/>
      <c r="J38" s="308"/>
      <c r="K38" s="308"/>
      <c r="L38" s="308"/>
      <c r="M38" s="308"/>
      <c r="N38" s="308"/>
      <c r="O38" s="308"/>
      <c r="P38" s="308"/>
      <c r="Q38" s="308"/>
      <c r="R38" s="308"/>
      <c r="S38" s="308"/>
      <c r="T38" s="308"/>
      <c r="U38" s="308"/>
      <c r="V38" s="308"/>
      <c r="W38" s="308"/>
      <c r="X38" s="308"/>
      <c r="Y38" s="308"/>
      <c r="Z38" s="308"/>
      <c r="AA38" s="308"/>
      <c r="AB38" s="297"/>
      <c r="AC38" s="289"/>
      <c r="AD38" s="289"/>
    </row>
    <row r="39" spans="1:30" ht="90" customHeight="1" x14ac:dyDescent="0.25">
      <c r="A39" s="289"/>
      <c r="B39" s="31"/>
      <c r="C39" s="633" t="s">
        <v>1048</v>
      </c>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85"/>
      <c r="AB39" s="297"/>
      <c r="AC39" s="289"/>
      <c r="AD39" s="289"/>
    </row>
    <row r="40" spans="1:30" ht="15" customHeight="1" x14ac:dyDescent="0.25">
      <c r="A40" s="289"/>
      <c r="B40" s="31"/>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97"/>
      <c r="AC40" s="289"/>
      <c r="AD40" s="289"/>
    </row>
    <row r="41" spans="1:30" ht="15.75" customHeight="1" x14ac:dyDescent="0.25">
      <c r="A41" s="289"/>
      <c r="B41" s="31"/>
      <c r="C41" s="616" t="s">
        <v>139</v>
      </c>
      <c r="D41" s="612"/>
      <c r="E41" s="302"/>
      <c r="F41" s="594" t="s">
        <v>22</v>
      </c>
      <c r="G41" s="585"/>
      <c r="H41" s="302"/>
      <c r="I41" s="289"/>
      <c r="J41" s="309" t="s">
        <v>140</v>
      </c>
      <c r="K41" s="594">
        <v>40</v>
      </c>
      <c r="L41" s="595"/>
      <c r="M41" s="595"/>
      <c r="N41" s="585"/>
      <c r="O41" s="302"/>
      <c r="P41" s="302"/>
      <c r="Q41" s="293" t="s">
        <v>141</v>
      </c>
      <c r="R41" s="289"/>
      <c r="S41" s="302"/>
      <c r="T41" s="302"/>
      <c r="U41" s="302"/>
      <c r="V41" s="302"/>
      <c r="W41" s="594" t="s">
        <v>20</v>
      </c>
      <c r="X41" s="595"/>
      <c r="Y41" s="595"/>
      <c r="Z41" s="595"/>
      <c r="AA41" s="585"/>
      <c r="AB41" s="301"/>
      <c r="AC41" s="289"/>
      <c r="AD41" s="289"/>
    </row>
    <row r="42" spans="1:30" ht="15.75" customHeight="1" x14ac:dyDescent="0.25">
      <c r="A42" s="289"/>
      <c r="B42" s="31"/>
      <c r="C42" s="289"/>
      <c r="D42" s="289"/>
      <c r="E42" s="289"/>
      <c r="F42" s="304"/>
      <c r="G42" s="304"/>
      <c r="H42" s="304"/>
      <c r="I42" s="304"/>
      <c r="J42" s="304"/>
      <c r="K42" s="304"/>
      <c r="L42" s="304"/>
      <c r="M42" s="289"/>
      <c r="N42" s="289"/>
      <c r="O42" s="289"/>
      <c r="P42" s="289"/>
      <c r="Q42" s="289"/>
      <c r="R42" s="289"/>
      <c r="S42" s="289"/>
      <c r="T42" s="289"/>
      <c r="U42" s="289"/>
      <c r="V42" s="289"/>
      <c r="W42" s="289"/>
      <c r="X42" s="289"/>
      <c r="Y42" s="289"/>
      <c r="Z42" s="289"/>
      <c r="AA42" s="289"/>
      <c r="AB42" s="297"/>
      <c r="AC42" s="289"/>
      <c r="AD42" s="289"/>
    </row>
    <row r="43" spans="1:30" ht="32.25" customHeight="1" x14ac:dyDescent="0.25">
      <c r="A43" s="289"/>
      <c r="B43" s="31"/>
      <c r="C43" s="289"/>
      <c r="D43" s="309" t="s">
        <v>142</v>
      </c>
      <c r="E43" s="302"/>
      <c r="F43" s="633"/>
      <c r="G43" s="595"/>
      <c r="H43" s="595"/>
      <c r="I43" s="595"/>
      <c r="J43" s="595"/>
      <c r="K43" s="595"/>
      <c r="L43" s="595"/>
      <c r="M43" s="585"/>
      <c r="N43" s="289"/>
      <c r="O43" s="309" t="s">
        <v>144</v>
      </c>
      <c r="P43" s="632">
        <v>0</v>
      </c>
      <c r="Q43" s="595"/>
      <c r="R43" s="595"/>
      <c r="S43" s="595"/>
      <c r="T43" s="595"/>
      <c r="U43" s="595"/>
      <c r="V43" s="595"/>
      <c r="W43" s="595"/>
      <c r="X43" s="595"/>
      <c r="Y43" s="595"/>
      <c r="Z43" s="595"/>
      <c r="AA43" s="585"/>
      <c r="AB43" s="297"/>
      <c r="AC43" s="289"/>
      <c r="AD43" s="289"/>
    </row>
    <row r="44" spans="1:30" ht="15.75" customHeight="1" x14ac:dyDescent="0.25">
      <c r="A44" s="289"/>
      <c r="B44" s="31"/>
      <c r="C44" s="302"/>
      <c r="D44" s="302"/>
      <c r="E44" s="302"/>
      <c r="F44" s="304"/>
      <c r="G44" s="304"/>
      <c r="H44" s="304"/>
      <c r="I44" s="304"/>
      <c r="J44" s="304"/>
      <c r="K44" s="304"/>
      <c r="L44" s="304"/>
      <c r="M44" s="302"/>
      <c r="N44" s="302"/>
      <c r="O44" s="302"/>
      <c r="P44" s="302"/>
      <c r="Q44" s="302"/>
      <c r="R44" s="302"/>
      <c r="S44" s="302"/>
      <c r="T44" s="302"/>
      <c r="U44" s="302"/>
      <c r="V44" s="302"/>
      <c r="W44" s="302"/>
      <c r="X44" s="302"/>
      <c r="Y44" s="302"/>
      <c r="Z44" s="302"/>
      <c r="AA44" s="302"/>
      <c r="AB44" s="301"/>
      <c r="AC44" s="289"/>
      <c r="AD44" s="289"/>
    </row>
    <row r="45" spans="1:30" ht="15.75" customHeight="1" x14ac:dyDescent="0.25">
      <c r="A45" s="289"/>
      <c r="B45" s="31"/>
      <c r="C45" s="289"/>
      <c r="D45" s="309" t="s">
        <v>145</v>
      </c>
      <c r="E45" s="289"/>
      <c r="F45" s="615" t="s">
        <v>146</v>
      </c>
      <c r="G45" s="585"/>
      <c r="H45" s="289"/>
      <c r="I45" s="289"/>
      <c r="J45" s="302" t="s">
        <v>147</v>
      </c>
      <c r="K45" s="289"/>
      <c r="L45" s="615" t="s">
        <v>148</v>
      </c>
      <c r="M45" s="595"/>
      <c r="N45" s="585"/>
      <c r="O45" s="302"/>
      <c r="P45" s="302"/>
      <c r="Q45" s="289"/>
      <c r="R45" s="302" t="s">
        <v>149</v>
      </c>
      <c r="S45" s="302"/>
      <c r="T45" s="302"/>
      <c r="U45" s="302"/>
      <c r="V45" s="302"/>
      <c r="W45" s="634"/>
      <c r="X45" s="595"/>
      <c r="Y45" s="595"/>
      <c r="Z45" s="595"/>
      <c r="AA45" s="585"/>
      <c r="AB45" s="301"/>
      <c r="AC45" s="289"/>
      <c r="AD45" s="289"/>
    </row>
    <row r="46" spans="1:30" ht="15.75" customHeight="1" x14ac:dyDescent="0.25">
      <c r="A46" s="289"/>
      <c r="B46" s="31"/>
      <c r="C46" s="289"/>
      <c r="D46" s="289"/>
      <c r="E46" s="289"/>
      <c r="F46" s="29"/>
      <c r="G46" s="289"/>
      <c r="H46" s="289"/>
      <c r="I46" s="293"/>
      <c r="J46" s="293"/>
      <c r="K46" s="293"/>
      <c r="L46" s="293"/>
      <c r="M46" s="293"/>
      <c r="N46" s="293"/>
      <c r="O46" s="293"/>
      <c r="P46" s="293"/>
      <c r="Q46" s="293"/>
      <c r="R46" s="293"/>
      <c r="S46" s="293"/>
      <c r="T46" s="293"/>
      <c r="U46" s="293"/>
      <c r="V46" s="293"/>
      <c r="W46" s="293"/>
      <c r="X46" s="293"/>
      <c r="Y46" s="293"/>
      <c r="Z46" s="293"/>
      <c r="AA46" s="293"/>
      <c r="AB46" s="294"/>
      <c r="AC46" s="289"/>
      <c r="AD46" s="289"/>
    </row>
    <row r="47" spans="1:30" ht="15.75" customHeight="1" x14ac:dyDescent="0.25">
      <c r="A47" s="289"/>
      <c r="B47" s="31"/>
      <c r="C47" s="310" t="s">
        <v>150</v>
      </c>
      <c r="D47" s="635">
        <v>2024</v>
      </c>
      <c r="E47" s="636"/>
      <c r="F47" s="637"/>
      <c r="G47" s="35"/>
      <c r="H47" s="293"/>
      <c r="I47" s="293"/>
      <c r="J47" s="293"/>
      <c r="K47" s="293"/>
      <c r="L47" s="293"/>
      <c r="M47" s="293"/>
      <c r="N47" s="293"/>
      <c r="O47" s="293"/>
      <c r="P47" s="293"/>
      <c r="Q47" s="627"/>
      <c r="R47" s="612"/>
      <c r="S47" s="612"/>
      <c r="T47" s="612"/>
      <c r="U47" s="612"/>
      <c r="V47" s="293"/>
      <c r="W47" s="293"/>
      <c r="X47" s="626"/>
      <c r="Y47" s="612"/>
      <c r="Z47" s="612"/>
      <c r="AA47" s="612"/>
      <c r="AB47" s="301"/>
      <c r="AC47" s="289"/>
      <c r="AD47" s="289"/>
    </row>
    <row r="48" spans="1:30" ht="5.25" customHeight="1" x14ac:dyDescent="0.25">
      <c r="A48" s="289"/>
      <c r="B48" s="31"/>
      <c r="C48" s="302"/>
      <c r="D48" s="38"/>
      <c r="E48" s="38"/>
      <c r="F48" s="38"/>
      <c r="G48" s="289"/>
      <c r="H48" s="293"/>
      <c r="I48" s="293"/>
      <c r="J48" s="293"/>
      <c r="K48" s="293"/>
      <c r="L48" s="293"/>
      <c r="M48" s="293"/>
      <c r="N48" s="293"/>
      <c r="O48" s="293"/>
      <c r="P48" s="293"/>
      <c r="Q48" s="299"/>
      <c r="R48" s="299"/>
      <c r="S48" s="299"/>
      <c r="T48" s="299"/>
      <c r="U48" s="299"/>
      <c r="V48" s="293"/>
      <c r="W48" s="293"/>
      <c r="X48" s="295"/>
      <c r="Y48" s="295"/>
      <c r="Z48" s="295"/>
      <c r="AA48" s="295"/>
      <c r="AB48" s="301"/>
      <c r="AC48" s="289"/>
      <c r="AD48" s="289"/>
    </row>
    <row r="49" spans="1:30" ht="15.75" customHeight="1" x14ac:dyDescent="0.25">
      <c r="A49" s="289"/>
      <c r="B49" s="31"/>
      <c r="C49" s="302" t="s">
        <v>140</v>
      </c>
      <c r="D49" s="632">
        <v>40</v>
      </c>
      <c r="E49" s="595"/>
      <c r="F49" s="585"/>
      <c r="G49" s="289"/>
      <c r="H49" s="293"/>
      <c r="I49" s="293"/>
      <c r="J49" s="293"/>
      <c r="K49" s="293"/>
      <c r="L49" s="293"/>
      <c r="M49" s="293"/>
      <c r="N49" s="293"/>
      <c r="O49" s="293"/>
      <c r="P49" s="293"/>
      <c r="Q49" s="627"/>
      <c r="R49" s="612"/>
      <c r="S49" s="612"/>
      <c r="T49" s="612"/>
      <c r="U49" s="612"/>
      <c r="V49" s="293"/>
      <c r="W49" s="293"/>
      <c r="X49" s="626"/>
      <c r="Y49" s="612"/>
      <c r="Z49" s="612"/>
      <c r="AA49" s="612"/>
      <c r="AB49" s="294"/>
      <c r="AC49" s="289"/>
      <c r="AD49" s="289"/>
    </row>
    <row r="50" spans="1:30" ht="15.75" customHeight="1" x14ac:dyDescent="0.25">
      <c r="A50" s="289"/>
      <c r="B50" s="31"/>
      <c r="C50" s="289"/>
      <c r="D50" s="289"/>
      <c r="E50" s="289"/>
      <c r="F50" s="289"/>
      <c r="G50" s="289"/>
      <c r="H50" s="289"/>
      <c r="I50" s="293"/>
      <c r="J50" s="293"/>
      <c r="K50" s="302"/>
      <c r="L50" s="302"/>
      <c r="M50" s="302"/>
      <c r="N50" s="302"/>
      <c r="O50" s="302"/>
      <c r="P50" s="302"/>
      <c r="Q50" s="302"/>
      <c r="R50" s="302"/>
      <c r="S50" s="302"/>
      <c r="T50" s="302"/>
      <c r="U50" s="302"/>
      <c r="V50" s="302"/>
      <c r="W50" s="302"/>
      <c r="X50" s="302"/>
      <c r="Y50" s="302"/>
      <c r="Z50" s="302"/>
      <c r="AA50" s="302"/>
      <c r="AB50" s="294"/>
      <c r="AC50" s="289"/>
      <c r="AD50" s="289"/>
    </row>
    <row r="51" spans="1:30" ht="15.75" customHeight="1" x14ac:dyDescent="0.25">
      <c r="A51" s="289"/>
      <c r="B51" s="31"/>
      <c r="C51" s="302"/>
      <c r="D51" s="594" t="s">
        <v>151</v>
      </c>
      <c r="E51" s="595"/>
      <c r="F51" s="595"/>
      <c r="G51" s="595"/>
      <c r="H51" s="595"/>
      <c r="I51" s="595"/>
      <c r="J51" s="595"/>
      <c r="K51" s="595"/>
      <c r="L51" s="595"/>
      <c r="M51" s="595"/>
      <c r="N51" s="595"/>
      <c r="O51" s="595"/>
      <c r="P51" s="595"/>
      <c r="Q51" s="595"/>
      <c r="R51" s="595"/>
      <c r="S51" s="595"/>
      <c r="T51" s="595"/>
      <c r="U51" s="595"/>
      <c r="V51" s="595"/>
      <c r="W51" s="595"/>
      <c r="X51" s="595"/>
      <c r="Y51" s="585"/>
      <c r="Z51" s="303"/>
      <c r="AA51" s="303"/>
      <c r="AB51" s="311"/>
      <c r="AC51" s="289"/>
      <c r="AD51" s="289"/>
    </row>
    <row r="52" spans="1:30" ht="15.75" customHeight="1" x14ac:dyDescent="0.25">
      <c r="A52" s="289"/>
      <c r="B52" s="31"/>
      <c r="C52" s="289"/>
      <c r="D52" s="600" t="s">
        <v>152</v>
      </c>
      <c r="E52" s="595"/>
      <c r="F52" s="595"/>
      <c r="G52" s="595"/>
      <c r="H52" s="585"/>
      <c r="I52" s="596" t="s">
        <v>153</v>
      </c>
      <c r="J52" s="595"/>
      <c r="K52" s="595"/>
      <c r="L52" s="595"/>
      <c r="M52" s="595"/>
      <c r="N52" s="595"/>
      <c r="O52" s="595"/>
      <c r="P52" s="585"/>
      <c r="Q52" s="597" t="s">
        <v>154</v>
      </c>
      <c r="R52" s="595"/>
      <c r="S52" s="595"/>
      <c r="T52" s="595"/>
      <c r="U52" s="595"/>
      <c r="V52" s="595"/>
      <c r="W52" s="595"/>
      <c r="X52" s="595"/>
      <c r="Y52" s="585"/>
      <c r="Z52" s="303"/>
      <c r="AA52" s="303"/>
      <c r="AB52" s="311"/>
      <c r="AC52" s="289"/>
      <c r="AD52" s="289"/>
    </row>
    <row r="53" spans="1:30" ht="15.75" customHeight="1" x14ac:dyDescent="0.25">
      <c r="A53" s="312"/>
      <c r="B53" s="39"/>
      <c r="C53" s="40"/>
      <c r="D53" s="601" t="s">
        <v>155</v>
      </c>
      <c r="E53" s="595"/>
      <c r="F53" s="595"/>
      <c r="G53" s="595"/>
      <c r="H53" s="585"/>
      <c r="I53" s="598" t="s">
        <v>156</v>
      </c>
      <c r="J53" s="595"/>
      <c r="K53" s="595"/>
      <c r="L53" s="595"/>
      <c r="M53" s="595"/>
      <c r="N53" s="595"/>
      <c r="O53" s="595"/>
      <c r="P53" s="585"/>
      <c r="Q53" s="599" t="s">
        <v>157</v>
      </c>
      <c r="R53" s="595"/>
      <c r="S53" s="595"/>
      <c r="T53" s="595"/>
      <c r="U53" s="595"/>
      <c r="V53" s="595"/>
      <c r="W53" s="595"/>
      <c r="X53" s="595"/>
      <c r="Y53" s="585"/>
      <c r="Z53" s="312"/>
      <c r="AA53" s="312"/>
      <c r="AB53" s="313"/>
      <c r="AC53" s="312"/>
      <c r="AD53" s="312"/>
    </row>
    <row r="54" spans="1:30" ht="15.75" customHeight="1" x14ac:dyDescent="0.25">
      <c r="A54" s="289"/>
      <c r="B54" s="31"/>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c r="AB54" s="298"/>
      <c r="AC54" s="289"/>
      <c r="AD54" s="289"/>
    </row>
    <row r="55" spans="1:30" ht="15.75" customHeight="1" x14ac:dyDescent="0.25">
      <c r="A55" s="316"/>
      <c r="B55" s="41"/>
      <c r="C55" s="602" t="s">
        <v>158</v>
      </c>
      <c r="D55" s="595"/>
      <c r="E55" s="595"/>
      <c r="F55" s="585"/>
      <c r="G55" s="603" t="s">
        <v>159</v>
      </c>
      <c r="H55" s="604" t="s">
        <v>160</v>
      </c>
      <c r="I55" s="605"/>
      <c r="J55" s="605"/>
      <c r="K55" s="605"/>
      <c r="L55" s="605"/>
      <c r="M55" s="605"/>
      <c r="N55" s="605"/>
      <c r="O55" s="605"/>
      <c r="P55" s="605"/>
      <c r="Q55" s="605"/>
      <c r="R55" s="605"/>
      <c r="S55" s="605"/>
      <c r="T55" s="605"/>
      <c r="U55" s="605"/>
      <c r="V55" s="605"/>
      <c r="W55" s="605"/>
      <c r="X55" s="605"/>
      <c r="Y55" s="605"/>
      <c r="Z55" s="605"/>
      <c r="AA55" s="606"/>
      <c r="AB55" s="311"/>
      <c r="AC55" s="316"/>
      <c r="AD55" s="316"/>
    </row>
    <row r="56" spans="1:30" ht="15.75" customHeight="1" x14ac:dyDescent="0.25">
      <c r="A56" s="316"/>
      <c r="B56" s="41"/>
      <c r="C56" s="42" t="s">
        <v>161</v>
      </c>
      <c r="D56" s="43" t="s">
        <v>1008</v>
      </c>
      <c r="E56" s="602" t="s">
        <v>162</v>
      </c>
      <c r="F56" s="585"/>
      <c r="G56" s="572"/>
      <c r="H56" s="607"/>
      <c r="I56" s="608"/>
      <c r="J56" s="608"/>
      <c r="K56" s="608"/>
      <c r="L56" s="608"/>
      <c r="M56" s="608"/>
      <c r="N56" s="608"/>
      <c r="O56" s="608"/>
      <c r="P56" s="608"/>
      <c r="Q56" s="608"/>
      <c r="R56" s="608"/>
      <c r="S56" s="608"/>
      <c r="T56" s="608"/>
      <c r="U56" s="608"/>
      <c r="V56" s="608"/>
      <c r="W56" s="608"/>
      <c r="X56" s="608"/>
      <c r="Y56" s="608"/>
      <c r="Z56" s="608"/>
      <c r="AA56" s="609"/>
      <c r="AB56" s="311"/>
      <c r="AC56" s="316"/>
      <c r="AD56" s="316"/>
    </row>
    <row r="57" spans="1:30" ht="15.75" customHeight="1" x14ac:dyDescent="0.25">
      <c r="A57" s="316"/>
      <c r="B57" s="41"/>
      <c r="C57" s="44">
        <v>2024</v>
      </c>
      <c r="D57" s="45">
        <v>45474</v>
      </c>
      <c r="E57" s="610">
        <v>45656</v>
      </c>
      <c r="F57" s="585"/>
      <c r="G57" s="46">
        <v>40</v>
      </c>
      <c r="H57" s="614"/>
      <c r="I57" s="595"/>
      <c r="J57" s="595"/>
      <c r="K57" s="595"/>
      <c r="L57" s="595"/>
      <c r="M57" s="595"/>
      <c r="N57" s="595"/>
      <c r="O57" s="595"/>
      <c r="P57" s="595"/>
      <c r="Q57" s="595"/>
      <c r="R57" s="595"/>
      <c r="S57" s="595"/>
      <c r="T57" s="595"/>
      <c r="U57" s="595"/>
      <c r="V57" s="595"/>
      <c r="W57" s="595"/>
      <c r="X57" s="595"/>
      <c r="Y57" s="595"/>
      <c r="Z57" s="595"/>
      <c r="AA57" s="585"/>
      <c r="AB57" s="311"/>
      <c r="AC57" s="316"/>
      <c r="AD57" s="316"/>
    </row>
    <row r="58" spans="1:30" ht="15.75" customHeight="1" x14ac:dyDescent="0.25">
      <c r="A58" s="316"/>
      <c r="B58" s="41"/>
      <c r="C58" s="44">
        <v>2025</v>
      </c>
      <c r="D58" s="45">
        <v>45658</v>
      </c>
      <c r="E58" s="610">
        <v>46021</v>
      </c>
      <c r="F58" s="585"/>
      <c r="G58" s="46">
        <v>40</v>
      </c>
      <c r="H58" s="614"/>
      <c r="I58" s="595"/>
      <c r="J58" s="595"/>
      <c r="K58" s="595"/>
      <c r="L58" s="595"/>
      <c r="M58" s="595"/>
      <c r="N58" s="595"/>
      <c r="O58" s="595"/>
      <c r="P58" s="595"/>
      <c r="Q58" s="595"/>
      <c r="R58" s="595"/>
      <c r="S58" s="595"/>
      <c r="T58" s="595"/>
      <c r="U58" s="595"/>
      <c r="V58" s="595"/>
      <c r="W58" s="595"/>
      <c r="X58" s="595"/>
      <c r="Y58" s="595"/>
      <c r="Z58" s="595"/>
      <c r="AA58" s="585"/>
      <c r="AB58" s="311"/>
      <c r="AC58" s="316"/>
      <c r="AD58" s="316"/>
    </row>
    <row r="59" spans="1:30" ht="15.75" customHeight="1" x14ac:dyDescent="0.25">
      <c r="A59" s="316"/>
      <c r="B59" s="41"/>
      <c r="C59" s="44">
        <v>2026</v>
      </c>
      <c r="D59" s="45">
        <v>46023</v>
      </c>
      <c r="E59" s="610">
        <v>46386</v>
      </c>
      <c r="F59" s="585"/>
      <c r="G59" s="46">
        <v>40</v>
      </c>
      <c r="H59" s="614"/>
      <c r="I59" s="595"/>
      <c r="J59" s="595"/>
      <c r="K59" s="595"/>
      <c r="L59" s="595"/>
      <c r="M59" s="595"/>
      <c r="N59" s="595"/>
      <c r="O59" s="595"/>
      <c r="P59" s="595"/>
      <c r="Q59" s="595"/>
      <c r="R59" s="595"/>
      <c r="S59" s="595"/>
      <c r="T59" s="595"/>
      <c r="U59" s="595"/>
      <c r="V59" s="595"/>
      <c r="W59" s="595"/>
      <c r="X59" s="595"/>
      <c r="Y59" s="595"/>
      <c r="Z59" s="595"/>
      <c r="AA59" s="585"/>
      <c r="AB59" s="311"/>
      <c r="AC59" s="316"/>
      <c r="AD59" s="316"/>
    </row>
    <row r="60" spans="1:30" ht="15.75" customHeight="1" x14ac:dyDescent="0.25">
      <c r="A60" s="316"/>
      <c r="B60" s="41"/>
      <c r="C60" s="44">
        <v>2027</v>
      </c>
      <c r="D60" s="45">
        <v>46388</v>
      </c>
      <c r="E60" s="610">
        <v>46751</v>
      </c>
      <c r="F60" s="585"/>
      <c r="G60" s="46">
        <v>40</v>
      </c>
      <c r="H60" s="614"/>
      <c r="I60" s="595"/>
      <c r="J60" s="595"/>
      <c r="K60" s="595"/>
      <c r="L60" s="595"/>
      <c r="M60" s="595"/>
      <c r="N60" s="595"/>
      <c r="O60" s="595"/>
      <c r="P60" s="595"/>
      <c r="Q60" s="595"/>
      <c r="R60" s="595"/>
      <c r="S60" s="595"/>
      <c r="T60" s="595"/>
      <c r="U60" s="595"/>
      <c r="V60" s="595"/>
      <c r="W60" s="595"/>
      <c r="X60" s="595"/>
      <c r="Y60" s="595"/>
      <c r="Z60" s="595"/>
      <c r="AA60" s="585"/>
      <c r="AB60" s="311"/>
      <c r="AC60" s="316"/>
      <c r="AD60" s="316"/>
    </row>
    <row r="61" spans="1:30" ht="15.75" customHeight="1" x14ac:dyDescent="0.25">
      <c r="A61" s="316"/>
      <c r="B61" s="41"/>
      <c r="C61" s="44"/>
      <c r="D61" s="44"/>
      <c r="E61" s="602"/>
      <c r="F61" s="585"/>
      <c r="G61" s="43"/>
      <c r="H61" s="602"/>
      <c r="I61" s="595"/>
      <c r="J61" s="595"/>
      <c r="K61" s="595"/>
      <c r="L61" s="595"/>
      <c r="M61" s="595"/>
      <c r="N61" s="595"/>
      <c r="O61" s="595"/>
      <c r="P61" s="595"/>
      <c r="Q61" s="595"/>
      <c r="R61" s="595"/>
      <c r="S61" s="595"/>
      <c r="T61" s="595"/>
      <c r="U61" s="595"/>
      <c r="V61" s="595"/>
      <c r="W61" s="595"/>
      <c r="X61" s="595"/>
      <c r="Y61" s="595"/>
      <c r="Z61" s="595"/>
      <c r="AA61" s="585"/>
      <c r="AB61" s="311"/>
      <c r="AC61" s="316"/>
      <c r="AD61" s="316"/>
    </row>
    <row r="62" spans="1:30" ht="15.75" customHeight="1" x14ac:dyDescent="0.25">
      <c r="A62" s="289"/>
      <c r="B62" s="31"/>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97"/>
      <c r="AC62" s="289"/>
      <c r="AD62" s="289"/>
    </row>
    <row r="63" spans="1:30" ht="15.75" customHeight="1" x14ac:dyDescent="0.25">
      <c r="A63" s="289"/>
      <c r="B63" s="31"/>
      <c r="C63" s="616" t="s">
        <v>163</v>
      </c>
      <c r="D63" s="612"/>
      <c r="E63" s="302"/>
      <c r="F63" s="293" t="s">
        <v>164</v>
      </c>
      <c r="G63" s="47"/>
      <c r="H63" s="304"/>
      <c r="I63" s="293" t="s">
        <v>165</v>
      </c>
      <c r="J63" s="289"/>
      <c r="K63" s="615"/>
      <c r="L63" s="585"/>
      <c r="M63" s="302"/>
      <c r="N63" s="289"/>
      <c r="O63" s="289"/>
      <c r="P63" s="289"/>
      <c r="Q63" s="289"/>
      <c r="R63" s="289"/>
      <c r="S63" s="289"/>
      <c r="T63" s="289"/>
      <c r="U63" s="289"/>
      <c r="V63" s="289"/>
      <c r="W63" s="289"/>
      <c r="X63" s="289"/>
      <c r="Y63" s="289"/>
      <c r="Z63" s="289"/>
      <c r="AA63" s="289"/>
      <c r="AB63" s="297"/>
      <c r="AC63" s="289"/>
      <c r="AD63" s="289"/>
    </row>
    <row r="64" spans="1:30" ht="15.75" customHeight="1" x14ac:dyDescent="0.25">
      <c r="A64" s="289"/>
      <c r="B64" s="31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18"/>
      <c r="AC64" s="289"/>
      <c r="AD64" s="289"/>
    </row>
    <row r="65" spans="1:30" ht="15.75" customHeight="1" x14ac:dyDescent="0.25">
      <c r="A65" s="289"/>
      <c r="B65" s="613" t="s">
        <v>166</v>
      </c>
      <c r="C65" s="595"/>
      <c r="D65" s="595"/>
      <c r="E65" s="595"/>
      <c r="F65" s="595"/>
      <c r="G65" s="595"/>
      <c r="H65" s="595"/>
      <c r="I65" s="595"/>
      <c r="J65" s="595"/>
      <c r="K65" s="595"/>
      <c r="L65" s="595"/>
      <c r="M65" s="595"/>
      <c r="N65" s="595"/>
      <c r="O65" s="595"/>
      <c r="P65" s="595"/>
      <c r="Q65" s="595"/>
      <c r="R65" s="595"/>
      <c r="S65" s="595"/>
      <c r="T65" s="595"/>
      <c r="U65" s="595"/>
      <c r="V65" s="595"/>
      <c r="W65" s="595"/>
      <c r="X65" s="595"/>
      <c r="Y65" s="595"/>
      <c r="Z65" s="595"/>
      <c r="AA65" s="595"/>
      <c r="AB65" s="585"/>
      <c r="AC65" s="289"/>
      <c r="AD65" s="289"/>
    </row>
    <row r="66" spans="1:30" ht="15.75" customHeight="1" x14ac:dyDescent="0.25">
      <c r="A66" s="289"/>
      <c r="B66" s="4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49"/>
      <c r="AC66" s="289"/>
      <c r="AD66" s="289"/>
    </row>
    <row r="67" spans="1:30" ht="29.25" customHeight="1" x14ac:dyDescent="0.25">
      <c r="A67" s="289"/>
      <c r="B67" s="602" t="s">
        <v>161</v>
      </c>
      <c r="C67" s="585"/>
      <c r="D67" s="43"/>
      <c r="E67" s="602" t="s">
        <v>167</v>
      </c>
      <c r="F67" s="585"/>
      <c r="G67" s="43"/>
      <c r="H67" s="594" t="s">
        <v>168</v>
      </c>
      <c r="I67" s="585"/>
      <c r="J67" s="602"/>
      <c r="K67" s="585"/>
      <c r="L67" s="611"/>
      <c r="M67" s="612"/>
      <c r="N67" s="43" t="s">
        <v>169</v>
      </c>
      <c r="O67" s="602"/>
      <c r="P67" s="595"/>
      <c r="Q67" s="585"/>
      <c r="R67" s="602" t="s">
        <v>170</v>
      </c>
      <c r="S67" s="595"/>
      <c r="T67" s="585"/>
      <c r="U67" s="602"/>
      <c r="V67" s="595"/>
      <c r="W67" s="585"/>
      <c r="X67" s="602" t="s">
        <v>171</v>
      </c>
      <c r="Y67" s="585"/>
      <c r="Z67" s="602"/>
      <c r="AA67" s="595"/>
      <c r="AB67" s="585"/>
      <c r="AC67" s="289"/>
      <c r="AD67" s="289"/>
    </row>
    <row r="68" spans="1:30" ht="15.75" customHeight="1" x14ac:dyDescent="0.25">
      <c r="A68" s="289"/>
      <c r="B68" s="48"/>
      <c r="C68" s="319"/>
      <c r="D68" s="319"/>
      <c r="E68" s="319"/>
      <c r="F68" s="312"/>
      <c r="G68" s="320"/>
      <c r="H68" s="321"/>
      <c r="I68" s="321"/>
      <c r="J68" s="312"/>
      <c r="K68" s="312"/>
      <c r="L68" s="312"/>
      <c r="M68" s="312"/>
      <c r="N68" s="321"/>
      <c r="O68" s="312"/>
      <c r="P68" s="312"/>
      <c r="Q68" s="312"/>
      <c r="R68" s="312"/>
      <c r="S68" s="321"/>
      <c r="T68" s="299"/>
      <c r="U68" s="299"/>
      <c r="V68" s="289"/>
      <c r="W68" s="321"/>
      <c r="X68" s="309"/>
      <c r="Y68" s="309"/>
      <c r="Z68" s="50"/>
      <c r="AA68" s="28"/>
      <c r="AB68" s="51"/>
      <c r="AC68" s="289"/>
      <c r="AD68" s="289"/>
    </row>
    <row r="69" spans="1:30" ht="15.75" customHeight="1" x14ac:dyDescent="0.25">
      <c r="A69" s="289"/>
      <c r="B69" s="613" t="s">
        <v>172</v>
      </c>
      <c r="C69" s="585"/>
      <c r="D69" s="617"/>
      <c r="E69" s="608"/>
      <c r="F69" s="608"/>
      <c r="G69" s="608"/>
      <c r="H69" s="608"/>
      <c r="I69" s="608"/>
      <c r="J69" s="608"/>
      <c r="K69" s="608"/>
      <c r="L69" s="608"/>
      <c r="M69" s="608"/>
      <c r="N69" s="608"/>
      <c r="O69" s="608"/>
      <c r="P69" s="608"/>
      <c r="Q69" s="608"/>
      <c r="R69" s="608"/>
      <c r="S69" s="608"/>
      <c r="T69" s="608"/>
      <c r="U69" s="608"/>
      <c r="V69" s="608"/>
      <c r="W69" s="608"/>
      <c r="X69" s="608"/>
      <c r="Y69" s="608"/>
      <c r="Z69" s="608"/>
      <c r="AA69" s="608"/>
      <c r="AB69" s="609"/>
      <c r="AC69" s="289"/>
      <c r="AD69" s="289"/>
    </row>
    <row r="70" spans="1:30" ht="15.75" customHeight="1" x14ac:dyDescent="0.25">
      <c r="A70" s="289"/>
      <c r="B70" s="48"/>
      <c r="C70" s="319"/>
      <c r="D70" s="319"/>
      <c r="E70" s="319"/>
      <c r="F70" s="312"/>
      <c r="G70" s="320"/>
      <c r="H70" s="321"/>
      <c r="I70" s="321"/>
      <c r="J70" s="312"/>
      <c r="K70" s="312"/>
      <c r="L70" s="312"/>
      <c r="M70" s="312"/>
      <c r="N70" s="321"/>
      <c r="O70" s="312"/>
      <c r="P70" s="312"/>
      <c r="Q70" s="312"/>
      <c r="R70" s="312"/>
      <c r="S70" s="321"/>
      <c r="T70" s="299"/>
      <c r="U70" s="299"/>
      <c r="V70" s="289"/>
      <c r="W70" s="321"/>
      <c r="X70" s="309"/>
      <c r="Y70" s="309"/>
      <c r="Z70" s="50"/>
      <c r="AA70" s="28"/>
      <c r="AB70" s="51"/>
      <c r="AC70" s="289"/>
      <c r="AD70" s="289"/>
    </row>
    <row r="71" spans="1:30" ht="15.75" customHeight="1" x14ac:dyDescent="0.25">
      <c r="A71" s="289"/>
      <c r="B71" s="613" t="s">
        <v>173</v>
      </c>
      <c r="C71" s="585"/>
      <c r="D71" s="61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609"/>
      <c r="AC71" s="289"/>
      <c r="AD71" s="289"/>
    </row>
    <row r="72" spans="1:30" ht="15.75" customHeight="1" x14ac:dyDescent="0.25">
      <c r="A72" s="289"/>
      <c r="B72" s="48"/>
      <c r="C72" s="319"/>
      <c r="D72" s="319"/>
      <c r="E72" s="319"/>
      <c r="F72" s="312"/>
      <c r="G72" s="320"/>
      <c r="H72" s="321"/>
      <c r="I72" s="321"/>
      <c r="J72" s="312"/>
      <c r="K72" s="312"/>
      <c r="L72" s="312"/>
      <c r="M72" s="312"/>
      <c r="N72" s="321"/>
      <c r="O72" s="312"/>
      <c r="P72" s="312"/>
      <c r="Q72" s="312"/>
      <c r="R72" s="312"/>
      <c r="S72" s="321"/>
      <c r="T72" s="299"/>
      <c r="U72" s="299"/>
      <c r="V72" s="289"/>
      <c r="W72" s="321"/>
      <c r="X72" s="309"/>
      <c r="Y72" s="309"/>
      <c r="Z72" s="309"/>
      <c r="AA72" s="299"/>
      <c r="AB72" s="305"/>
      <c r="AC72" s="289"/>
      <c r="AD72" s="289"/>
    </row>
    <row r="73" spans="1:30" ht="15.75" customHeight="1" x14ac:dyDescent="0.25">
      <c r="A73" s="289"/>
      <c r="B73" s="613" t="s">
        <v>174</v>
      </c>
      <c r="C73" s="585"/>
      <c r="D73" s="618"/>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9"/>
      <c r="AC73" s="289"/>
      <c r="AD73" s="289"/>
    </row>
    <row r="74" spans="1:30" ht="15.75" customHeight="1" x14ac:dyDescent="0.25">
      <c r="A74" s="289"/>
      <c r="B74" s="48"/>
      <c r="C74" s="319"/>
      <c r="D74" s="319"/>
      <c r="E74" s="319"/>
      <c r="F74" s="312"/>
      <c r="G74" s="320"/>
      <c r="H74" s="321"/>
      <c r="I74" s="321"/>
      <c r="J74" s="312"/>
      <c r="K74" s="312"/>
      <c r="L74" s="312"/>
      <c r="M74" s="312"/>
      <c r="N74" s="321"/>
      <c r="O74" s="312"/>
      <c r="P74" s="312"/>
      <c r="Q74" s="312"/>
      <c r="R74" s="312"/>
      <c r="S74" s="321"/>
      <c r="T74" s="299"/>
      <c r="U74" s="299"/>
      <c r="V74" s="289"/>
      <c r="W74" s="321"/>
      <c r="X74" s="309"/>
      <c r="Y74" s="309"/>
      <c r="Z74" s="50"/>
      <c r="AA74" s="28"/>
      <c r="AB74" s="51"/>
      <c r="AC74" s="289"/>
      <c r="AD74" s="289"/>
    </row>
    <row r="75" spans="1:30" ht="15.75" customHeight="1" x14ac:dyDescent="0.25">
      <c r="A75" s="289"/>
      <c r="B75" s="613" t="s">
        <v>175</v>
      </c>
      <c r="C75" s="585"/>
      <c r="D75" s="618"/>
      <c r="E75" s="608"/>
      <c r="F75" s="608"/>
      <c r="G75" s="608"/>
      <c r="H75" s="608"/>
      <c r="I75" s="608"/>
      <c r="J75" s="608"/>
      <c r="K75" s="608"/>
      <c r="L75" s="608"/>
      <c r="M75" s="608"/>
      <c r="N75" s="608"/>
      <c r="O75" s="608"/>
      <c r="P75" s="608"/>
      <c r="Q75" s="608"/>
      <c r="R75" s="608"/>
      <c r="S75" s="608"/>
      <c r="T75" s="608"/>
      <c r="U75" s="608"/>
      <c r="V75" s="608"/>
      <c r="W75" s="608"/>
      <c r="X75" s="608"/>
      <c r="Y75" s="608"/>
      <c r="Z75" s="608"/>
      <c r="AA75" s="608"/>
      <c r="AB75" s="609"/>
      <c r="AC75" s="289"/>
      <c r="AD75" s="289"/>
    </row>
    <row r="76" spans="1:30" ht="15.75" customHeight="1" x14ac:dyDescent="0.25">
      <c r="A76" s="289"/>
      <c r="B76" s="48"/>
      <c r="C76" s="319"/>
      <c r="D76" s="319"/>
      <c r="E76" s="319"/>
      <c r="F76" s="312"/>
      <c r="G76" s="320"/>
      <c r="H76" s="321"/>
      <c r="I76" s="321"/>
      <c r="J76" s="312"/>
      <c r="K76" s="312"/>
      <c r="L76" s="312"/>
      <c r="M76" s="312"/>
      <c r="N76" s="321"/>
      <c r="O76" s="312"/>
      <c r="P76" s="312"/>
      <c r="Q76" s="312"/>
      <c r="R76" s="312"/>
      <c r="S76" s="321"/>
      <c r="T76" s="299"/>
      <c r="U76" s="299"/>
      <c r="V76" s="289"/>
      <c r="W76" s="321"/>
      <c r="X76" s="309"/>
      <c r="Y76" s="309"/>
      <c r="Z76" s="50"/>
      <c r="AA76" s="28"/>
      <c r="AB76" s="51"/>
      <c r="AC76" s="289"/>
      <c r="AD76" s="289"/>
    </row>
    <row r="77" spans="1:30" ht="15.75" customHeight="1" x14ac:dyDescent="0.25">
      <c r="A77" s="289"/>
      <c r="B77" s="613" t="s">
        <v>176</v>
      </c>
      <c r="C77" s="585"/>
      <c r="D77" s="618"/>
      <c r="E77" s="608"/>
      <c r="F77" s="608"/>
      <c r="G77" s="608"/>
      <c r="H77" s="608"/>
      <c r="I77" s="608"/>
      <c r="J77" s="608"/>
      <c r="K77" s="608"/>
      <c r="L77" s="608"/>
      <c r="M77" s="608"/>
      <c r="N77" s="608"/>
      <c r="O77" s="608"/>
      <c r="P77" s="608"/>
      <c r="Q77" s="608"/>
      <c r="R77" s="608"/>
      <c r="S77" s="608"/>
      <c r="T77" s="608"/>
      <c r="U77" s="608"/>
      <c r="V77" s="608"/>
      <c r="W77" s="608"/>
      <c r="X77" s="608"/>
      <c r="Y77" s="608"/>
      <c r="Z77" s="608"/>
      <c r="AA77" s="608"/>
      <c r="AB77" s="609"/>
      <c r="AC77" s="289"/>
      <c r="AD77" s="289"/>
    </row>
    <row r="78" spans="1:30" ht="15.75" customHeight="1" x14ac:dyDescent="0.25">
      <c r="A78" s="289"/>
      <c r="B78" s="48"/>
      <c r="C78" s="319"/>
      <c r="D78" s="319"/>
      <c r="E78" s="319"/>
      <c r="F78" s="312"/>
      <c r="G78" s="320"/>
      <c r="H78" s="321"/>
      <c r="I78" s="321"/>
      <c r="J78" s="312"/>
      <c r="K78" s="312"/>
      <c r="L78" s="312"/>
      <c r="M78" s="312"/>
      <c r="N78" s="321"/>
      <c r="O78" s="312"/>
      <c r="P78" s="312"/>
      <c r="Q78" s="312"/>
      <c r="R78" s="312"/>
      <c r="S78" s="321"/>
      <c r="T78" s="299"/>
      <c r="U78" s="299"/>
      <c r="V78" s="289"/>
      <c r="W78" s="321"/>
      <c r="X78" s="309"/>
      <c r="Y78" s="309"/>
      <c r="Z78" s="50"/>
      <c r="AA78" s="28"/>
      <c r="AB78" s="51"/>
      <c r="AC78" s="289"/>
      <c r="AD78" s="289"/>
    </row>
    <row r="79" spans="1:30" ht="15.75" customHeight="1" x14ac:dyDescent="0.25">
      <c r="A79" s="289"/>
      <c r="B79" s="613" t="s">
        <v>177</v>
      </c>
      <c r="C79" s="595"/>
      <c r="D79" s="595"/>
      <c r="E79" s="595"/>
      <c r="F79" s="595"/>
      <c r="G79" s="595"/>
      <c r="H79" s="595"/>
      <c r="I79" s="595"/>
      <c r="J79" s="595"/>
      <c r="K79" s="595"/>
      <c r="L79" s="595"/>
      <c r="M79" s="595"/>
      <c r="N79" s="595"/>
      <c r="O79" s="595"/>
      <c r="P79" s="595"/>
      <c r="Q79" s="595"/>
      <c r="R79" s="595"/>
      <c r="S79" s="595"/>
      <c r="T79" s="595"/>
      <c r="U79" s="595"/>
      <c r="V79" s="595"/>
      <c r="W79" s="595"/>
      <c r="X79" s="595"/>
      <c r="Y79" s="595"/>
      <c r="Z79" s="595"/>
      <c r="AA79" s="595"/>
      <c r="AB79" s="585"/>
      <c r="AC79" s="289"/>
      <c r="AD79" s="289"/>
    </row>
    <row r="80" spans="1:30" ht="15.75" customHeight="1" x14ac:dyDescent="0.25">
      <c r="A80" s="289"/>
      <c r="B80" s="594" t="s">
        <v>122</v>
      </c>
      <c r="C80" s="585"/>
      <c r="D80" s="52" t="s">
        <v>178</v>
      </c>
      <c r="E80" s="594" t="s">
        <v>179</v>
      </c>
      <c r="F80" s="585"/>
      <c r="G80" s="594" t="s">
        <v>177</v>
      </c>
      <c r="H80" s="595"/>
      <c r="I80" s="595"/>
      <c r="J80" s="595"/>
      <c r="K80" s="595"/>
      <c r="L80" s="595"/>
      <c r="M80" s="595"/>
      <c r="N80" s="595"/>
      <c r="O80" s="585"/>
      <c r="P80" s="594" t="s">
        <v>180</v>
      </c>
      <c r="Q80" s="595"/>
      <c r="R80" s="595"/>
      <c r="S80" s="595"/>
      <c r="T80" s="595"/>
      <c r="U80" s="595"/>
      <c r="V80" s="595"/>
      <c r="W80" s="595"/>
      <c r="X80" s="595"/>
      <c r="Y80" s="595"/>
      <c r="Z80" s="595"/>
      <c r="AA80" s="595"/>
      <c r="AB80" s="585"/>
      <c r="AC80" s="289"/>
      <c r="AD80" s="289"/>
    </row>
    <row r="81" spans="1:30" ht="15.75" customHeight="1" x14ac:dyDescent="0.25">
      <c r="A81" s="289"/>
      <c r="B81" s="594"/>
      <c r="C81" s="585"/>
      <c r="D81" s="37"/>
      <c r="E81" s="594"/>
      <c r="F81" s="585"/>
      <c r="G81" s="619"/>
      <c r="H81" s="595"/>
      <c r="I81" s="595"/>
      <c r="J81" s="595"/>
      <c r="K81" s="595"/>
      <c r="L81" s="595"/>
      <c r="M81" s="595"/>
      <c r="N81" s="595"/>
      <c r="O81" s="585"/>
      <c r="P81" s="619"/>
      <c r="Q81" s="595"/>
      <c r="R81" s="595"/>
      <c r="S81" s="595"/>
      <c r="T81" s="595"/>
      <c r="U81" s="595"/>
      <c r="V81" s="595"/>
      <c r="W81" s="595"/>
      <c r="X81" s="595"/>
      <c r="Y81" s="595"/>
      <c r="Z81" s="595"/>
      <c r="AA81" s="595"/>
      <c r="AB81" s="585"/>
      <c r="AC81" s="289"/>
      <c r="AD81" s="289"/>
    </row>
    <row r="82" spans="1:30" ht="15.75" customHeight="1" x14ac:dyDescent="0.25">
      <c r="A82" s="289"/>
      <c r="B82" s="594"/>
      <c r="C82" s="585"/>
      <c r="D82" s="37"/>
      <c r="E82" s="594"/>
      <c r="F82" s="585"/>
      <c r="G82" s="619"/>
      <c r="H82" s="595"/>
      <c r="I82" s="595"/>
      <c r="J82" s="595"/>
      <c r="K82" s="595"/>
      <c r="L82" s="595"/>
      <c r="M82" s="595"/>
      <c r="N82" s="595"/>
      <c r="O82" s="585"/>
      <c r="P82" s="619"/>
      <c r="Q82" s="595"/>
      <c r="R82" s="595"/>
      <c r="S82" s="595"/>
      <c r="T82" s="595"/>
      <c r="U82" s="595"/>
      <c r="V82" s="595"/>
      <c r="W82" s="595"/>
      <c r="X82" s="595"/>
      <c r="Y82" s="595"/>
      <c r="Z82" s="595"/>
      <c r="AA82" s="595"/>
      <c r="AB82" s="585"/>
      <c r="AC82" s="289"/>
      <c r="AD82" s="289"/>
    </row>
    <row r="83" spans="1:30" ht="26.25" customHeight="1" x14ac:dyDescent="0.25">
      <c r="A83" s="289"/>
      <c r="B83" s="620" t="s">
        <v>181</v>
      </c>
      <c r="C83" s="595"/>
      <c r="D83" s="595"/>
      <c r="E83" s="595"/>
      <c r="F83" s="595"/>
      <c r="G83" s="595"/>
      <c r="H83" s="595"/>
      <c r="I83" s="595"/>
      <c r="J83" s="595"/>
      <c r="K83" s="595"/>
      <c r="L83" s="595"/>
      <c r="M83" s="595"/>
      <c r="N83" s="595"/>
      <c r="O83" s="595"/>
      <c r="P83" s="595"/>
      <c r="Q83" s="595"/>
      <c r="R83" s="595"/>
      <c r="S83" s="595"/>
      <c r="T83" s="595"/>
      <c r="U83" s="595"/>
      <c r="V83" s="595"/>
      <c r="W83" s="595"/>
      <c r="X83" s="595"/>
      <c r="Y83" s="595"/>
      <c r="Z83" s="595"/>
      <c r="AA83" s="595"/>
      <c r="AB83" s="585"/>
      <c r="AC83" s="289"/>
      <c r="AD83" s="322"/>
    </row>
    <row r="84" spans="1:30"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row>
    <row r="85" spans="1:30"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row>
    <row r="86" spans="1:30"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row>
    <row r="87" spans="1:30"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row>
    <row r="88" spans="1:30"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row>
    <row r="89" spans="1:30"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row>
    <row r="90" spans="1:30"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row>
    <row r="91" spans="1:30"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row>
    <row r="92" spans="1:30"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row>
    <row r="93" spans="1:30"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row>
    <row r="94" spans="1:30"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row>
    <row r="95" spans="1:30"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row>
    <row r="96" spans="1:30"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row>
    <row r="97" spans="1:30"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row>
    <row r="98" spans="1:30"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row>
    <row r="99" spans="1:30"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row>
    <row r="100" spans="1:30"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row>
    <row r="101" spans="1:30"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row>
    <row r="102" spans="1:30"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row>
    <row r="103" spans="1:30"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row>
    <row r="104" spans="1:30"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row>
    <row r="105" spans="1:30"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row>
    <row r="106" spans="1:30"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row>
    <row r="107" spans="1:30"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row>
    <row r="108" spans="1:30"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row>
    <row r="109" spans="1:30"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row>
    <row r="110" spans="1:30"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row>
    <row r="111" spans="1:30"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row>
    <row r="112" spans="1:30"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row>
    <row r="113" spans="1:30"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row>
    <row r="114" spans="1:30"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row>
    <row r="115" spans="1:30"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row>
    <row r="116" spans="1:30"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row>
    <row r="117" spans="1:30"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row>
    <row r="118" spans="1:30"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row>
    <row r="119" spans="1:30"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row>
    <row r="120" spans="1:30"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row>
    <row r="121" spans="1:30"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row>
    <row r="122" spans="1:30"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row>
    <row r="123" spans="1:30"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row>
    <row r="124" spans="1:30"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row>
    <row r="125" spans="1:30"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row>
    <row r="126" spans="1:30"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row>
    <row r="127" spans="1:30"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row>
    <row r="128" spans="1:30"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row>
    <row r="129" spans="1:30"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row>
    <row r="130" spans="1:30"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row>
    <row r="131" spans="1:30"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row>
    <row r="132" spans="1:30"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row>
    <row r="133" spans="1:30"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row>
    <row r="134" spans="1:30"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row>
    <row r="135" spans="1:30"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row>
    <row r="136" spans="1:30"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row>
    <row r="137" spans="1:30"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row>
    <row r="138" spans="1:30"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row>
    <row r="139" spans="1:30"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row>
    <row r="140" spans="1:30"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row>
    <row r="141" spans="1:30"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row>
    <row r="142" spans="1:30"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row>
    <row r="143" spans="1:30"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row>
    <row r="144" spans="1:30"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row>
    <row r="145" spans="1:30"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row>
    <row r="146" spans="1:30"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row>
    <row r="147" spans="1:30"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row>
    <row r="148" spans="1:30"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row>
    <row r="149" spans="1:30"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row>
    <row r="150" spans="1:30"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row>
    <row r="151" spans="1:30"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row>
    <row r="152" spans="1:30"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row>
    <row r="153" spans="1:30"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row>
    <row r="154" spans="1:30"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row>
    <row r="155" spans="1:30"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row>
    <row r="156" spans="1:30"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row>
    <row r="157" spans="1:30"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row>
    <row r="158" spans="1:30"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row>
    <row r="159" spans="1:30"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row>
    <row r="160" spans="1:30"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row>
    <row r="161" spans="1:30"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row>
    <row r="162" spans="1:30"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row>
    <row r="163" spans="1:30"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row>
    <row r="164" spans="1:30"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row>
    <row r="165" spans="1:30"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row>
    <row r="166" spans="1:30"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row>
    <row r="167" spans="1:30"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row>
    <row r="168" spans="1:30"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row>
    <row r="169" spans="1:30"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row>
    <row r="170" spans="1:30"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row>
    <row r="171" spans="1:30"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row>
    <row r="172" spans="1:30"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row>
    <row r="173" spans="1:30"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row>
    <row r="174" spans="1:30"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row>
    <row r="175" spans="1:30"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row>
    <row r="176" spans="1:30"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row>
    <row r="177" spans="1:30"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row>
    <row r="178" spans="1:30"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row>
    <row r="179" spans="1:30"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row>
    <row r="180" spans="1:30"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row>
    <row r="181" spans="1:30"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row>
    <row r="182" spans="1:30"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row>
    <row r="183" spans="1:30"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row>
    <row r="184" spans="1:30"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row>
    <row r="185" spans="1:30"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row>
    <row r="186" spans="1:30"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row>
    <row r="187" spans="1:30"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row>
    <row r="188" spans="1:30"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row>
    <row r="189" spans="1:30"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row>
    <row r="190" spans="1:30"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row>
    <row r="191" spans="1:30"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row>
    <row r="192" spans="1:30"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row>
    <row r="193" spans="1:30"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row>
    <row r="194" spans="1:30"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row>
    <row r="195" spans="1:30"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row>
    <row r="196" spans="1:30"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row>
    <row r="197" spans="1:30"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row>
    <row r="198" spans="1:30"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row>
    <row r="199" spans="1:30"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row>
    <row r="200" spans="1:30"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row>
    <row r="201" spans="1:30"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row>
    <row r="202" spans="1:30"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row>
    <row r="203" spans="1:30"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row>
    <row r="204" spans="1:30"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row>
    <row r="205" spans="1:30"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row>
    <row r="206" spans="1:30"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row>
    <row r="207" spans="1:30"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row>
    <row r="208" spans="1:30"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row>
    <row r="209" spans="1:30"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row>
    <row r="210" spans="1:30"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row>
    <row r="211" spans="1:30"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row>
    <row r="212" spans="1:30"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row>
    <row r="213" spans="1:30"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row>
    <row r="214" spans="1:30"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row>
    <row r="215" spans="1:30"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row>
    <row r="216" spans="1:30"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row>
    <row r="217" spans="1:30"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row>
    <row r="218" spans="1:30"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row>
    <row r="219" spans="1:30"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row>
    <row r="220" spans="1:30"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row>
    <row r="221" spans="1:30"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row>
    <row r="222" spans="1:30"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row>
    <row r="223" spans="1:30"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row>
    <row r="224" spans="1:30"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row>
    <row r="225" spans="1:30"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row>
    <row r="226" spans="1:30"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row>
    <row r="227" spans="1:30"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row>
    <row r="228" spans="1:30"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row>
    <row r="229" spans="1:30"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row>
    <row r="230" spans="1:30"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row>
    <row r="231" spans="1:30"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row>
    <row r="232" spans="1:30"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row>
    <row r="233" spans="1:30"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row>
    <row r="234" spans="1:30"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row>
    <row r="235" spans="1:30"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row>
    <row r="236" spans="1:30"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row>
    <row r="237" spans="1:30"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row>
    <row r="238" spans="1:30"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row>
    <row r="239" spans="1:30"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row>
    <row r="240" spans="1:30"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row>
    <row r="241" spans="1:30"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row>
    <row r="242" spans="1:30"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row>
    <row r="243" spans="1:30"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row>
    <row r="244" spans="1:30"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row>
    <row r="245" spans="1:30"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row>
    <row r="246" spans="1:30"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row>
    <row r="247" spans="1:30"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row>
    <row r="248" spans="1:30"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row>
    <row r="249" spans="1:30"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row>
    <row r="250" spans="1:30"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row>
    <row r="251" spans="1:30"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row>
    <row r="252" spans="1:30"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row>
    <row r="253" spans="1:30"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row>
    <row r="254" spans="1:30"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row>
    <row r="255" spans="1:30"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row>
    <row r="256" spans="1:30"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row>
    <row r="257" spans="1:30"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row>
    <row r="258" spans="1:30"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row>
    <row r="259" spans="1:30"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row>
    <row r="260" spans="1:30"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row>
    <row r="261" spans="1:30"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row>
    <row r="262" spans="1:30"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row>
    <row r="263" spans="1:30"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row>
    <row r="264" spans="1:30"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row>
    <row r="265" spans="1:30"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row>
    <row r="266" spans="1:30"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row>
    <row r="267" spans="1:30"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row>
    <row r="268" spans="1:30"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row>
    <row r="269" spans="1:30"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row>
    <row r="270" spans="1:30"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row>
    <row r="271" spans="1:30"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row>
    <row r="272" spans="1:30"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row>
    <row r="273" spans="1:30"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row>
    <row r="274" spans="1:30"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row>
    <row r="275" spans="1:30"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row>
    <row r="276" spans="1:30"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row>
    <row r="277" spans="1:30"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row>
    <row r="278" spans="1:30"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row>
    <row r="279" spans="1:30"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row>
    <row r="280" spans="1:30"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row>
    <row r="281" spans="1:30"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row>
    <row r="282" spans="1:30"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row>
    <row r="283" spans="1:30"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row>
    <row r="284" spans="1:30"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row>
    <row r="285" spans="1:30"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row>
    <row r="286" spans="1:30"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row>
    <row r="287" spans="1:30"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row>
    <row r="288" spans="1:30"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row>
    <row r="289" spans="1:30"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row>
    <row r="290" spans="1:30"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row>
    <row r="291" spans="1:30"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row>
    <row r="292" spans="1:30"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row>
    <row r="293" spans="1:30"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row>
    <row r="294" spans="1:30"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row>
    <row r="295" spans="1:30"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row>
    <row r="296" spans="1:30"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row>
    <row r="297" spans="1:30"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row>
    <row r="298" spans="1:30"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row>
    <row r="299" spans="1:30"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row>
    <row r="300" spans="1:30"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row>
    <row r="301" spans="1:30"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row>
    <row r="302" spans="1:30"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row>
    <row r="303" spans="1:30"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row>
    <row r="304" spans="1:30"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row>
    <row r="305" spans="1:30"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row>
    <row r="306" spans="1:30"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row>
    <row r="307" spans="1:30"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row>
    <row r="308" spans="1:30"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row>
    <row r="309" spans="1:30"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row>
    <row r="310" spans="1:30"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row>
    <row r="311" spans="1:30"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row>
    <row r="312" spans="1:30"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row>
    <row r="313" spans="1:30"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row>
    <row r="314" spans="1:30"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row>
    <row r="315" spans="1:30"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row>
    <row r="316" spans="1:30"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row>
    <row r="317" spans="1:30"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row>
    <row r="318" spans="1:30"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row>
    <row r="319" spans="1:30"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row>
    <row r="320" spans="1:30"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row>
    <row r="321" spans="1:30"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row>
    <row r="322" spans="1:30"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row>
    <row r="323" spans="1:30"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row>
    <row r="324" spans="1:30"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row>
    <row r="325" spans="1:30"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row>
    <row r="326" spans="1:30"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row>
    <row r="327" spans="1:30"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row>
    <row r="328" spans="1:30"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row>
    <row r="329" spans="1:30"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row>
    <row r="330" spans="1:30"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row>
    <row r="331" spans="1:30"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row>
    <row r="332" spans="1:30"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row>
    <row r="333" spans="1:30"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row>
    <row r="334" spans="1:30"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row>
    <row r="335" spans="1:30"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row>
    <row r="336" spans="1:30"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row>
    <row r="337" spans="1:30"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row>
    <row r="338" spans="1:30"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row>
    <row r="339" spans="1:30"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row>
    <row r="340" spans="1:30"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row>
    <row r="341" spans="1:30"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row>
    <row r="342" spans="1:30"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row>
    <row r="343" spans="1:30"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row>
    <row r="344" spans="1:30"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row>
    <row r="345" spans="1:30"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row>
    <row r="346" spans="1:30"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row>
    <row r="347" spans="1:30"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row>
    <row r="348" spans="1:30"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row>
    <row r="349" spans="1:30"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row>
    <row r="350" spans="1:30"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row>
    <row r="351" spans="1:30"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row>
    <row r="352" spans="1:30"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row>
    <row r="353" spans="1:30"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row>
    <row r="354" spans="1:30"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row>
    <row r="355" spans="1:30"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row>
    <row r="356" spans="1:30"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row>
    <row r="357" spans="1:30"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row>
    <row r="358" spans="1:30"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row>
    <row r="359" spans="1:30"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row>
    <row r="360" spans="1:30"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row>
    <row r="361" spans="1:30"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row>
    <row r="362" spans="1:30"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row>
    <row r="363" spans="1:30"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row>
    <row r="364" spans="1:30"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row>
    <row r="365" spans="1:30"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row>
    <row r="366" spans="1:30"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row>
    <row r="367" spans="1:30"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row>
    <row r="368" spans="1:30"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row>
    <row r="369" spans="1:30"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row>
    <row r="370" spans="1:30"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row>
    <row r="371" spans="1:30"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row>
    <row r="372" spans="1:30"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row>
    <row r="373" spans="1:30"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row>
    <row r="374" spans="1:30"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row>
    <row r="375" spans="1:30"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row>
    <row r="376" spans="1:30"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row>
    <row r="377" spans="1:30"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row>
    <row r="378" spans="1:30"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row>
    <row r="379" spans="1:30"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row>
    <row r="380" spans="1:30"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row>
    <row r="381" spans="1:30"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row>
    <row r="382" spans="1:30"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row>
    <row r="383" spans="1:30"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row>
    <row r="384" spans="1:30"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row>
    <row r="385" spans="1:30"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row>
    <row r="386" spans="1:30"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row>
    <row r="387" spans="1:30"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row>
    <row r="388" spans="1:30"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row>
    <row r="389" spans="1:30"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row>
    <row r="390" spans="1:30"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row>
    <row r="391" spans="1:30"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row>
    <row r="392" spans="1:30"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row>
    <row r="393" spans="1:30"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row>
    <row r="394" spans="1:30"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row>
    <row r="395" spans="1:30"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row>
    <row r="396" spans="1:30"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row>
    <row r="397" spans="1:30"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row>
    <row r="398" spans="1:30"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row>
    <row r="399" spans="1:30"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row>
    <row r="400" spans="1:30"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row>
    <row r="401" spans="1:30"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row>
    <row r="402" spans="1:30"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row>
    <row r="403" spans="1:30"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row>
    <row r="404" spans="1:30"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row>
    <row r="405" spans="1:30"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row>
    <row r="406" spans="1:30"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row>
    <row r="407" spans="1:30"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row>
    <row r="408" spans="1:30"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row>
    <row r="409" spans="1:30"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row>
    <row r="410" spans="1:30"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row>
    <row r="411" spans="1:30"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row>
    <row r="412" spans="1:30"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row>
    <row r="413" spans="1:30"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row>
    <row r="414" spans="1:30"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row>
    <row r="415" spans="1:30"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row>
    <row r="416" spans="1:30"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row>
    <row r="417" spans="1:30"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row>
    <row r="418" spans="1:30"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row>
    <row r="419" spans="1:30"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row>
    <row r="420" spans="1:30"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row>
    <row r="421" spans="1:30"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row>
    <row r="422" spans="1:30"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row>
    <row r="423" spans="1:30"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row>
    <row r="424" spans="1:30"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row>
    <row r="425" spans="1:30"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row>
    <row r="426" spans="1:30"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row>
    <row r="427" spans="1:30"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row>
    <row r="428" spans="1:30"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row>
    <row r="429" spans="1:30"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row>
    <row r="430" spans="1:30"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row>
    <row r="431" spans="1:30"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row>
    <row r="432" spans="1:30"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row>
    <row r="433" spans="1:30"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row>
    <row r="434" spans="1:30"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row>
    <row r="435" spans="1:30"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row>
    <row r="436" spans="1:30"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row>
    <row r="437" spans="1:30"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row>
    <row r="438" spans="1:30"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row>
    <row r="439" spans="1:30"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row>
    <row r="440" spans="1:30"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row>
    <row r="441" spans="1:30"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row>
    <row r="442" spans="1:30"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row>
    <row r="443" spans="1:30"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row>
    <row r="444" spans="1:30"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row>
    <row r="445" spans="1:30"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row>
    <row r="446" spans="1:30"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row>
    <row r="447" spans="1:30"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row>
    <row r="448" spans="1:30"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row>
    <row r="449" spans="1:30"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row>
    <row r="450" spans="1:30"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row>
    <row r="451" spans="1:30"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row>
    <row r="452" spans="1:30"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row>
    <row r="453" spans="1:30"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row>
    <row r="454" spans="1:30"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row>
    <row r="455" spans="1:30"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row>
    <row r="456" spans="1:30"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row>
    <row r="457" spans="1:30"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row>
    <row r="458" spans="1:30"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row>
    <row r="459" spans="1:30"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row>
    <row r="460" spans="1:30"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row>
    <row r="461" spans="1:30"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row>
    <row r="462" spans="1:30"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row>
    <row r="463" spans="1:30"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row>
    <row r="464" spans="1:30"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row>
    <row r="465" spans="1:30"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row>
    <row r="466" spans="1:30"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row>
    <row r="467" spans="1:30"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row>
    <row r="468" spans="1:30"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row>
    <row r="469" spans="1:30"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row>
    <row r="470" spans="1:30"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row>
    <row r="471" spans="1:30"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row>
    <row r="472" spans="1:30"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row>
    <row r="473" spans="1:30"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row>
    <row r="474" spans="1:30"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row>
    <row r="475" spans="1:30"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row>
    <row r="476" spans="1:30"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row>
    <row r="477" spans="1:30"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row>
    <row r="478" spans="1:30"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row>
    <row r="479" spans="1:30"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row>
    <row r="480" spans="1:30"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row>
    <row r="481" spans="1:30"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row>
    <row r="482" spans="1:30"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row>
    <row r="483" spans="1:30"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row>
    <row r="484" spans="1:30"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row>
    <row r="485" spans="1:30"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row>
    <row r="486" spans="1:30"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row>
    <row r="487" spans="1:30"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row>
    <row r="488" spans="1:30"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row>
    <row r="489" spans="1:30"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row>
    <row r="490" spans="1:30"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row>
    <row r="491" spans="1:30"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row>
    <row r="492" spans="1:30"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row>
    <row r="493" spans="1:30"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row>
    <row r="494" spans="1:30"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row>
    <row r="495" spans="1:30"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row>
    <row r="496" spans="1:30"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row>
    <row r="497" spans="1:30"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row>
    <row r="498" spans="1:30"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row>
    <row r="499" spans="1:30"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row>
    <row r="500" spans="1:30"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row>
    <row r="501" spans="1:30"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row>
    <row r="502" spans="1:30"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row>
    <row r="503" spans="1:30"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row>
    <row r="504" spans="1:30"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row>
    <row r="505" spans="1:30"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row>
    <row r="506" spans="1:30"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row>
    <row r="507" spans="1:30"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row>
    <row r="508" spans="1:30"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row>
    <row r="509" spans="1:30"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row>
    <row r="510" spans="1:30"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row>
    <row r="511" spans="1:30"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row>
    <row r="512" spans="1:30"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row>
    <row r="513" spans="1:30"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row>
    <row r="514" spans="1:30"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row>
    <row r="515" spans="1:30"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row>
    <row r="516" spans="1:30"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row>
    <row r="517" spans="1:30"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row>
    <row r="518" spans="1:30"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row>
    <row r="519" spans="1:30"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row>
    <row r="520" spans="1:30"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row>
    <row r="521" spans="1:30"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row>
    <row r="522" spans="1:30"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row>
    <row r="523" spans="1:30"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row>
    <row r="524" spans="1:30"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row>
    <row r="525" spans="1:30"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row>
    <row r="526" spans="1:30"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row>
    <row r="527" spans="1:30"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row>
    <row r="528" spans="1:30"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row>
    <row r="529" spans="1:30"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row>
    <row r="530" spans="1:30"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row>
    <row r="531" spans="1:30"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row>
    <row r="532" spans="1:30"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row>
    <row r="533" spans="1:30"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row>
    <row r="534" spans="1:30"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row>
    <row r="535" spans="1:30"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row>
    <row r="536" spans="1:30"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row>
    <row r="537" spans="1:30"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row>
    <row r="538" spans="1:30"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row>
    <row r="539" spans="1:30"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row>
    <row r="540" spans="1:30"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row>
    <row r="541" spans="1:30"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row>
    <row r="542" spans="1:30"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row>
    <row r="543" spans="1:30"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row>
    <row r="544" spans="1:30"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row>
    <row r="545" spans="1:30"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row>
    <row r="546" spans="1:30"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row>
    <row r="547" spans="1:30"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row>
    <row r="548" spans="1:30"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row>
    <row r="549" spans="1:30"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row>
    <row r="550" spans="1:30"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row>
    <row r="551" spans="1:30"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row>
    <row r="552" spans="1:30"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row>
    <row r="553" spans="1:30"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row>
    <row r="554" spans="1:30"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row>
    <row r="555" spans="1:30"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row>
    <row r="556" spans="1:30"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row>
    <row r="557" spans="1:30"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row>
    <row r="558" spans="1:30"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row>
    <row r="559" spans="1:30"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row>
    <row r="560" spans="1:30"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row>
    <row r="561" spans="1:30"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row>
    <row r="562" spans="1:30"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row>
    <row r="563" spans="1:30"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row>
    <row r="564" spans="1:30"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row>
    <row r="565" spans="1:30"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row>
    <row r="566" spans="1:30"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row>
    <row r="567" spans="1:30"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row>
    <row r="568" spans="1:30"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row>
    <row r="569" spans="1:30"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row>
    <row r="570" spans="1:30"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row>
    <row r="571" spans="1:30"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row>
    <row r="572" spans="1:30"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row>
    <row r="573" spans="1:30"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row>
    <row r="574" spans="1:30"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row>
    <row r="575" spans="1:30"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row>
    <row r="576" spans="1:30"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row>
    <row r="577" spans="1:30"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row>
    <row r="578" spans="1:30"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row>
    <row r="579" spans="1:30"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row>
    <row r="580" spans="1:30"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row>
    <row r="581" spans="1:30"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row>
    <row r="582" spans="1:30"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row>
    <row r="583" spans="1:30"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row>
    <row r="584" spans="1:30"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row>
    <row r="585" spans="1:30"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row>
    <row r="586" spans="1:30"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row>
    <row r="587" spans="1:30"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row>
    <row r="588" spans="1:30"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row>
    <row r="589" spans="1:30"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row>
    <row r="590" spans="1:30"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row>
    <row r="591" spans="1:30"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row>
    <row r="592" spans="1:30"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row>
    <row r="593" spans="1:30"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row>
    <row r="594" spans="1:30"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row>
    <row r="595" spans="1:30"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row>
    <row r="596" spans="1:30"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row>
    <row r="597" spans="1:30"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row>
    <row r="598" spans="1:30"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row>
    <row r="599" spans="1:30"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row>
    <row r="600" spans="1:30"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row>
    <row r="601" spans="1:30"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row>
    <row r="602" spans="1:30"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row>
    <row r="603" spans="1:30"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row>
    <row r="604" spans="1:30"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row>
    <row r="605" spans="1:30"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row>
    <row r="606" spans="1:30"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row>
    <row r="607" spans="1:30"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row>
    <row r="608" spans="1:30"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row>
    <row r="609" spans="1:30"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row>
    <row r="610" spans="1:30"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row>
    <row r="611" spans="1:30"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row>
    <row r="612" spans="1:30"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row>
    <row r="613" spans="1:30"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row>
    <row r="614" spans="1:30"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row>
    <row r="615" spans="1:30"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row>
    <row r="616" spans="1:30"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row>
    <row r="617" spans="1:30"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row>
    <row r="618" spans="1:30"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row>
    <row r="619" spans="1:30"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row>
    <row r="620" spans="1:30"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row>
    <row r="621" spans="1:30"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row>
    <row r="622" spans="1:30"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row>
    <row r="623" spans="1:30"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row>
    <row r="624" spans="1:30"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row>
    <row r="625" spans="1:30"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row>
    <row r="626" spans="1:30"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row>
    <row r="627" spans="1:30"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row>
    <row r="628" spans="1:30"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row>
    <row r="629" spans="1:30"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row>
    <row r="630" spans="1:30"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row>
    <row r="631" spans="1:30"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row>
    <row r="632" spans="1:30"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row>
    <row r="633" spans="1:30"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row>
    <row r="634" spans="1:30"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row>
    <row r="635" spans="1:30"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row>
    <row r="636" spans="1:30"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row>
    <row r="637" spans="1:30"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row>
    <row r="638" spans="1:30"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row>
    <row r="639" spans="1:30"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row>
    <row r="640" spans="1:30"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row>
    <row r="641" spans="1:30"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row>
    <row r="642" spans="1:30"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row>
    <row r="643" spans="1:30"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row>
    <row r="644" spans="1:30"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row>
    <row r="645" spans="1:30"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row>
    <row r="646" spans="1:30"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row>
    <row r="647" spans="1:30"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row>
    <row r="648" spans="1:30"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row>
    <row r="649" spans="1:30"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row>
    <row r="650" spans="1:30"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row>
    <row r="651" spans="1:30"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row>
    <row r="652" spans="1:30"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row>
    <row r="653" spans="1:30"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row>
    <row r="654" spans="1:30"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row>
    <row r="655" spans="1:30"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row>
    <row r="656" spans="1:30"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row>
    <row r="657" spans="1:30"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row>
    <row r="658" spans="1:30"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row>
    <row r="659" spans="1:30"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row>
    <row r="660" spans="1:30"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row>
    <row r="661" spans="1:30"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row>
    <row r="662" spans="1:30"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row>
    <row r="663" spans="1:30"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row>
    <row r="664" spans="1:30"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row>
    <row r="665" spans="1:30"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row>
    <row r="666" spans="1:30"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row>
    <row r="667" spans="1:30"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row>
    <row r="668" spans="1:30"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row>
    <row r="669" spans="1:30"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row>
    <row r="670" spans="1:30"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row>
    <row r="671" spans="1:30"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row>
    <row r="672" spans="1:30"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row>
    <row r="673" spans="1:30"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row>
    <row r="674" spans="1:30"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row>
    <row r="675" spans="1:30"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row>
    <row r="676" spans="1:30"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row>
    <row r="677" spans="1:30"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row>
    <row r="678" spans="1:30"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row>
    <row r="679" spans="1:30"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row>
    <row r="680" spans="1:30"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row>
    <row r="681" spans="1:30"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row>
    <row r="682" spans="1:30"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row>
    <row r="683" spans="1:30"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row>
    <row r="684" spans="1:30"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row>
    <row r="685" spans="1:30"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row>
    <row r="686" spans="1:30"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row>
    <row r="687" spans="1:30"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row>
    <row r="688" spans="1:30"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row>
    <row r="689" spans="1:30"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row>
    <row r="690" spans="1:30"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row>
    <row r="691" spans="1:30"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row>
    <row r="692" spans="1:30"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row>
    <row r="693" spans="1:30"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row>
    <row r="694" spans="1:30"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row>
    <row r="695" spans="1:30"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row>
    <row r="696" spans="1:30"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row>
    <row r="697" spans="1:30"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row>
    <row r="698" spans="1:30"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row>
    <row r="699" spans="1:30"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row>
    <row r="700" spans="1:30"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row>
    <row r="701" spans="1:30"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row>
    <row r="702" spans="1:30"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row>
    <row r="703" spans="1:30"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row>
    <row r="704" spans="1:30"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row>
    <row r="705" spans="1:30"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row>
    <row r="706" spans="1:30"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row>
    <row r="707" spans="1:30"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row>
    <row r="708" spans="1:30"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row>
    <row r="709" spans="1:30"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row>
    <row r="710" spans="1:30"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row>
    <row r="711" spans="1:30"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row>
    <row r="712" spans="1:30"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row>
    <row r="713" spans="1:30"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row>
    <row r="714" spans="1:30"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row>
    <row r="715" spans="1:30"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row>
    <row r="716" spans="1:30"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row>
    <row r="717" spans="1:30"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row>
    <row r="718" spans="1:30"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row>
    <row r="719" spans="1:30"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row>
    <row r="720" spans="1:30"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row>
    <row r="721" spans="1:30"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row>
    <row r="722" spans="1:30"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row>
    <row r="723" spans="1:30"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row>
    <row r="724" spans="1:30"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row>
    <row r="725" spans="1:30"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row>
    <row r="726" spans="1:30"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row>
    <row r="727" spans="1:30"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row>
    <row r="728" spans="1:30"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row>
    <row r="729" spans="1:30"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row>
    <row r="730" spans="1:30"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row>
    <row r="731" spans="1:30"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row>
    <row r="732" spans="1:30"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row>
    <row r="733" spans="1:30"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row>
    <row r="734" spans="1:30"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row>
    <row r="735" spans="1:30"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row>
    <row r="736" spans="1:30"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row>
    <row r="737" spans="1:30"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row>
    <row r="738" spans="1:30"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row>
    <row r="739" spans="1:30"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row>
    <row r="740" spans="1:30"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row>
    <row r="741" spans="1:30"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row>
    <row r="742" spans="1:30"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row>
    <row r="743" spans="1:30"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row>
    <row r="744" spans="1:30"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row>
    <row r="745" spans="1:30"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row>
    <row r="746" spans="1:30"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row>
    <row r="747" spans="1:30"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row>
    <row r="748" spans="1:30"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row>
    <row r="749" spans="1:30"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row>
    <row r="750" spans="1:30"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row>
    <row r="751" spans="1:30"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row>
    <row r="752" spans="1:30"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row>
    <row r="753" spans="1:30"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row>
    <row r="754" spans="1:30"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row>
    <row r="755" spans="1:30"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row>
    <row r="756" spans="1:30"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row>
    <row r="757" spans="1:30"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row>
    <row r="758" spans="1:30"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row>
    <row r="759" spans="1:30"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row>
    <row r="760" spans="1:30"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row>
    <row r="761" spans="1:30"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row>
    <row r="762" spans="1:30"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row>
    <row r="763" spans="1:30"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row>
    <row r="764" spans="1:30"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row>
    <row r="765" spans="1:30"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row>
    <row r="766" spans="1:30"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row>
    <row r="767" spans="1:30"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row>
    <row r="768" spans="1:30"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row>
    <row r="769" spans="1:30"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row>
    <row r="770" spans="1:30"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row>
    <row r="771" spans="1:30"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row>
    <row r="772" spans="1:30"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row>
    <row r="773" spans="1:30"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row>
    <row r="774" spans="1:30"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row>
    <row r="775" spans="1:30"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row>
    <row r="776" spans="1:30"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row>
    <row r="777" spans="1:30"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row>
    <row r="778" spans="1:30"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row>
    <row r="779" spans="1:30"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row>
    <row r="780" spans="1:30"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row>
    <row r="781" spans="1:30"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row>
    <row r="782" spans="1:30"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row>
    <row r="783" spans="1:30"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row>
    <row r="784" spans="1:30"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row>
    <row r="785" spans="1:30"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row>
    <row r="786" spans="1:30"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row>
    <row r="787" spans="1:30"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row>
    <row r="788" spans="1:30"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row>
    <row r="789" spans="1:30"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row>
    <row r="790" spans="1:30"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row>
    <row r="791" spans="1:30"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row>
    <row r="792" spans="1:30"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row>
    <row r="793" spans="1:30"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row>
    <row r="794" spans="1:30"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row>
    <row r="795" spans="1:30"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row>
    <row r="796" spans="1:30"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row>
    <row r="797" spans="1:30"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row>
    <row r="798" spans="1:30"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row>
    <row r="799" spans="1:30"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row>
    <row r="800" spans="1:30"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row>
    <row r="801" spans="1:30"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row>
    <row r="802" spans="1:30"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row>
    <row r="803" spans="1:30"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row>
    <row r="804" spans="1:30"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row>
    <row r="805" spans="1:30"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row>
    <row r="806" spans="1:30"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row>
    <row r="807" spans="1:30"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row>
    <row r="808" spans="1:30"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row>
    <row r="809" spans="1:30"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row>
    <row r="810" spans="1:30"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row>
    <row r="811" spans="1:30"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row>
    <row r="812" spans="1:30"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row>
    <row r="813" spans="1:30"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row>
    <row r="814" spans="1:30"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row>
    <row r="815" spans="1:30"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row>
    <row r="816" spans="1:30"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row>
    <row r="817" spans="1:30"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row>
    <row r="818" spans="1:30"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row>
    <row r="819" spans="1:30"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row>
    <row r="820" spans="1:30"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row>
    <row r="821" spans="1:30"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row>
    <row r="822" spans="1:30"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row>
    <row r="823" spans="1:30"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row>
    <row r="824" spans="1:30"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row>
    <row r="825" spans="1:30"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row>
    <row r="826" spans="1:30"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row>
    <row r="827" spans="1:30"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row>
    <row r="828" spans="1:30"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row>
    <row r="829" spans="1:30"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row>
    <row r="830" spans="1:30"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row>
    <row r="831" spans="1:30"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row>
    <row r="832" spans="1:30"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row>
    <row r="833" spans="1:30"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row>
    <row r="834" spans="1:30"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row>
    <row r="835" spans="1:30"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row>
    <row r="836" spans="1:30"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row>
    <row r="837" spans="1:30"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row>
    <row r="838" spans="1:30"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row>
    <row r="839" spans="1:30"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row>
    <row r="840" spans="1:30"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row>
    <row r="841" spans="1:30"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row>
    <row r="842" spans="1:30"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row>
    <row r="843" spans="1:30"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row>
    <row r="844" spans="1:30"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row>
    <row r="845" spans="1:30"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row>
    <row r="846" spans="1:30"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row>
    <row r="847" spans="1:30"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row>
    <row r="848" spans="1:30"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row>
    <row r="849" spans="1:30"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row>
    <row r="850" spans="1:30"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row>
    <row r="851" spans="1:30"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row>
    <row r="852" spans="1:30"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row>
    <row r="853" spans="1:30"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row>
    <row r="854" spans="1:30"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row>
    <row r="855" spans="1:30"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row>
    <row r="856" spans="1:30"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row>
    <row r="857" spans="1:30"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row>
    <row r="858" spans="1:30"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row>
    <row r="859" spans="1:30"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row>
    <row r="860" spans="1:30"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row>
    <row r="861" spans="1:30"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row>
    <row r="862" spans="1:30"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row>
    <row r="863" spans="1:30"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row>
    <row r="864" spans="1:30"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row>
    <row r="865" spans="1:30"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row>
    <row r="866" spans="1:30"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row>
    <row r="867" spans="1:30"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row>
    <row r="868" spans="1:30"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row>
    <row r="869" spans="1:30"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row>
    <row r="870" spans="1:30"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row>
    <row r="871" spans="1:30"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row>
    <row r="872" spans="1:30"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row>
    <row r="873" spans="1:30"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row>
    <row r="874" spans="1:30"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row>
    <row r="875" spans="1:30"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row>
    <row r="876" spans="1:30"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row>
    <row r="877" spans="1:30"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row>
    <row r="878" spans="1:30"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row>
    <row r="879" spans="1:30"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row>
    <row r="880" spans="1:30"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row>
    <row r="881" spans="1:30"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row>
    <row r="882" spans="1:30"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row>
    <row r="883" spans="1:30"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row>
    <row r="884" spans="1:30"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row>
    <row r="885" spans="1:30"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row>
    <row r="886" spans="1:30"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row>
    <row r="887" spans="1:30"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row>
    <row r="888" spans="1:30"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row>
    <row r="889" spans="1:30"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row>
    <row r="890" spans="1:30"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row>
    <row r="891" spans="1:30"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row>
    <row r="892" spans="1:30"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row>
    <row r="893" spans="1:30"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row>
    <row r="894" spans="1:30"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row>
    <row r="895" spans="1:30"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row>
    <row r="896" spans="1:30"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row>
    <row r="897" spans="1:30"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row>
    <row r="898" spans="1:30"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row>
    <row r="899" spans="1:30"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row>
    <row r="900" spans="1:30"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row>
    <row r="901" spans="1:30"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row>
    <row r="902" spans="1:30"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row>
    <row r="903" spans="1:30"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row>
    <row r="904" spans="1:30"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row>
    <row r="905" spans="1:30"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row>
    <row r="906" spans="1:30"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row>
    <row r="907" spans="1:30"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row>
    <row r="908" spans="1:30"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row>
    <row r="909" spans="1:30"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row>
    <row r="910" spans="1:30"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row>
    <row r="911" spans="1:30"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row>
    <row r="912" spans="1:30"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row>
    <row r="913" spans="1:30"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row>
    <row r="914" spans="1:30"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row>
    <row r="915" spans="1:30"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row>
    <row r="916" spans="1:30"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row>
    <row r="917" spans="1:30"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row>
    <row r="918" spans="1:30"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row>
    <row r="919" spans="1:30"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row>
    <row r="920" spans="1:30"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row>
    <row r="921" spans="1:30"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row>
    <row r="922" spans="1:30"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row>
    <row r="923" spans="1:30"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row>
    <row r="924" spans="1:30"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row>
    <row r="925" spans="1:30"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row>
    <row r="926" spans="1:30"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row>
    <row r="927" spans="1:30"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row>
    <row r="928" spans="1:30"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row>
    <row r="929" spans="1:30"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row>
    <row r="930" spans="1:30"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row>
    <row r="931" spans="1:30"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row>
    <row r="932" spans="1:30"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row>
    <row r="933" spans="1:30"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row>
    <row r="934" spans="1:30"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row>
    <row r="935" spans="1:30"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row>
    <row r="936" spans="1:30"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row>
    <row r="937" spans="1:30"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row>
    <row r="938" spans="1:30"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row>
    <row r="939" spans="1:30"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row>
    <row r="940" spans="1:30"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row>
    <row r="941" spans="1:30"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row>
    <row r="942" spans="1:30"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row>
    <row r="943" spans="1:30"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row>
    <row r="944" spans="1:30"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row>
    <row r="945" spans="1:30"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row>
    <row r="946" spans="1:30"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row>
    <row r="947" spans="1:30"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row>
    <row r="948" spans="1:30"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row>
    <row r="949" spans="1:30"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row>
    <row r="950" spans="1:30"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row>
    <row r="951" spans="1:30"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row>
    <row r="952" spans="1:30"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row>
    <row r="953" spans="1:30"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row>
    <row r="954" spans="1:30"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row>
    <row r="955" spans="1:30"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row>
    <row r="956" spans="1:30"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row>
    <row r="957" spans="1:30"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row>
    <row r="958" spans="1:30"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row>
    <row r="959" spans="1:30"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row>
    <row r="960" spans="1:30"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row>
    <row r="961" spans="1:30"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row>
    <row r="962" spans="1:30"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row>
    <row r="963" spans="1:30"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row>
    <row r="964" spans="1:30"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row>
    <row r="965" spans="1:30"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row>
    <row r="966" spans="1:30"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row>
    <row r="967" spans="1:30"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row>
    <row r="968" spans="1:30"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row>
    <row r="969" spans="1:30"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row>
    <row r="970" spans="1:30"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row>
    <row r="971" spans="1:30"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row>
    <row r="972" spans="1:30"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row>
    <row r="973" spans="1:30"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row>
    <row r="974" spans="1:30"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row>
    <row r="975" spans="1:30"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row>
    <row r="976" spans="1:30"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row>
    <row r="977" spans="1:30"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row>
    <row r="978" spans="1:30"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row>
    <row r="979" spans="1:30"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row>
    <row r="980" spans="1:30"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row>
    <row r="981" spans="1:30"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row>
    <row r="982" spans="1:30"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row>
    <row r="983" spans="1:30"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row>
    <row r="984" spans="1:30"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row>
    <row r="985" spans="1:30"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row>
    <row r="986" spans="1:30"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row>
    <row r="987" spans="1:30"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row>
    <row r="988" spans="1:30"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row>
    <row r="989" spans="1:30"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row>
    <row r="990" spans="1:30"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row>
    <row r="991" spans="1:30"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row>
    <row r="992" spans="1:30"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row>
    <row r="993" spans="1:30"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row>
    <row r="994" spans="1:30"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row>
    <row r="995" spans="1:30"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row>
    <row r="996" spans="1:30"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row>
    <row r="997" spans="1:30"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row>
    <row r="998" spans="1:30"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row>
    <row r="999" spans="1:30"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row>
    <row r="1000" spans="1:30"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C00"/>
  </sheetPr>
  <dimension ref="A1:AH1000"/>
  <sheetViews>
    <sheetView workbookViewId="0"/>
  </sheetViews>
  <sheetFormatPr baseColWidth="10" defaultColWidth="14.42578125" defaultRowHeight="15" customHeight="1" x14ac:dyDescent="0.25"/>
  <cols>
    <col min="1" max="2" width="3.140625" customWidth="1"/>
    <col min="3" max="3" width="13.85546875" customWidth="1"/>
    <col min="4" max="4" width="19.140625" customWidth="1"/>
    <col min="5" max="5" width="2.42578125" customWidth="1"/>
    <col min="6" max="6" width="11.85546875" customWidth="1"/>
    <col min="7" max="7" width="17.85546875" customWidth="1"/>
    <col min="8" max="8" width="8" customWidth="1"/>
    <col min="9" max="9" width="7.855468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49" customWidth="1"/>
    <col min="34" max="34" width="11.42578125" customWidth="1"/>
  </cols>
  <sheetData>
    <row r="1" spans="1:34" ht="12.75" customHeight="1" x14ac:dyDescent="0.25">
      <c r="A1" s="289"/>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row>
    <row r="2" spans="1:34" ht="12.75" customHeight="1" x14ac:dyDescent="0.25">
      <c r="A2" s="289"/>
      <c r="B2" s="621"/>
      <c r="C2" s="605"/>
      <c r="D2" s="606"/>
      <c r="E2" s="25"/>
      <c r="F2" s="624" t="s">
        <v>120</v>
      </c>
      <c r="G2" s="605"/>
      <c r="H2" s="605"/>
      <c r="I2" s="605"/>
      <c r="J2" s="605"/>
      <c r="K2" s="605"/>
      <c r="L2" s="605"/>
      <c r="M2" s="605"/>
      <c r="N2" s="605"/>
      <c r="O2" s="605"/>
      <c r="P2" s="605"/>
      <c r="Q2" s="605"/>
      <c r="R2" s="605"/>
      <c r="S2" s="605"/>
      <c r="T2" s="605"/>
      <c r="U2" s="605"/>
      <c r="V2" s="605"/>
      <c r="W2" s="605"/>
      <c r="X2" s="605"/>
      <c r="Y2" s="605"/>
      <c r="Z2" s="605"/>
      <c r="AA2" s="605"/>
      <c r="AB2" s="606"/>
      <c r="AC2" s="289"/>
      <c r="AD2" s="289"/>
      <c r="AE2" s="289"/>
      <c r="AF2" s="289"/>
      <c r="AG2" s="289"/>
      <c r="AH2" s="289"/>
    </row>
    <row r="3" spans="1:34" ht="12.75" customHeight="1" x14ac:dyDescent="0.25">
      <c r="A3" s="289"/>
      <c r="B3" s="622"/>
      <c r="C3" s="569"/>
      <c r="D3" s="623"/>
      <c r="E3" s="26"/>
      <c r="F3" s="612"/>
      <c r="G3" s="569"/>
      <c r="H3" s="569"/>
      <c r="I3" s="569"/>
      <c r="J3" s="569"/>
      <c r="K3" s="569"/>
      <c r="L3" s="569"/>
      <c r="M3" s="569"/>
      <c r="N3" s="569"/>
      <c r="O3" s="569"/>
      <c r="P3" s="569"/>
      <c r="Q3" s="569"/>
      <c r="R3" s="569"/>
      <c r="S3" s="569"/>
      <c r="T3" s="569"/>
      <c r="U3" s="569"/>
      <c r="V3" s="569"/>
      <c r="W3" s="569"/>
      <c r="X3" s="569"/>
      <c r="Y3" s="569"/>
      <c r="Z3" s="569"/>
      <c r="AA3" s="569"/>
      <c r="AB3" s="623"/>
      <c r="AC3" s="289"/>
      <c r="AD3" s="289"/>
      <c r="AE3" s="289"/>
      <c r="AF3" s="289"/>
      <c r="AG3" s="289"/>
      <c r="AH3" s="289"/>
    </row>
    <row r="4" spans="1:34" ht="12.75" customHeight="1" x14ac:dyDescent="0.25">
      <c r="A4" s="289"/>
      <c r="B4" s="622"/>
      <c r="C4" s="569"/>
      <c r="D4" s="623"/>
      <c r="E4" s="26"/>
      <c r="F4" s="612"/>
      <c r="G4" s="569"/>
      <c r="H4" s="569"/>
      <c r="I4" s="569"/>
      <c r="J4" s="569"/>
      <c r="K4" s="569"/>
      <c r="L4" s="569"/>
      <c r="M4" s="569"/>
      <c r="N4" s="569"/>
      <c r="O4" s="569"/>
      <c r="P4" s="569"/>
      <c r="Q4" s="569"/>
      <c r="R4" s="569"/>
      <c r="S4" s="569"/>
      <c r="T4" s="569"/>
      <c r="U4" s="569"/>
      <c r="V4" s="569"/>
      <c r="W4" s="569"/>
      <c r="X4" s="569"/>
      <c r="Y4" s="569"/>
      <c r="Z4" s="569"/>
      <c r="AA4" s="569"/>
      <c r="AB4" s="623"/>
      <c r="AC4" s="289"/>
      <c r="AD4" s="289"/>
      <c r="AE4" s="289"/>
      <c r="AF4" s="289"/>
      <c r="AG4" s="289"/>
      <c r="AH4" s="289"/>
    </row>
    <row r="5" spans="1:34" ht="12.75" customHeight="1" x14ac:dyDescent="0.25">
      <c r="A5" s="289"/>
      <c r="B5" s="622"/>
      <c r="C5" s="569"/>
      <c r="D5" s="623"/>
      <c r="E5" s="26"/>
      <c r="F5" s="612"/>
      <c r="G5" s="569"/>
      <c r="H5" s="569"/>
      <c r="I5" s="569"/>
      <c r="J5" s="569"/>
      <c r="K5" s="569"/>
      <c r="L5" s="569"/>
      <c r="M5" s="569"/>
      <c r="N5" s="569"/>
      <c r="O5" s="569"/>
      <c r="P5" s="569"/>
      <c r="Q5" s="569"/>
      <c r="R5" s="569"/>
      <c r="S5" s="569"/>
      <c r="T5" s="569"/>
      <c r="U5" s="569"/>
      <c r="V5" s="569"/>
      <c r="W5" s="569"/>
      <c r="X5" s="569"/>
      <c r="Y5" s="569"/>
      <c r="Z5" s="569"/>
      <c r="AA5" s="569"/>
      <c r="AB5" s="623"/>
      <c r="AC5" s="289"/>
      <c r="AD5" s="289"/>
      <c r="AE5" s="289"/>
      <c r="AF5" s="289"/>
      <c r="AG5" s="289"/>
      <c r="AH5" s="289"/>
    </row>
    <row r="6" spans="1:34" ht="37.5" customHeight="1" x14ac:dyDescent="0.25">
      <c r="A6" s="289"/>
      <c r="B6" s="607"/>
      <c r="C6" s="608"/>
      <c r="D6" s="609"/>
      <c r="E6" s="290"/>
      <c r="F6" s="608"/>
      <c r="G6" s="608"/>
      <c r="H6" s="608"/>
      <c r="I6" s="608"/>
      <c r="J6" s="608"/>
      <c r="K6" s="608"/>
      <c r="L6" s="608"/>
      <c r="M6" s="608"/>
      <c r="N6" s="608"/>
      <c r="O6" s="608"/>
      <c r="P6" s="608"/>
      <c r="Q6" s="608"/>
      <c r="R6" s="608"/>
      <c r="S6" s="608"/>
      <c r="T6" s="608"/>
      <c r="U6" s="608"/>
      <c r="V6" s="608"/>
      <c r="W6" s="608"/>
      <c r="X6" s="608"/>
      <c r="Y6" s="608"/>
      <c r="Z6" s="608"/>
      <c r="AA6" s="608"/>
      <c r="AB6" s="609"/>
      <c r="AC6" s="289"/>
      <c r="AD6" s="289"/>
      <c r="AE6" s="289"/>
      <c r="AF6" s="289"/>
      <c r="AG6" s="289"/>
      <c r="AH6" s="289"/>
    </row>
    <row r="7" spans="1:34" ht="15" customHeight="1" x14ac:dyDescent="0.25">
      <c r="A7" s="289"/>
      <c r="B7" s="27"/>
      <c r="C7" s="625"/>
      <c r="D7" s="605"/>
      <c r="E7" s="28"/>
      <c r="F7" s="29"/>
      <c r="G7" s="29"/>
      <c r="H7" s="29"/>
      <c r="I7" s="29"/>
      <c r="J7" s="29"/>
      <c r="K7" s="29"/>
      <c r="L7" s="29"/>
      <c r="M7" s="29"/>
      <c r="N7" s="29"/>
      <c r="O7" s="29"/>
      <c r="P7" s="29"/>
      <c r="Q7" s="29"/>
      <c r="R7" s="29"/>
      <c r="S7" s="29"/>
      <c r="T7" s="29"/>
      <c r="U7" s="29"/>
      <c r="V7" s="29"/>
      <c r="W7" s="29"/>
      <c r="X7" s="29"/>
      <c r="Y7" s="29"/>
      <c r="Z7" s="29"/>
      <c r="AA7" s="29"/>
      <c r="AB7" s="30"/>
      <c r="AC7" s="289"/>
      <c r="AD7" s="289"/>
      <c r="AE7" s="289"/>
      <c r="AF7" s="289"/>
      <c r="AG7" s="289"/>
      <c r="AH7" s="289"/>
    </row>
    <row r="8" spans="1:34" ht="15" customHeight="1" x14ac:dyDescent="0.25">
      <c r="A8" s="289"/>
      <c r="B8" s="31"/>
      <c r="C8" s="291" t="s">
        <v>121</v>
      </c>
      <c r="D8" s="32"/>
      <c r="E8" s="33"/>
      <c r="F8" s="292" t="s">
        <v>122</v>
      </c>
      <c r="G8" s="34"/>
      <c r="H8" s="35"/>
      <c r="I8" s="289"/>
      <c r="J8" s="289"/>
      <c r="K8" s="293"/>
      <c r="L8" s="293"/>
      <c r="M8" s="293"/>
      <c r="N8" s="293"/>
      <c r="O8" s="293"/>
      <c r="P8" s="293"/>
      <c r="Q8" s="293"/>
      <c r="R8" s="293"/>
      <c r="S8" s="293"/>
      <c r="T8" s="293"/>
      <c r="U8" s="293"/>
      <c r="V8" s="293"/>
      <c r="W8" s="293"/>
      <c r="X8" s="293"/>
      <c r="Y8" s="293"/>
      <c r="Z8" s="293"/>
      <c r="AA8" s="293"/>
      <c r="AB8" s="294"/>
      <c r="AC8" s="289"/>
      <c r="AD8" s="289"/>
      <c r="AE8" s="289"/>
      <c r="AF8" s="289"/>
      <c r="AG8" s="289"/>
      <c r="AH8" s="289"/>
    </row>
    <row r="9" spans="1:34" ht="15" customHeight="1" x14ac:dyDescent="0.25">
      <c r="A9" s="289"/>
      <c r="B9" s="31"/>
      <c r="C9" s="626"/>
      <c r="D9" s="612"/>
      <c r="E9" s="612"/>
      <c r="F9" s="612"/>
      <c r="G9" s="296"/>
      <c r="H9" s="289"/>
      <c r="I9" s="289"/>
      <c r="J9" s="289"/>
      <c r="K9" s="289"/>
      <c r="L9" s="289"/>
      <c r="M9" s="289"/>
      <c r="N9" s="289"/>
      <c r="O9" s="289"/>
      <c r="P9" s="289"/>
      <c r="Q9" s="289"/>
      <c r="R9" s="289"/>
      <c r="S9" s="289"/>
      <c r="T9" s="289"/>
      <c r="U9" s="289"/>
      <c r="V9" s="289"/>
      <c r="W9" s="289"/>
      <c r="X9" s="289"/>
      <c r="Y9" s="289"/>
      <c r="Z9" s="289"/>
      <c r="AA9" s="289"/>
      <c r="AB9" s="297"/>
      <c r="AC9" s="289"/>
      <c r="AD9" s="289"/>
      <c r="AE9" s="289"/>
      <c r="AF9" s="289"/>
      <c r="AG9" s="289"/>
      <c r="AH9" s="289"/>
    </row>
    <row r="10" spans="1:34" ht="30" customHeight="1" x14ac:dyDescent="0.25">
      <c r="A10" s="289"/>
      <c r="B10" s="31"/>
      <c r="C10" s="626" t="s">
        <v>123</v>
      </c>
      <c r="D10" s="612"/>
      <c r="E10" s="594" t="s">
        <v>1049</v>
      </c>
      <c r="F10" s="595"/>
      <c r="G10" s="595"/>
      <c r="H10" s="595"/>
      <c r="I10" s="595"/>
      <c r="J10" s="595"/>
      <c r="K10" s="595"/>
      <c r="L10" s="595"/>
      <c r="M10" s="595"/>
      <c r="N10" s="595"/>
      <c r="O10" s="595"/>
      <c r="P10" s="595"/>
      <c r="Q10" s="595"/>
      <c r="R10" s="595"/>
      <c r="S10" s="595"/>
      <c r="T10" s="595"/>
      <c r="U10" s="595"/>
      <c r="V10" s="595"/>
      <c r="W10" s="595"/>
      <c r="X10" s="595"/>
      <c r="Y10" s="595"/>
      <c r="Z10" s="595"/>
      <c r="AA10" s="585"/>
      <c r="AB10" s="298"/>
      <c r="AC10" s="289"/>
      <c r="AD10" s="289"/>
      <c r="AE10" s="289"/>
      <c r="AF10" s="289"/>
      <c r="AG10" s="1038" t="s">
        <v>978</v>
      </c>
      <c r="AH10" s="612"/>
    </row>
    <row r="11" spans="1:34" ht="15" customHeight="1" x14ac:dyDescent="0.25">
      <c r="A11" s="289"/>
      <c r="B11" s="31"/>
      <c r="C11" s="626"/>
      <c r="D11" s="612"/>
      <c r="E11" s="612"/>
      <c r="F11" s="612"/>
      <c r="G11" s="289"/>
      <c r="H11" s="289"/>
      <c r="I11" s="289"/>
      <c r="J11" s="289"/>
      <c r="K11" s="289"/>
      <c r="L11" s="289"/>
      <c r="M11" s="289"/>
      <c r="N11" s="289"/>
      <c r="O11" s="289"/>
      <c r="P11" s="289"/>
      <c r="Q11" s="289"/>
      <c r="R11" s="289"/>
      <c r="S11" s="289"/>
      <c r="T11" s="289"/>
      <c r="U11" s="289"/>
      <c r="V11" s="289"/>
      <c r="W11" s="289"/>
      <c r="X11" s="289"/>
      <c r="Y11" s="289"/>
      <c r="Z11" s="289"/>
      <c r="AA11" s="627"/>
      <c r="AB11" s="623"/>
      <c r="AC11" s="289"/>
      <c r="AD11" s="289"/>
      <c r="AE11" s="289"/>
      <c r="AF11" s="289"/>
      <c r="AG11" s="289"/>
      <c r="AH11" s="289"/>
    </row>
    <row r="12" spans="1:34" ht="29.25" customHeight="1" x14ac:dyDescent="0.25">
      <c r="A12" s="289"/>
      <c r="B12" s="31"/>
      <c r="C12" s="630" t="s">
        <v>125</v>
      </c>
      <c r="D12" s="631"/>
      <c r="E12" s="628" t="s">
        <v>1050</v>
      </c>
      <c r="F12" s="629"/>
      <c r="G12" s="629"/>
      <c r="H12" s="629"/>
      <c r="I12" s="629"/>
      <c r="J12" s="629"/>
      <c r="K12" s="629"/>
      <c r="L12" s="629"/>
      <c r="M12" s="629"/>
      <c r="N12" s="629"/>
      <c r="O12" s="629"/>
      <c r="P12" s="629"/>
      <c r="Q12" s="629"/>
      <c r="R12" s="629"/>
      <c r="S12" s="629"/>
      <c r="T12" s="629"/>
      <c r="U12" s="629"/>
      <c r="V12" s="629"/>
      <c r="W12" s="629"/>
      <c r="X12" s="629"/>
      <c r="Y12" s="629"/>
      <c r="Z12" s="629"/>
      <c r="AA12" s="629"/>
      <c r="AB12" s="36"/>
      <c r="AC12" s="289"/>
      <c r="AD12" s="289"/>
      <c r="AE12" s="289"/>
      <c r="AF12" s="289"/>
      <c r="AG12" s="289"/>
      <c r="AH12" s="289"/>
    </row>
    <row r="13" spans="1:34" ht="15" customHeight="1" x14ac:dyDescent="0.25">
      <c r="A13" s="289"/>
      <c r="B13" s="31"/>
      <c r="C13" s="627"/>
      <c r="D13" s="612"/>
      <c r="E13" s="299"/>
      <c r="F13" s="289"/>
      <c r="G13" s="289"/>
      <c r="H13" s="289"/>
      <c r="I13" s="289"/>
      <c r="J13" s="289"/>
      <c r="K13" s="289"/>
      <c r="L13" s="289"/>
      <c r="M13" s="289"/>
      <c r="N13" s="289"/>
      <c r="O13" s="289"/>
      <c r="P13" s="289"/>
      <c r="Q13" s="289"/>
      <c r="R13" s="289"/>
      <c r="S13" s="289"/>
      <c r="T13" s="289"/>
      <c r="U13" s="289"/>
      <c r="V13" s="289"/>
      <c r="W13" s="289"/>
      <c r="X13" s="289"/>
      <c r="Y13" s="289"/>
      <c r="Z13" s="289"/>
      <c r="AA13" s="289"/>
      <c r="AB13" s="297"/>
      <c r="AC13" s="289"/>
      <c r="AD13" s="289"/>
      <c r="AE13" s="289"/>
      <c r="AF13" s="289"/>
      <c r="AG13" s="52" t="s">
        <v>979</v>
      </c>
      <c r="AH13" s="52" t="s">
        <v>980</v>
      </c>
    </row>
    <row r="14" spans="1:34" ht="15" customHeight="1" x14ac:dyDescent="0.25">
      <c r="A14" s="289"/>
      <c r="B14" s="31"/>
      <c r="C14" s="626" t="s">
        <v>1001</v>
      </c>
      <c r="D14" s="612"/>
      <c r="E14" s="621"/>
      <c r="F14" s="605"/>
      <c r="G14" s="605"/>
      <c r="H14" s="605"/>
      <c r="I14" s="605"/>
      <c r="J14" s="605"/>
      <c r="K14" s="605"/>
      <c r="L14" s="605"/>
      <c r="M14" s="605"/>
      <c r="N14" s="605"/>
      <c r="O14" s="605"/>
      <c r="P14" s="605"/>
      <c r="Q14" s="605"/>
      <c r="R14" s="605"/>
      <c r="S14" s="605"/>
      <c r="T14" s="605"/>
      <c r="U14" s="605"/>
      <c r="V14" s="605"/>
      <c r="W14" s="605"/>
      <c r="X14" s="605"/>
      <c r="Y14" s="605"/>
      <c r="Z14" s="605"/>
      <c r="AA14" s="606"/>
      <c r="AB14" s="297"/>
      <c r="AC14" s="289"/>
      <c r="AD14" s="289"/>
      <c r="AE14" s="289"/>
      <c r="AF14" s="289"/>
      <c r="AG14" s="37" t="s">
        <v>1010</v>
      </c>
      <c r="AH14" s="37">
        <v>25</v>
      </c>
    </row>
    <row r="15" spans="1:34" ht="15.75" customHeight="1" x14ac:dyDescent="0.25">
      <c r="A15" s="289"/>
      <c r="B15" s="31"/>
      <c r="C15" s="299"/>
      <c r="D15" s="299"/>
      <c r="E15" s="607"/>
      <c r="F15" s="608"/>
      <c r="G15" s="608"/>
      <c r="H15" s="608"/>
      <c r="I15" s="608"/>
      <c r="J15" s="608"/>
      <c r="K15" s="608"/>
      <c r="L15" s="608"/>
      <c r="M15" s="608"/>
      <c r="N15" s="608"/>
      <c r="O15" s="608"/>
      <c r="P15" s="608"/>
      <c r="Q15" s="608"/>
      <c r="R15" s="608"/>
      <c r="S15" s="608"/>
      <c r="T15" s="608"/>
      <c r="U15" s="608"/>
      <c r="V15" s="608"/>
      <c r="W15" s="608"/>
      <c r="X15" s="608"/>
      <c r="Y15" s="608"/>
      <c r="Z15" s="608"/>
      <c r="AA15" s="609"/>
      <c r="AB15" s="297"/>
      <c r="AC15" s="289"/>
      <c r="AD15" s="289"/>
      <c r="AE15" s="289"/>
      <c r="AF15" s="289"/>
      <c r="AG15" s="37" t="s">
        <v>1012</v>
      </c>
      <c r="AH15" s="37">
        <v>12</v>
      </c>
    </row>
    <row r="16" spans="1:34" ht="15" customHeight="1" x14ac:dyDescent="0.25">
      <c r="A16" s="289"/>
      <c r="B16" s="31"/>
      <c r="C16" s="299"/>
      <c r="D16" s="299"/>
      <c r="E16" s="299"/>
      <c r="F16" s="289"/>
      <c r="G16" s="289"/>
      <c r="H16" s="289"/>
      <c r="I16" s="289"/>
      <c r="J16" s="289"/>
      <c r="K16" s="289"/>
      <c r="L16" s="289"/>
      <c r="M16" s="289"/>
      <c r="N16" s="289"/>
      <c r="O16" s="289"/>
      <c r="P16" s="289"/>
      <c r="Q16" s="289"/>
      <c r="R16" s="289"/>
      <c r="S16" s="289"/>
      <c r="T16" s="289"/>
      <c r="U16" s="289"/>
      <c r="V16" s="289"/>
      <c r="W16" s="289"/>
      <c r="X16" s="289"/>
      <c r="Y16" s="289"/>
      <c r="Z16" s="289"/>
      <c r="AA16" s="289"/>
      <c r="AB16" s="297"/>
      <c r="AC16" s="289"/>
      <c r="AD16" s="289"/>
      <c r="AE16" s="289"/>
      <c r="AF16" s="289"/>
      <c r="AG16" s="37" t="s">
        <v>1013</v>
      </c>
      <c r="AH16" s="37">
        <v>12</v>
      </c>
    </row>
    <row r="17" spans="1:34" ht="15" customHeight="1" x14ac:dyDescent="0.25">
      <c r="A17" s="289"/>
      <c r="B17" s="31"/>
      <c r="C17" s="626" t="s">
        <v>1003</v>
      </c>
      <c r="D17" s="612"/>
      <c r="E17" s="621"/>
      <c r="F17" s="605"/>
      <c r="G17" s="605"/>
      <c r="H17" s="605"/>
      <c r="I17" s="605"/>
      <c r="J17" s="605"/>
      <c r="K17" s="605"/>
      <c r="L17" s="605"/>
      <c r="M17" s="605"/>
      <c r="N17" s="605"/>
      <c r="O17" s="605"/>
      <c r="P17" s="605"/>
      <c r="Q17" s="605"/>
      <c r="R17" s="605"/>
      <c r="S17" s="605"/>
      <c r="T17" s="605"/>
      <c r="U17" s="605"/>
      <c r="V17" s="605"/>
      <c r="W17" s="605"/>
      <c r="X17" s="605"/>
      <c r="Y17" s="605"/>
      <c r="Z17" s="605"/>
      <c r="AA17" s="606"/>
      <c r="AB17" s="297"/>
      <c r="AC17" s="289"/>
      <c r="AD17" s="289"/>
      <c r="AE17" s="289"/>
      <c r="AF17" s="289"/>
      <c r="AG17" s="37" t="s">
        <v>1015</v>
      </c>
      <c r="AH17" s="37">
        <v>25</v>
      </c>
    </row>
    <row r="18" spans="1:34" ht="15" customHeight="1" x14ac:dyDescent="0.25">
      <c r="A18" s="289"/>
      <c r="B18" s="31"/>
      <c r="C18" s="299"/>
      <c r="D18" s="299"/>
      <c r="E18" s="607"/>
      <c r="F18" s="608"/>
      <c r="G18" s="608"/>
      <c r="H18" s="608"/>
      <c r="I18" s="608"/>
      <c r="J18" s="608"/>
      <c r="K18" s="608"/>
      <c r="L18" s="608"/>
      <c r="M18" s="608"/>
      <c r="N18" s="608"/>
      <c r="O18" s="608"/>
      <c r="P18" s="608"/>
      <c r="Q18" s="608"/>
      <c r="R18" s="608"/>
      <c r="S18" s="608"/>
      <c r="T18" s="608"/>
      <c r="U18" s="608"/>
      <c r="V18" s="608"/>
      <c r="W18" s="608"/>
      <c r="X18" s="608"/>
      <c r="Y18" s="608"/>
      <c r="Z18" s="608"/>
      <c r="AA18" s="609"/>
      <c r="AB18" s="297"/>
      <c r="AC18" s="289"/>
      <c r="AD18" s="289"/>
      <c r="AE18" s="289"/>
      <c r="AF18" s="289"/>
      <c r="AG18" s="37" t="s">
        <v>1016</v>
      </c>
      <c r="AH18" s="37">
        <v>12</v>
      </c>
    </row>
    <row r="19" spans="1:34" ht="15" customHeight="1" x14ac:dyDescent="0.25">
      <c r="A19" s="289"/>
      <c r="B19" s="31"/>
      <c r="C19" s="299"/>
      <c r="D19" s="299"/>
      <c r="E19" s="299"/>
      <c r="F19" s="289"/>
      <c r="G19" s="289"/>
      <c r="H19" s="289"/>
      <c r="I19" s="289"/>
      <c r="J19" s="289"/>
      <c r="K19" s="289"/>
      <c r="L19" s="289"/>
      <c r="M19" s="289"/>
      <c r="N19" s="289"/>
      <c r="O19" s="289"/>
      <c r="P19" s="289"/>
      <c r="Q19" s="289"/>
      <c r="R19" s="289"/>
      <c r="S19" s="289"/>
      <c r="T19" s="289"/>
      <c r="U19" s="289"/>
      <c r="V19" s="289"/>
      <c r="W19" s="289"/>
      <c r="X19" s="289"/>
      <c r="Y19" s="289"/>
      <c r="Z19" s="289"/>
      <c r="AA19" s="289"/>
      <c r="AB19" s="297"/>
      <c r="AC19" s="289"/>
      <c r="AD19" s="289"/>
      <c r="AE19" s="289"/>
      <c r="AF19" s="289"/>
      <c r="AG19" s="37" t="s">
        <v>1013</v>
      </c>
      <c r="AH19" s="37">
        <v>12</v>
      </c>
    </row>
    <row r="20" spans="1:34" ht="15" customHeight="1" x14ac:dyDescent="0.25">
      <c r="A20" s="289"/>
      <c r="B20" s="31"/>
      <c r="C20" s="299"/>
      <c r="D20" s="299"/>
      <c r="E20" s="299"/>
      <c r="F20" s="289"/>
      <c r="G20" s="289"/>
      <c r="H20" s="289"/>
      <c r="I20" s="289"/>
      <c r="J20" s="289"/>
      <c r="K20" s="289"/>
      <c r="L20" s="289"/>
      <c r="M20" s="289"/>
      <c r="N20" s="289"/>
      <c r="O20" s="289"/>
      <c r="P20" s="289"/>
      <c r="Q20" s="289"/>
      <c r="R20" s="289"/>
      <c r="S20" s="289"/>
      <c r="T20" s="289"/>
      <c r="U20" s="289"/>
      <c r="V20" s="289"/>
      <c r="W20" s="289"/>
      <c r="X20" s="289"/>
      <c r="Y20" s="289"/>
      <c r="Z20" s="289"/>
      <c r="AA20" s="289"/>
      <c r="AB20" s="297"/>
      <c r="AC20" s="289"/>
      <c r="AD20" s="289"/>
      <c r="AE20" s="289"/>
      <c r="AF20" s="289"/>
      <c r="AG20" s="37" t="s">
        <v>1051</v>
      </c>
      <c r="AH20" s="37">
        <v>25</v>
      </c>
    </row>
    <row r="21" spans="1:34" ht="15" customHeight="1" x14ac:dyDescent="0.25">
      <c r="A21" s="289"/>
      <c r="B21" s="31"/>
      <c r="C21" s="626" t="s">
        <v>127</v>
      </c>
      <c r="D21" s="612"/>
      <c r="E21" s="300"/>
      <c r="F21" s="627"/>
      <c r="G21" s="612"/>
      <c r="H21" s="612"/>
      <c r="I21" s="612"/>
      <c r="J21" s="612"/>
      <c r="K21" s="612"/>
      <c r="L21" s="612"/>
      <c r="M21" s="612"/>
      <c r="N21" s="612"/>
      <c r="O21" s="612"/>
      <c r="P21" s="612"/>
      <c r="Q21" s="612"/>
      <c r="R21" s="612"/>
      <c r="S21" s="612"/>
      <c r="T21" s="612"/>
      <c r="U21" s="612"/>
      <c r="V21" s="612"/>
      <c r="W21" s="612"/>
      <c r="X21" s="612"/>
      <c r="Y21" s="612"/>
      <c r="Z21" s="612"/>
      <c r="AA21" s="612"/>
      <c r="AB21" s="623"/>
      <c r="AC21" s="289"/>
      <c r="AD21" s="289"/>
      <c r="AE21" s="289"/>
      <c r="AF21" s="289"/>
      <c r="AG21" s="37" t="s">
        <v>1052</v>
      </c>
      <c r="AH21" s="37">
        <v>12</v>
      </c>
    </row>
    <row r="22" spans="1:34" ht="29.25" customHeight="1" x14ac:dyDescent="0.25">
      <c r="A22" s="289"/>
      <c r="B22" s="31"/>
      <c r="C22" s="594" t="s">
        <v>1053</v>
      </c>
      <c r="D22" s="595"/>
      <c r="E22" s="595"/>
      <c r="F22" s="595"/>
      <c r="G22" s="595"/>
      <c r="H22" s="595"/>
      <c r="I22" s="595"/>
      <c r="J22" s="595"/>
      <c r="K22" s="595"/>
      <c r="L22" s="595"/>
      <c r="M22" s="595"/>
      <c r="N22" s="595"/>
      <c r="O22" s="595"/>
      <c r="P22" s="595"/>
      <c r="Q22" s="595"/>
      <c r="R22" s="595"/>
      <c r="S22" s="595"/>
      <c r="T22" s="595"/>
      <c r="U22" s="595"/>
      <c r="V22" s="595"/>
      <c r="W22" s="595"/>
      <c r="X22" s="595"/>
      <c r="Y22" s="595"/>
      <c r="Z22" s="595"/>
      <c r="AA22" s="585"/>
      <c r="AB22" s="301"/>
      <c r="AC22" s="289"/>
      <c r="AD22" s="289"/>
      <c r="AE22" s="289"/>
      <c r="AF22" s="289"/>
      <c r="AG22" s="37" t="s">
        <v>1013</v>
      </c>
      <c r="AH22" s="37">
        <v>12</v>
      </c>
    </row>
    <row r="23" spans="1:34" ht="15" customHeight="1" x14ac:dyDescent="0.25">
      <c r="A23" s="289"/>
      <c r="B23" s="31"/>
      <c r="C23" s="302"/>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1"/>
      <c r="AC23" s="289"/>
      <c r="AD23" s="289"/>
      <c r="AE23" s="289"/>
      <c r="AF23" s="289"/>
      <c r="AG23" s="37" t="s">
        <v>1054</v>
      </c>
      <c r="AH23" s="37">
        <v>25</v>
      </c>
    </row>
    <row r="24" spans="1:34" ht="15" customHeight="1" x14ac:dyDescent="0.25">
      <c r="A24" s="289"/>
      <c r="B24" s="31"/>
      <c r="C24" s="303" t="s">
        <v>128</v>
      </c>
      <c r="D24" s="303"/>
      <c r="E24" s="289"/>
      <c r="F24" s="289"/>
      <c r="G24" s="289"/>
      <c r="H24" s="289"/>
      <c r="I24" s="289"/>
      <c r="J24" s="302"/>
      <c r="K24" s="302"/>
      <c r="L24" s="302"/>
      <c r="M24" s="302"/>
      <c r="N24" s="302"/>
      <c r="O24" s="302"/>
      <c r="P24" s="302"/>
      <c r="Q24" s="302"/>
      <c r="R24" s="302" t="s">
        <v>129</v>
      </c>
      <c r="S24" s="302"/>
      <c r="T24" s="302"/>
      <c r="U24" s="302"/>
      <c r="V24" s="302"/>
      <c r="W24" s="302"/>
      <c r="X24" s="302"/>
      <c r="Y24" s="302"/>
      <c r="Z24" s="302"/>
      <c r="AA24" s="302"/>
      <c r="AB24" s="301"/>
      <c r="AC24" s="289"/>
      <c r="AD24" s="289"/>
      <c r="AE24" s="289"/>
      <c r="AF24" s="289"/>
      <c r="AG24" s="37" t="s">
        <v>1055</v>
      </c>
      <c r="AH24" s="37">
        <v>12</v>
      </c>
    </row>
    <row r="25" spans="1:34" ht="15" customHeight="1" x14ac:dyDescent="0.25">
      <c r="A25" s="289"/>
      <c r="B25" s="31"/>
      <c r="C25" s="1040" t="s">
        <v>1056</v>
      </c>
      <c r="D25" s="605"/>
      <c r="E25" s="605"/>
      <c r="F25" s="605"/>
      <c r="G25" s="605"/>
      <c r="H25" s="605"/>
      <c r="I25" s="605"/>
      <c r="J25" s="605"/>
      <c r="K25" s="605"/>
      <c r="L25" s="605"/>
      <c r="M25" s="605"/>
      <c r="N25" s="605"/>
      <c r="O25" s="605"/>
      <c r="P25" s="606"/>
      <c r="Q25" s="289"/>
      <c r="R25" s="615"/>
      <c r="S25" s="595"/>
      <c r="T25" s="595"/>
      <c r="U25" s="595"/>
      <c r="V25" s="595"/>
      <c r="W25" s="595"/>
      <c r="X25" s="595"/>
      <c r="Y25" s="595"/>
      <c r="Z25" s="595"/>
      <c r="AA25" s="585"/>
      <c r="AB25" s="297"/>
      <c r="AC25" s="289"/>
      <c r="AD25" s="289"/>
      <c r="AE25" s="289"/>
      <c r="AF25" s="289"/>
      <c r="AG25" s="37" t="s">
        <v>1013</v>
      </c>
      <c r="AH25" s="37">
        <v>12</v>
      </c>
    </row>
    <row r="26" spans="1:34" ht="15" customHeight="1" x14ac:dyDescent="0.25">
      <c r="A26" s="289"/>
      <c r="B26" s="31"/>
      <c r="C26" s="622"/>
      <c r="D26" s="569"/>
      <c r="E26" s="569"/>
      <c r="F26" s="569"/>
      <c r="G26" s="569"/>
      <c r="H26" s="569"/>
      <c r="I26" s="569"/>
      <c r="J26" s="569"/>
      <c r="K26" s="569"/>
      <c r="L26" s="569"/>
      <c r="M26" s="569"/>
      <c r="N26" s="569"/>
      <c r="O26" s="569"/>
      <c r="P26" s="623"/>
      <c r="Q26" s="289"/>
      <c r="R26" s="289"/>
      <c r="S26" s="289"/>
      <c r="T26" s="289"/>
      <c r="U26" s="289"/>
      <c r="V26" s="289"/>
      <c r="W26" s="289"/>
      <c r="X26" s="289"/>
      <c r="Y26" s="289"/>
      <c r="Z26" s="289"/>
      <c r="AA26" s="289"/>
      <c r="AB26" s="297"/>
      <c r="AC26" s="289"/>
      <c r="AD26" s="289"/>
      <c r="AE26" s="289"/>
      <c r="AF26" s="289"/>
      <c r="AG26" s="289"/>
      <c r="AH26" s="289"/>
    </row>
    <row r="27" spans="1:34" ht="15" customHeight="1" x14ac:dyDescent="0.25">
      <c r="A27" s="289"/>
      <c r="B27" s="31"/>
      <c r="C27" s="622"/>
      <c r="D27" s="569"/>
      <c r="E27" s="569"/>
      <c r="F27" s="569"/>
      <c r="G27" s="569"/>
      <c r="H27" s="569"/>
      <c r="I27" s="569"/>
      <c r="J27" s="569"/>
      <c r="K27" s="569"/>
      <c r="L27" s="569"/>
      <c r="M27" s="569"/>
      <c r="N27" s="569"/>
      <c r="O27" s="569"/>
      <c r="P27" s="623"/>
      <c r="Q27" s="299"/>
      <c r="R27" s="302" t="s">
        <v>130</v>
      </c>
      <c r="S27" s="302"/>
      <c r="T27" s="302"/>
      <c r="U27" s="302"/>
      <c r="V27" s="302"/>
      <c r="W27" s="299"/>
      <c r="X27" s="299"/>
      <c r="Y27" s="299"/>
      <c r="Z27" s="289"/>
      <c r="AA27" s="299"/>
      <c r="AB27" s="297"/>
      <c r="AC27" s="289"/>
      <c r="AD27" s="289"/>
      <c r="AE27" s="289"/>
      <c r="AF27" s="289"/>
      <c r="AG27" s="289"/>
      <c r="AH27" s="289"/>
    </row>
    <row r="28" spans="1:34" ht="15" customHeight="1" x14ac:dyDescent="0.25">
      <c r="A28" s="289"/>
      <c r="B28" s="31"/>
      <c r="C28" s="622"/>
      <c r="D28" s="569"/>
      <c r="E28" s="569"/>
      <c r="F28" s="569"/>
      <c r="G28" s="569"/>
      <c r="H28" s="569"/>
      <c r="I28" s="569"/>
      <c r="J28" s="569"/>
      <c r="K28" s="569"/>
      <c r="L28" s="569"/>
      <c r="M28" s="569"/>
      <c r="N28" s="569"/>
      <c r="O28" s="569"/>
      <c r="P28" s="623"/>
      <c r="Q28" s="289"/>
      <c r="R28" s="37"/>
      <c r="S28" s="289" t="s">
        <v>15</v>
      </c>
      <c r="T28" s="289"/>
      <c r="U28" s="37"/>
      <c r="V28" s="289" t="s">
        <v>27</v>
      </c>
      <c r="W28" s="289"/>
      <c r="X28" s="37"/>
      <c r="Y28" s="304" t="s">
        <v>46</v>
      </c>
      <c r="Z28" s="289"/>
      <c r="AA28" s="289"/>
      <c r="AB28" s="297"/>
      <c r="AC28" s="289"/>
      <c r="AD28" s="289"/>
      <c r="AE28" s="289"/>
      <c r="AF28" s="289"/>
      <c r="AG28" s="324">
        <f>+(((AH14/AH15)*AH16)+((AH17/AH18)*AH19)+((AH20/AH21)*AH22)+((AH23/AH24)*AH25))*4/100</f>
        <v>4</v>
      </c>
      <c r="AH28" s="289"/>
    </row>
    <row r="29" spans="1:34" ht="15" customHeight="1" x14ac:dyDescent="0.25">
      <c r="A29" s="289"/>
      <c r="B29" s="31"/>
      <c r="C29" s="622"/>
      <c r="D29" s="569"/>
      <c r="E29" s="569"/>
      <c r="F29" s="569"/>
      <c r="G29" s="569"/>
      <c r="H29" s="569"/>
      <c r="I29" s="569"/>
      <c r="J29" s="569"/>
      <c r="K29" s="569"/>
      <c r="L29" s="569"/>
      <c r="M29" s="569"/>
      <c r="N29" s="569"/>
      <c r="O29" s="569"/>
      <c r="P29" s="623"/>
      <c r="Q29" s="289"/>
      <c r="R29" s="289"/>
      <c r="S29" s="289"/>
      <c r="T29" s="289"/>
      <c r="U29" s="289"/>
      <c r="V29" s="289"/>
      <c r="W29" s="289"/>
      <c r="X29" s="289"/>
      <c r="Y29" s="289"/>
      <c r="Z29" s="289"/>
      <c r="AA29" s="289"/>
      <c r="AB29" s="297"/>
      <c r="AC29" s="289"/>
      <c r="AD29" s="289"/>
      <c r="AE29" s="289"/>
      <c r="AF29" s="289"/>
      <c r="AG29" s="289"/>
      <c r="AH29" s="289"/>
    </row>
    <row r="30" spans="1:34" ht="15" customHeight="1" x14ac:dyDescent="0.25">
      <c r="A30" s="289"/>
      <c r="B30" s="31"/>
      <c r="C30" s="607"/>
      <c r="D30" s="608"/>
      <c r="E30" s="608"/>
      <c r="F30" s="608"/>
      <c r="G30" s="608"/>
      <c r="H30" s="608"/>
      <c r="I30" s="608"/>
      <c r="J30" s="608"/>
      <c r="K30" s="608"/>
      <c r="L30" s="608"/>
      <c r="M30" s="608"/>
      <c r="N30" s="608"/>
      <c r="O30" s="608"/>
      <c r="P30" s="609"/>
      <c r="Q30" s="289"/>
      <c r="R30" s="302" t="s">
        <v>131</v>
      </c>
      <c r="S30" s="289"/>
      <c r="T30" s="289"/>
      <c r="U30" s="289"/>
      <c r="V30" s="289"/>
      <c r="W30" s="632" t="s">
        <v>23</v>
      </c>
      <c r="X30" s="595"/>
      <c r="Y30" s="595"/>
      <c r="Z30" s="595"/>
      <c r="AA30" s="585"/>
      <c r="AB30" s="297"/>
      <c r="AC30" s="289"/>
      <c r="AD30" s="289"/>
      <c r="AE30" s="289"/>
      <c r="AF30" s="289"/>
      <c r="AG30" s="289"/>
      <c r="AH30" s="289"/>
    </row>
    <row r="31" spans="1:34" ht="15" customHeight="1" x14ac:dyDescent="0.25">
      <c r="A31" s="289"/>
      <c r="B31" s="31"/>
      <c r="C31" s="299"/>
      <c r="D31" s="299"/>
      <c r="E31" s="299"/>
      <c r="F31" s="299"/>
      <c r="G31" s="299"/>
      <c r="H31" s="289"/>
      <c r="I31" s="289"/>
      <c r="J31" s="289"/>
      <c r="K31" s="289"/>
      <c r="L31" s="289"/>
      <c r="M31" s="289"/>
      <c r="N31" s="289"/>
      <c r="O31" s="289"/>
      <c r="P31" s="289"/>
      <c r="Q31" s="289"/>
      <c r="R31" s="302"/>
      <c r="S31" s="289"/>
      <c r="T31" s="289"/>
      <c r="U31" s="289"/>
      <c r="V31" s="289"/>
      <c r="W31" s="289"/>
      <c r="X31" s="289"/>
      <c r="Y31" s="289"/>
      <c r="Z31" s="289"/>
      <c r="AA31" s="289"/>
      <c r="AB31" s="297"/>
      <c r="AC31" s="289"/>
      <c r="AD31" s="289"/>
      <c r="AE31" s="289"/>
      <c r="AF31" s="289"/>
      <c r="AG31" s="289"/>
      <c r="AH31" s="289"/>
    </row>
    <row r="32" spans="1:34" ht="15" customHeight="1" x14ac:dyDescent="0.25">
      <c r="A32" s="289"/>
      <c r="B32" s="31"/>
      <c r="C32" s="302" t="s">
        <v>132</v>
      </c>
      <c r="D32" s="299"/>
      <c r="E32" s="299"/>
      <c r="F32" s="299"/>
      <c r="G32" s="299"/>
      <c r="H32" s="299"/>
      <c r="I32" s="289"/>
      <c r="J32" s="289"/>
      <c r="K32" s="289"/>
      <c r="L32" s="289"/>
      <c r="M32" s="289"/>
      <c r="N32" s="289"/>
      <c r="O32" s="289"/>
      <c r="P32" s="289"/>
      <c r="Q32" s="289"/>
      <c r="R32" s="289"/>
      <c r="S32" s="289"/>
      <c r="T32" s="289"/>
      <c r="U32" s="289"/>
      <c r="V32" s="289"/>
      <c r="W32" s="289"/>
      <c r="X32" s="289"/>
      <c r="Y32" s="289"/>
      <c r="Z32" s="289"/>
      <c r="AA32" s="289"/>
      <c r="AB32" s="297"/>
      <c r="AC32" s="289"/>
      <c r="AD32" s="289"/>
      <c r="AE32" s="289"/>
      <c r="AF32" s="289"/>
      <c r="AG32" s="289"/>
      <c r="AH32" s="289"/>
    </row>
    <row r="33" spans="1:34" ht="39.75" customHeight="1" x14ac:dyDescent="0.25">
      <c r="A33" s="289"/>
      <c r="B33" s="31"/>
      <c r="C33" s="1039" t="s">
        <v>1057</v>
      </c>
      <c r="D33" s="595"/>
      <c r="E33" s="595"/>
      <c r="F33" s="595"/>
      <c r="G33" s="595"/>
      <c r="H33" s="595"/>
      <c r="I33" s="595"/>
      <c r="J33" s="595"/>
      <c r="K33" s="595"/>
      <c r="L33" s="595"/>
      <c r="M33" s="595"/>
      <c r="N33" s="595"/>
      <c r="O33" s="595"/>
      <c r="P33" s="595"/>
      <c r="Q33" s="595"/>
      <c r="R33" s="595"/>
      <c r="S33" s="595"/>
      <c r="T33" s="595"/>
      <c r="U33" s="595"/>
      <c r="V33" s="595"/>
      <c r="W33" s="595"/>
      <c r="X33" s="595"/>
      <c r="Y33" s="595"/>
      <c r="Z33" s="595"/>
      <c r="AA33" s="585"/>
      <c r="AB33" s="297"/>
      <c r="AC33" s="289"/>
      <c r="AD33" s="289"/>
      <c r="AE33" s="289"/>
      <c r="AF33" s="289"/>
      <c r="AG33" s="289"/>
      <c r="AH33" s="289"/>
    </row>
    <row r="34" spans="1:34" ht="15" customHeight="1" x14ac:dyDescent="0.25">
      <c r="A34" s="289"/>
      <c r="B34" s="31"/>
      <c r="C34" s="299"/>
      <c r="D34" s="299"/>
      <c r="E34" s="299"/>
      <c r="F34" s="299"/>
      <c r="G34" s="299"/>
      <c r="H34" s="299"/>
      <c r="I34" s="299"/>
      <c r="J34" s="299"/>
      <c r="K34" s="299"/>
      <c r="L34" s="299"/>
      <c r="M34" s="299"/>
      <c r="N34" s="299"/>
      <c r="O34" s="299"/>
      <c r="P34" s="299"/>
      <c r="Q34" s="299"/>
      <c r="R34" s="299"/>
      <c r="S34" s="299"/>
      <c r="T34" s="299"/>
      <c r="U34" s="299"/>
      <c r="V34" s="299"/>
      <c r="W34" s="299"/>
      <c r="X34" s="299"/>
      <c r="Y34" s="299"/>
      <c r="Z34" s="299"/>
      <c r="AA34" s="299"/>
      <c r="AB34" s="305"/>
      <c r="AC34" s="289"/>
      <c r="AD34" s="289"/>
      <c r="AE34" s="289"/>
      <c r="AF34" s="289"/>
      <c r="AG34" s="289"/>
      <c r="AH34" s="289"/>
    </row>
    <row r="35" spans="1:34" ht="15" customHeight="1" x14ac:dyDescent="0.25">
      <c r="A35" s="289"/>
      <c r="B35" s="31"/>
      <c r="C35" s="293" t="s">
        <v>134</v>
      </c>
      <c r="D35" s="299"/>
      <c r="E35" s="299"/>
      <c r="F35" s="299"/>
      <c r="G35" s="299"/>
      <c r="H35" s="299"/>
      <c r="I35" s="299"/>
      <c r="J35" s="299"/>
      <c r="K35" s="299"/>
      <c r="L35" s="299"/>
      <c r="M35" s="293" t="s">
        <v>134</v>
      </c>
      <c r="N35" s="299"/>
      <c r="O35" s="299"/>
      <c r="P35" s="299"/>
      <c r="Q35" s="299"/>
      <c r="R35" s="299"/>
      <c r="S35" s="299"/>
      <c r="T35" s="299"/>
      <c r="U35" s="299"/>
      <c r="V35" s="299"/>
      <c r="W35" s="299"/>
      <c r="X35" s="299"/>
      <c r="Y35" s="299"/>
      <c r="Z35" s="299"/>
      <c r="AA35" s="299"/>
      <c r="AB35" s="305"/>
      <c r="AC35" s="289"/>
      <c r="AD35" s="289"/>
      <c r="AE35" s="289"/>
      <c r="AF35" s="289"/>
      <c r="AG35" s="289"/>
      <c r="AH35" s="289"/>
    </row>
    <row r="36" spans="1:34" ht="29.25" customHeight="1" x14ac:dyDescent="0.25">
      <c r="A36" s="289"/>
      <c r="B36" s="31"/>
      <c r="C36" s="632"/>
      <c r="D36" s="595"/>
      <c r="E36" s="595"/>
      <c r="F36" s="595"/>
      <c r="G36" s="595"/>
      <c r="H36" s="595"/>
      <c r="I36" s="595"/>
      <c r="J36" s="595"/>
      <c r="K36" s="585"/>
      <c r="L36" s="299"/>
      <c r="M36" s="632"/>
      <c r="N36" s="595"/>
      <c r="O36" s="595"/>
      <c r="P36" s="595"/>
      <c r="Q36" s="595"/>
      <c r="R36" s="595"/>
      <c r="S36" s="595"/>
      <c r="T36" s="595"/>
      <c r="U36" s="595"/>
      <c r="V36" s="595"/>
      <c r="W36" s="595"/>
      <c r="X36" s="595"/>
      <c r="Y36" s="595"/>
      <c r="Z36" s="595"/>
      <c r="AA36" s="585"/>
      <c r="AB36" s="305"/>
      <c r="AC36" s="289"/>
      <c r="AD36" s="289"/>
      <c r="AE36" s="289"/>
      <c r="AF36" s="289"/>
      <c r="AG36" s="289"/>
      <c r="AH36" s="289"/>
    </row>
    <row r="37" spans="1:34" ht="15" customHeight="1" x14ac:dyDescent="0.25">
      <c r="A37" s="289"/>
      <c r="B37" s="31"/>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97"/>
      <c r="AC37" s="289"/>
      <c r="AD37" s="289"/>
      <c r="AE37" s="289"/>
      <c r="AF37" s="289"/>
      <c r="AG37" s="289"/>
      <c r="AH37" s="289"/>
    </row>
    <row r="38" spans="1:34" ht="15" customHeight="1" x14ac:dyDescent="0.25">
      <c r="A38" s="289"/>
      <c r="B38" s="31"/>
      <c r="C38" s="306" t="s">
        <v>137</v>
      </c>
      <c r="D38" s="306"/>
      <c r="E38" s="306"/>
      <c r="F38" s="306"/>
      <c r="G38" s="307"/>
      <c r="H38" s="308"/>
      <c r="I38" s="308"/>
      <c r="J38" s="308"/>
      <c r="K38" s="308"/>
      <c r="L38" s="308"/>
      <c r="M38" s="308"/>
      <c r="N38" s="308"/>
      <c r="O38" s="308"/>
      <c r="P38" s="308"/>
      <c r="Q38" s="308"/>
      <c r="R38" s="308"/>
      <c r="S38" s="308"/>
      <c r="T38" s="308"/>
      <c r="U38" s="308"/>
      <c r="V38" s="308"/>
      <c r="W38" s="308"/>
      <c r="X38" s="308"/>
      <c r="Y38" s="308"/>
      <c r="Z38" s="308"/>
      <c r="AA38" s="308"/>
      <c r="AB38" s="297"/>
      <c r="AC38" s="289"/>
      <c r="AD38" s="289"/>
      <c r="AE38" s="289"/>
      <c r="AF38" s="289"/>
      <c r="AG38" s="289"/>
      <c r="AH38" s="289"/>
    </row>
    <row r="39" spans="1:34" ht="90" customHeight="1" x14ac:dyDescent="0.25">
      <c r="A39" s="289"/>
      <c r="B39" s="31"/>
      <c r="C39" s="633" t="s">
        <v>975</v>
      </c>
      <c r="D39" s="595"/>
      <c r="E39" s="595"/>
      <c r="F39" s="595"/>
      <c r="G39" s="595"/>
      <c r="H39" s="595"/>
      <c r="I39" s="595"/>
      <c r="J39" s="595"/>
      <c r="K39" s="595"/>
      <c r="L39" s="595"/>
      <c r="M39" s="595"/>
      <c r="N39" s="595"/>
      <c r="O39" s="595"/>
      <c r="P39" s="595"/>
      <c r="Q39" s="595"/>
      <c r="R39" s="595"/>
      <c r="S39" s="595"/>
      <c r="T39" s="595"/>
      <c r="U39" s="595"/>
      <c r="V39" s="595"/>
      <c r="W39" s="595"/>
      <c r="X39" s="595"/>
      <c r="Y39" s="595"/>
      <c r="Z39" s="595"/>
      <c r="AA39" s="585"/>
      <c r="AB39" s="297"/>
      <c r="AC39" s="289"/>
      <c r="AD39" s="289"/>
      <c r="AE39" s="289"/>
      <c r="AF39" s="289"/>
      <c r="AG39" s="289"/>
      <c r="AH39" s="289"/>
    </row>
    <row r="40" spans="1:34" ht="15" customHeight="1" x14ac:dyDescent="0.25">
      <c r="A40" s="289"/>
      <c r="B40" s="31"/>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97"/>
      <c r="AC40" s="289"/>
      <c r="AD40" s="289"/>
      <c r="AE40" s="289"/>
      <c r="AF40" s="289"/>
      <c r="AG40" s="289"/>
      <c r="AH40" s="289"/>
    </row>
    <row r="41" spans="1:34" ht="15.75" customHeight="1" x14ac:dyDescent="0.25">
      <c r="A41" s="289"/>
      <c r="B41" s="31"/>
      <c r="C41" s="616" t="s">
        <v>139</v>
      </c>
      <c r="D41" s="612"/>
      <c r="E41" s="302"/>
      <c r="F41" s="594" t="s">
        <v>34</v>
      </c>
      <c r="G41" s="585"/>
      <c r="H41" s="302"/>
      <c r="I41" s="289"/>
      <c r="J41" s="309" t="s">
        <v>140</v>
      </c>
      <c r="K41" s="594">
        <v>2</v>
      </c>
      <c r="L41" s="595"/>
      <c r="M41" s="595"/>
      <c r="N41" s="585"/>
      <c r="O41" s="302"/>
      <c r="P41" s="302"/>
      <c r="Q41" s="293" t="s">
        <v>141</v>
      </c>
      <c r="R41" s="289"/>
      <c r="S41" s="302"/>
      <c r="T41" s="302"/>
      <c r="U41" s="302"/>
      <c r="V41" s="302"/>
      <c r="W41" s="594" t="s">
        <v>20</v>
      </c>
      <c r="X41" s="595"/>
      <c r="Y41" s="595"/>
      <c r="Z41" s="595"/>
      <c r="AA41" s="585"/>
      <c r="AB41" s="301"/>
      <c r="AC41" s="289"/>
      <c r="AD41" s="289"/>
      <c r="AE41" s="289"/>
      <c r="AF41" s="289"/>
      <c r="AG41" s="289"/>
      <c r="AH41" s="289"/>
    </row>
    <row r="42" spans="1:34" ht="15.75" customHeight="1" x14ac:dyDescent="0.25">
      <c r="A42" s="289"/>
      <c r="B42" s="31"/>
      <c r="C42" s="289"/>
      <c r="D42" s="289"/>
      <c r="E42" s="289"/>
      <c r="F42" s="304"/>
      <c r="G42" s="304"/>
      <c r="H42" s="304"/>
      <c r="I42" s="304"/>
      <c r="J42" s="304"/>
      <c r="K42" s="304"/>
      <c r="L42" s="304"/>
      <c r="M42" s="289"/>
      <c r="N42" s="289"/>
      <c r="O42" s="289"/>
      <c r="P42" s="289"/>
      <c r="Q42" s="289"/>
      <c r="R42" s="289"/>
      <c r="S42" s="289"/>
      <c r="T42" s="289"/>
      <c r="U42" s="289"/>
      <c r="V42" s="289"/>
      <c r="W42" s="289"/>
      <c r="X42" s="289"/>
      <c r="Y42" s="289"/>
      <c r="Z42" s="289"/>
      <c r="AA42" s="289"/>
      <c r="AB42" s="297"/>
      <c r="AC42" s="289"/>
      <c r="AD42" s="289"/>
      <c r="AE42" s="289"/>
      <c r="AF42" s="289"/>
      <c r="AG42" s="289"/>
      <c r="AH42" s="289"/>
    </row>
    <row r="43" spans="1:34" ht="32.25" customHeight="1" x14ac:dyDescent="0.25">
      <c r="A43" s="289"/>
      <c r="B43" s="31"/>
      <c r="C43" s="289"/>
      <c r="D43" s="309" t="s">
        <v>142</v>
      </c>
      <c r="E43" s="302"/>
      <c r="F43" s="633" t="s">
        <v>1007</v>
      </c>
      <c r="G43" s="595"/>
      <c r="H43" s="595"/>
      <c r="I43" s="595"/>
      <c r="J43" s="595"/>
      <c r="K43" s="595"/>
      <c r="L43" s="595"/>
      <c r="M43" s="585"/>
      <c r="N43" s="289"/>
      <c r="O43" s="309" t="s">
        <v>144</v>
      </c>
      <c r="P43" s="632">
        <v>0</v>
      </c>
      <c r="Q43" s="595"/>
      <c r="R43" s="595"/>
      <c r="S43" s="595"/>
      <c r="T43" s="595"/>
      <c r="U43" s="595"/>
      <c r="V43" s="595"/>
      <c r="W43" s="595"/>
      <c r="X43" s="595"/>
      <c r="Y43" s="595"/>
      <c r="Z43" s="595"/>
      <c r="AA43" s="585"/>
      <c r="AB43" s="297"/>
      <c r="AC43" s="289"/>
      <c r="AD43" s="289"/>
      <c r="AE43" s="289"/>
      <c r="AF43" s="289"/>
      <c r="AG43" s="289"/>
      <c r="AH43" s="289"/>
    </row>
    <row r="44" spans="1:34" ht="15.75" customHeight="1" x14ac:dyDescent="0.25">
      <c r="A44" s="289"/>
      <c r="B44" s="31"/>
      <c r="C44" s="302"/>
      <c r="D44" s="302"/>
      <c r="E44" s="302"/>
      <c r="F44" s="304"/>
      <c r="G44" s="304"/>
      <c r="H44" s="304"/>
      <c r="I44" s="304"/>
      <c r="J44" s="304"/>
      <c r="K44" s="304"/>
      <c r="L44" s="304"/>
      <c r="M44" s="302"/>
      <c r="N44" s="302"/>
      <c r="O44" s="302"/>
      <c r="P44" s="302"/>
      <c r="Q44" s="302"/>
      <c r="R44" s="302"/>
      <c r="S44" s="302"/>
      <c r="T44" s="302"/>
      <c r="U44" s="302"/>
      <c r="V44" s="302"/>
      <c r="W44" s="302"/>
      <c r="X44" s="302"/>
      <c r="Y44" s="302"/>
      <c r="Z44" s="302"/>
      <c r="AA44" s="302"/>
      <c r="AB44" s="301"/>
      <c r="AC44" s="289"/>
      <c r="AD44" s="289"/>
      <c r="AE44" s="289"/>
      <c r="AF44" s="289"/>
      <c r="AG44" s="289"/>
      <c r="AH44" s="289"/>
    </row>
    <row r="45" spans="1:34" ht="15.75" customHeight="1" x14ac:dyDescent="0.25">
      <c r="A45" s="289"/>
      <c r="B45" s="31"/>
      <c r="C45" s="289"/>
      <c r="D45" s="309" t="s">
        <v>145</v>
      </c>
      <c r="E45" s="289"/>
      <c r="F45" s="615" t="s">
        <v>146</v>
      </c>
      <c r="G45" s="585"/>
      <c r="H45" s="289"/>
      <c r="I45" s="289"/>
      <c r="J45" s="302" t="s">
        <v>147</v>
      </c>
      <c r="K45" s="289"/>
      <c r="L45" s="615" t="s">
        <v>148</v>
      </c>
      <c r="M45" s="595"/>
      <c r="N45" s="585"/>
      <c r="O45" s="302"/>
      <c r="P45" s="302"/>
      <c r="Q45" s="289"/>
      <c r="R45" s="302" t="s">
        <v>149</v>
      </c>
      <c r="S45" s="302"/>
      <c r="T45" s="302"/>
      <c r="U45" s="302"/>
      <c r="V45" s="302"/>
      <c r="W45" s="634"/>
      <c r="X45" s="595"/>
      <c r="Y45" s="595"/>
      <c r="Z45" s="595"/>
      <c r="AA45" s="585"/>
      <c r="AB45" s="301"/>
      <c r="AC45" s="289"/>
      <c r="AD45" s="289"/>
      <c r="AE45" s="289"/>
      <c r="AF45" s="289"/>
      <c r="AG45" s="289"/>
      <c r="AH45" s="289"/>
    </row>
    <row r="46" spans="1:34" ht="15.75" customHeight="1" x14ac:dyDescent="0.25">
      <c r="A46" s="289"/>
      <c r="B46" s="31"/>
      <c r="C46" s="289"/>
      <c r="D46" s="289"/>
      <c r="E46" s="289"/>
      <c r="F46" s="29"/>
      <c r="G46" s="289"/>
      <c r="H46" s="289"/>
      <c r="I46" s="293"/>
      <c r="J46" s="293"/>
      <c r="K46" s="293"/>
      <c r="L46" s="293"/>
      <c r="M46" s="293"/>
      <c r="N46" s="293"/>
      <c r="O46" s="293"/>
      <c r="P46" s="293"/>
      <c r="Q46" s="293"/>
      <c r="R46" s="293"/>
      <c r="S46" s="293"/>
      <c r="T46" s="293"/>
      <c r="U46" s="293"/>
      <c r="V46" s="293"/>
      <c r="W46" s="293"/>
      <c r="X46" s="293"/>
      <c r="Y46" s="293"/>
      <c r="Z46" s="293"/>
      <c r="AA46" s="293"/>
      <c r="AB46" s="294"/>
      <c r="AC46" s="289"/>
      <c r="AD46" s="289"/>
      <c r="AE46" s="289"/>
      <c r="AF46" s="289"/>
      <c r="AG46" s="289"/>
      <c r="AH46" s="289"/>
    </row>
    <row r="47" spans="1:34" ht="15.75" customHeight="1" x14ac:dyDescent="0.25">
      <c r="A47" s="289"/>
      <c r="B47" s="31"/>
      <c r="C47" s="310" t="s">
        <v>150</v>
      </c>
      <c r="D47" s="635">
        <v>2024</v>
      </c>
      <c r="E47" s="636"/>
      <c r="F47" s="637"/>
      <c r="G47" s="35"/>
      <c r="H47" s="293"/>
      <c r="I47" s="293"/>
      <c r="J47" s="293"/>
      <c r="K47" s="293"/>
      <c r="L47" s="293"/>
      <c r="M47" s="293"/>
      <c r="N47" s="293"/>
      <c r="O47" s="293"/>
      <c r="P47" s="293"/>
      <c r="Q47" s="627"/>
      <c r="R47" s="612"/>
      <c r="S47" s="612"/>
      <c r="T47" s="612"/>
      <c r="U47" s="612"/>
      <c r="V47" s="293"/>
      <c r="W47" s="293"/>
      <c r="X47" s="626"/>
      <c r="Y47" s="612"/>
      <c r="Z47" s="612"/>
      <c r="AA47" s="612"/>
      <c r="AB47" s="301"/>
      <c r="AC47" s="289"/>
      <c r="AD47" s="289"/>
      <c r="AE47" s="289"/>
      <c r="AF47" s="289"/>
      <c r="AG47" s="289"/>
      <c r="AH47" s="289"/>
    </row>
    <row r="48" spans="1:34" ht="5.25" customHeight="1" x14ac:dyDescent="0.25">
      <c r="A48" s="289"/>
      <c r="B48" s="31"/>
      <c r="C48" s="302"/>
      <c r="D48" s="38"/>
      <c r="E48" s="38"/>
      <c r="F48" s="38"/>
      <c r="G48" s="289"/>
      <c r="H48" s="293"/>
      <c r="I48" s="293"/>
      <c r="J48" s="293"/>
      <c r="K48" s="293"/>
      <c r="L48" s="293"/>
      <c r="M48" s="293"/>
      <c r="N48" s="293"/>
      <c r="O48" s="293"/>
      <c r="P48" s="293"/>
      <c r="Q48" s="299"/>
      <c r="R48" s="299"/>
      <c r="S48" s="299"/>
      <c r="T48" s="299"/>
      <c r="U48" s="299"/>
      <c r="V48" s="293"/>
      <c r="W48" s="293"/>
      <c r="X48" s="295"/>
      <c r="Y48" s="295"/>
      <c r="Z48" s="295"/>
      <c r="AA48" s="295"/>
      <c r="AB48" s="301"/>
      <c r="AC48" s="289"/>
      <c r="AD48" s="289"/>
      <c r="AE48" s="289"/>
      <c r="AF48" s="289"/>
      <c r="AG48" s="289"/>
      <c r="AH48" s="289"/>
    </row>
    <row r="49" spans="1:34" ht="15.75" customHeight="1" x14ac:dyDescent="0.25">
      <c r="A49" s="289"/>
      <c r="B49" s="31"/>
      <c r="C49" s="302" t="s">
        <v>140</v>
      </c>
      <c r="D49" s="632">
        <v>1.2</v>
      </c>
      <c r="E49" s="595"/>
      <c r="F49" s="585"/>
      <c r="G49" s="289"/>
      <c r="H49" s="293"/>
      <c r="I49" s="293"/>
      <c r="J49" s="293"/>
      <c r="K49" s="293"/>
      <c r="L49" s="293"/>
      <c r="M49" s="293"/>
      <c r="N49" s="293"/>
      <c r="O49" s="293"/>
      <c r="P49" s="293"/>
      <c r="Q49" s="627"/>
      <c r="R49" s="612"/>
      <c r="S49" s="612"/>
      <c r="T49" s="612"/>
      <c r="U49" s="612"/>
      <c r="V49" s="293"/>
      <c r="W49" s="293"/>
      <c r="X49" s="626"/>
      <c r="Y49" s="612"/>
      <c r="Z49" s="612"/>
      <c r="AA49" s="612"/>
      <c r="AB49" s="294"/>
      <c r="AC49" s="289"/>
      <c r="AD49" s="289"/>
      <c r="AE49" s="289"/>
      <c r="AF49" s="289"/>
      <c r="AG49" s="289"/>
      <c r="AH49" s="289"/>
    </row>
    <row r="50" spans="1:34" ht="15.75" customHeight="1" x14ac:dyDescent="0.25">
      <c r="A50" s="289"/>
      <c r="B50" s="31"/>
      <c r="C50" s="289"/>
      <c r="D50" s="289"/>
      <c r="E50" s="289"/>
      <c r="F50" s="289"/>
      <c r="G50" s="289"/>
      <c r="H50" s="289"/>
      <c r="I50" s="293"/>
      <c r="J50" s="293"/>
      <c r="K50" s="302"/>
      <c r="L50" s="302"/>
      <c r="M50" s="302"/>
      <c r="N50" s="302"/>
      <c r="O50" s="302"/>
      <c r="P50" s="302"/>
      <c r="Q50" s="302"/>
      <c r="R50" s="302"/>
      <c r="S50" s="302"/>
      <c r="T50" s="302"/>
      <c r="U50" s="302"/>
      <c r="V50" s="302"/>
      <c r="W50" s="302"/>
      <c r="X50" s="302"/>
      <c r="Y50" s="302"/>
      <c r="Z50" s="302"/>
      <c r="AA50" s="302"/>
      <c r="AB50" s="294"/>
      <c r="AC50" s="289"/>
      <c r="AD50" s="289"/>
      <c r="AE50" s="289"/>
      <c r="AF50" s="289"/>
      <c r="AG50" s="289"/>
      <c r="AH50" s="289"/>
    </row>
    <row r="51" spans="1:34" ht="15.75" customHeight="1" x14ac:dyDescent="0.25">
      <c r="A51" s="289"/>
      <c r="B51" s="31"/>
      <c r="C51" s="302"/>
      <c r="D51" s="594" t="s">
        <v>151</v>
      </c>
      <c r="E51" s="595"/>
      <c r="F51" s="595"/>
      <c r="G51" s="595"/>
      <c r="H51" s="595"/>
      <c r="I51" s="595"/>
      <c r="J51" s="595"/>
      <c r="K51" s="595"/>
      <c r="L51" s="595"/>
      <c r="M51" s="595"/>
      <c r="N51" s="595"/>
      <c r="O51" s="595"/>
      <c r="P51" s="595"/>
      <c r="Q51" s="595"/>
      <c r="R51" s="595"/>
      <c r="S51" s="595"/>
      <c r="T51" s="595"/>
      <c r="U51" s="595"/>
      <c r="V51" s="595"/>
      <c r="W51" s="595"/>
      <c r="X51" s="595"/>
      <c r="Y51" s="585"/>
      <c r="Z51" s="303"/>
      <c r="AA51" s="303"/>
      <c r="AB51" s="311"/>
      <c r="AC51" s="289"/>
      <c r="AD51" s="289"/>
      <c r="AE51" s="289"/>
      <c r="AF51" s="289"/>
      <c r="AG51" s="289"/>
      <c r="AH51" s="289"/>
    </row>
    <row r="52" spans="1:34" ht="15.75" customHeight="1" x14ac:dyDescent="0.25">
      <c r="A52" s="289"/>
      <c r="B52" s="31"/>
      <c r="C52" s="289"/>
      <c r="D52" s="600" t="s">
        <v>152</v>
      </c>
      <c r="E52" s="595"/>
      <c r="F52" s="595"/>
      <c r="G52" s="595"/>
      <c r="H52" s="585"/>
      <c r="I52" s="596" t="s">
        <v>153</v>
      </c>
      <c r="J52" s="595"/>
      <c r="K52" s="595"/>
      <c r="L52" s="595"/>
      <c r="M52" s="595"/>
      <c r="N52" s="595"/>
      <c r="O52" s="595"/>
      <c r="P52" s="585"/>
      <c r="Q52" s="597" t="s">
        <v>154</v>
      </c>
      <c r="R52" s="595"/>
      <c r="S52" s="595"/>
      <c r="T52" s="595"/>
      <c r="U52" s="595"/>
      <c r="V52" s="595"/>
      <c r="W52" s="595"/>
      <c r="X52" s="595"/>
      <c r="Y52" s="585"/>
      <c r="Z52" s="303"/>
      <c r="AA52" s="303"/>
      <c r="AB52" s="311"/>
      <c r="AC52" s="289"/>
      <c r="AD52" s="289"/>
      <c r="AE52" s="289"/>
      <c r="AF52" s="289"/>
      <c r="AG52" s="289"/>
      <c r="AH52" s="289"/>
    </row>
    <row r="53" spans="1:34" ht="15.75" customHeight="1" x14ac:dyDescent="0.25">
      <c r="A53" s="312"/>
      <c r="B53" s="39"/>
      <c r="C53" s="40"/>
      <c r="D53" s="601" t="s">
        <v>155</v>
      </c>
      <c r="E53" s="595"/>
      <c r="F53" s="595"/>
      <c r="G53" s="595"/>
      <c r="H53" s="585"/>
      <c r="I53" s="598" t="s">
        <v>156</v>
      </c>
      <c r="J53" s="595"/>
      <c r="K53" s="595"/>
      <c r="L53" s="595"/>
      <c r="M53" s="595"/>
      <c r="N53" s="595"/>
      <c r="O53" s="595"/>
      <c r="P53" s="585"/>
      <c r="Q53" s="599" t="s">
        <v>157</v>
      </c>
      <c r="R53" s="595"/>
      <c r="S53" s="595"/>
      <c r="T53" s="595"/>
      <c r="U53" s="595"/>
      <c r="V53" s="595"/>
      <c r="W53" s="595"/>
      <c r="X53" s="595"/>
      <c r="Y53" s="585"/>
      <c r="Z53" s="312"/>
      <c r="AA53" s="312"/>
      <c r="AB53" s="313"/>
      <c r="AC53" s="312"/>
      <c r="AD53" s="312"/>
      <c r="AE53" s="312"/>
      <c r="AF53" s="312"/>
      <c r="AG53" s="312"/>
      <c r="AH53" s="312"/>
    </row>
    <row r="54" spans="1:34" ht="15.75" customHeight="1" x14ac:dyDescent="0.25">
      <c r="A54" s="289"/>
      <c r="B54" s="31"/>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c r="AB54" s="298"/>
      <c r="AC54" s="289"/>
      <c r="AD54" s="289"/>
      <c r="AE54" s="289"/>
      <c r="AF54" s="289"/>
      <c r="AG54" s="289"/>
      <c r="AH54" s="289"/>
    </row>
    <row r="55" spans="1:34" ht="15.75" customHeight="1" x14ac:dyDescent="0.25">
      <c r="A55" s="316"/>
      <c r="B55" s="41"/>
      <c r="C55" s="602" t="s">
        <v>158</v>
      </c>
      <c r="D55" s="595"/>
      <c r="E55" s="595"/>
      <c r="F55" s="585"/>
      <c r="G55" s="603" t="s">
        <v>159</v>
      </c>
      <c r="H55" s="604" t="s">
        <v>160</v>
      </c>
      <c r="I55" s="605"/>
      <c r="J55" s="605"/>
      <c r="K55" s="605"/>
      <c r="L55" s="605"/>
      <c r="M55" s="605"/>
      <c r="N55" s="605"/>
      <c r="O55" s="605"/>
      <c r="P55" s="605"/>
      <c r="Q55" s="605"/>
      <c r="R55" s="605"/>
      <c r="S55" s="605"/>
      <c r="T55" s="605"/>
      <c r="U55" s="605"/>
      <c r="V55" s="605"/>
      <c r="W55" s="605"/>
      <c r="X55" s="605"/>
      <c r="Y55" s="605"/>
      <c r="Z55" s="605"/>
      <c r="AA55" s="606"/>
      <c r="AB55" s="311"/>
      <c r="AC55" s="316"/>
      <c r="AD55" s="316"/>
      <c r="AE55" s="316"/>
      <c r="AF55" s="316"/>
      <c r="AG55" s="316"/>
      <c r="AH55" s="316"/>
    </row>
    <row r="56" spans="1:34" ht="15.75" customHeight="1" x14ac:dyDescent="0.25">
      <c r="A56" s="316"/>
      <c r="B56" s="41"/>
      <c r="C56" s="42" t="s">
        <v>161</v>
      </c>
      <c r="D56" s="43" t="s">
        <v>1008</v>
      </c>
      <c r="E56" s="602" t="s">
        <v>162</v>
      </c>
      <c r="F56" s="585"/>
      <c r="G56" s="572"/>
      <c r="H56" s="607"/>
      <c r="I56" s="608"/>
      <c r="J56" s="608"/>
      <c r="K56" s="608"/>
      <c r="L56" s="608"/>
      <c r="M56" s="608"/>
      <c r="N56" s="608"/>
      <c r="O56" s="608"/>
      <c r="P56" s="608"/>
      <c r="Q56" s="608"/>
      <c r="R56" s="608"/>
      <c r="S56" s="608"/>
      <c r="T56" s="608"/>
      <c r="U56" s="608"/>
      <c r="V56" s="608"/>
      <c r="W56" s="608"/>
      <c r="X56" s="608"/>
      <c r="Y56" s="608"/>
      <c r="Z56" s="608"/>
      <c r="AA56" s="609"/>
      <c r="AB56" s="311"/>
      <c r="AC56" s="316"/>
      <c r="AD56" s="316"/>
      <c r="AE56" s="316"/>
      <c r="AF56" s="316"/>
      <c r="AG56" s="316"/>
      <c r="AH56" s="316"/>
    </row>
    <row r="57" spans="1:34" ht="15.75" customHeight="1" x14ac:dyDescent="0.25">
      <c r="A57" s="316"/>
      <c r="B57" s="41"/>
      <c r="C57" s="44">
        <v>2024</v>
      </c>
      <c r="D57" s="45">
        <v>45474</v>
      </c>
      <c r="E57" s="610">
        <v>45656</v>
      </c>
      <c r="F57" s="585"/>
      <c r="G57" s="46">
        <v>0.5</v>
      </c>
      <c r="H57" s="614"/>
      <c r="I57" s="595"/>
      <c r="J57" s="595"/>
      <c r="K57" s="595"/>
      <c r="L57" s="595"/>
      <c r="M57" s="595"/>
      <c r="N57" s="595"/>
      <c r="O57" s="595"/>
      <c r="P57" s="595"/>
      <c r="Q57" s="595"/>
      <c r="R57" s="595"/>
      <c r="S57" s="595"/>
      <c r="T57" s="595"/>
      <c r="U57" s="595"/>
      <c r="V57" s="595"/>
      <c r="W57" s="595"/>
      <c r="X57" s="595"/>
      <c r="Y57" s="595"/>
      <c r="Z57" s="595"/>
      <c r="AA57" s="585"/>
      <c r="AB57" s="311"/>
      <c r="AC57" s="316"/>
      <c r="AD57" s="316"/>
      <c r="AE57" s="316"/>
      <c r="AF57" s="316"/>
      <c r="AG57" s="316"/>
      <c r="AH57" s="316"/>
    </row>
    <row r="58" spans="1:34" ht="15.75" customHeight="1" x14ac:dyDescent="0.25">
      <c r="A58" s="316"/>
      <c r="B58" s="41"/>
      <c r="C58" s="44">
        <v>2025</v>
      </c>
      <c r="D58" s="45">
        <v>45658</v>
      </c>
      <c r="E58" s="610">
        <v>46021</v>
      </c>
      <c r="F58" s="585"/>
      <c r="G58" s="46">
        <v>0.8</v>
      </c>
      <c r="H58" s="614"/>
      <c r="I58" s="595"/>
      <c r="J58" s="595"/>
      <c r="K58" s="595"/>
      <c r="L58" s="595"/>
      <c r="M58" s="595"/>
      <c r="N58" s="595"/>
      <c r="O58" s="595"/>
      <c r="P58" s="595"/>
      <c r="Q58" s="595"/>
      <c r="R58" s="595"/>
      <c r="S58" s="595"/>
      <c r="T58" s="595"/>
      <c r="U58" s="595"/>
      <c r="V58" s="595"/>
      <c r="W58" s="595"/>
      <c r="X58" s="595"/>
      <c r="Y58" s="595"/>
      <c r="Z58" s="595"/>
      <c r="AA58" s="585"/>
      <c r="AB58" s="311"/>
      <c r="AC58" s="316"/>
      <c r="AD58" s="316"/>
      <c r="AE58" s="316"/>
      <c r="AF58" s="316"/>
      <c r="AG58" s="316"/>
      <c r="AH58" s="316"/>
    </row>
    <row r="59" spans="1:34" ht="15.75" customHeight="1" x14ac:dyDescent="0.25">
      <c r="A59" s="316"/>
      <c r="B59" s="41"/>
      <c r="C59" s="44">
        <v>2026</v>
      </c>
      <c r="D59" s="45">
        <v>46023</v>
      </c>
      <c r="E59" s="610">
        <v>46386</v>
      </c>
      <c r="F59" s="585"/>
      <c r="G59" s="46">
        <v>0.4</v>
      </c>
      <c r="H59" s="614"/>
      <c r="I59" s="595"/>
      <c r="J59" s="595"/>
      <c r="K59" s="595"/>
      <c r="L59" s="595"/>
      <c r="M59" s="595"/>
      <c r="N59" s="595"/>
      <c r="O59" s="595"/>
      <c r="P59" s="595"/>
      <c r="Q59" s="595"/>
      <c r="R59" s="595"/>
      <c r="S59" s="595"/>
      <c r="T59" s="595"/>
      <c r="U59" s="595"/>
      <c r="V59" s="595"/>
      <c r="W59" s="595"/>
      <c r="X59" s="595"/>
      <c r="Y59" s="595"/>
      <c r="Z59" s="595"/>
      <c r="AA59" s="585"/>
      <c r="AB59" s="311"/>
      <c r="AC59" s="316"/>
      <c r="AD59" s="316"/>
      <c r="AE59" s="316"/>
      <c r="AF59" s="316"/>
      <c r="AG59" s="316"/>
      <c r="AH59" s="316"/>
    </row>
    <row r="60" spans="1:34" ht="15.75" customHeight="1" x14ac:dyDescent="0.25">
      <c r="A60" s="316"/>
      <c r="B60" s="41"/>
      <c r="C60" s="44">
        <v>2027</v>
      </c>
      <c r="D60" s="45">
        <v>46388</v>
      </c>
      <c r="E60" s="610">
        <v>46751</v>
      </c>
      <c r="F60" s="585"/>
      <c r="G60" s="46">
        <v>0.3</v>
      </c>
      <c r="H60" s="614"/>
      <c r="I60" s="595"/>
      <c r="J60" s="595"/>
      <c r="K60" s="595"/>
      <c r="L60" s="595"/>
      <c r="M60" s="595"/>
      <c r="N60" s="595"/>
      <c r="O60" s="595"/>
      <c r="P60" s="595"/>
      <c r="Q60" s="595"/>
      <c r="R60" s="595"/>
      <c r="S60" s="595"/>
      <c r="T60" s="595"/>
      <c r="U60" s="595"/>
      <c r="V60" s="595"/>
      <c r="W60" s="595"/>
      <c r="X60" s="595"/>
      <c r="Y60" s="595"/>
      <c r="Z60" s="595"/>
      <c r="AA60" s="585"/>
      <c r="AB60" s="311"/>
      <c r="AC60" s="316"/>
      <c r="AD60" s="316"/>
      <c r="AE60" s="316"/>
      <c r="AF60" s="316"/>
      <c r="AG60" s="316"/>
      <c r="AH60" s="316"/>
    </row>
    <row r="61" spans="1:34" ht="15.75" customHeight="1" x14ac:dyDescent="0.25">
      <c r="A61" s="316"/>
      <c r="B61" s="41"/>
      <c r="C61" s="44"/>
      <c r="D61" s="44"/>
      <c r="E61" s="602"/>
      <c r="F61" s="585"/>
      <c r="G61" s="43"/>
      <c r="H61" s="602"/>
      <c r="I61" s="595"/>
      <c r="J61" s="595"/>
      <c r="K61" s="595"/>
      <c r="L61" s="595"/>
      <c r="M61" s="595"/>
      <c r="N61" s="595"/>
      <c r="O61" s="595"/>
      <c r="P61" s="595"/>
      <c r="Q61" s="595"/>
      <c r="R61" s="595"/>
      <c r="S61" s="595"/>
      <c r="T61" s="595"/>
      <c r="U61" s="595"/>
      <c r="V61" s="595"/>
      <c r="W61" s="595"/>
      <c r="X61" s="595"/>
      <c r="Y61" s="595"/>
      <c r="Z61" s="595"/>
      <c r="AA61" s="585"/>
      <c r="AB61" s="311"/>
      <c r="AC61" s="316"/>
      <c r="AD61" s="316"/>
      <c r="AE61" s="316"/>
      <c r="AF61" s="316"/>
      <c r="AG61" s="316"/>
      <c r="AH61" s="316"/>
    </row>
    <row r="62" spans="1:34" ht="15.75" customHeight="1" x14ac:dyDescent="0.25">
      <c r="A62" s="289"/>
      <c r="B62" s="31"/>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97"/>
      <c r="AC62" s="289"/>
      <c r="AD62" s="289"/>
      <c r="AE62" s="289"/>
      <c r="AF62" s="289"/>
      <c r="AG62" s="289"/>
      <c r="AH62" s="289"/>
    </row>
    <row r="63" spans="1:34" ht="15.75" customHeight="1" x14ac:dyDescent="0.25">
      <c r="A63" s="289"/>
      <c r="B63" s="31"/>
      <c r="C63" s="616" t="s">
        <v>163</v>
      </c>
      <c r="D63" s="612"/>
      <c r="E63" s="302"/>
      <c r="F63" s="293" t="s">
        <v>164</v>
      </c>
      <c r="G63" s="47"/>
      <c r="H63" s="304"/>
      <c r="I63" s="293" t="s">
        <v>165</v>
      </c>
      <c r="J63" s="289"/>
      <c r="K63" s="615"/>
      <c r="L63" s="585"/>
      <c r="M63" s="302"/>
      <c r="N63" s="289"/>
      <c r="O63" s="289"/>
      <c r="P63" s="289"/>
      <c r="Q63" s="289"/>
      <c r="R63" s="289"/>
      <c r="S63" s="289"/>
      <c r="T63" s="289"/>
      <c r="U63" s="289"/>
      <c r="V63" s="289"/>
      <c r="W63" s="289"/>
      <c r="X63" s="289"/>
      <c r="Y63" s="289"/>
      <c r="Z63" s="289"/>
      <c r="AA63" s="289"/>
      <c r="AB63" s="297"/>
      <c r="AC63" s="289"/>
      <c r="AD63" s="289"/>
      <c r="AE63" s="289"/>
      <c r="AF63" s="289"/>
      <c r="AG63" s="289"/>
      <c r="AH63" s="289"/>
    </row>
    <row r="64" spans="1:34" ht="15.75" customHeight="1" x14ac:dyDescent="0.25">
      <c r="A64" s="289"/>
      <c r="B64" s="317"/>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18"/>
      <c r="AC64" s="289"/>
      <c r="AD64" s="289"/>
      <c r="AE64" s="289"/>
      <c r="AF64" s="289"/>
      <c r="AG64" s="289"/>
      <c r="AH64" s="289"/>
    </row>
    <row r="65" spans="1:34" ht="15.75" customHeight="1" x14ac:dyDescent="0.25">
      <c r="A65" s="289"/>
      <c r="B65" s="613" t="s">
        <v>166</v>
      </c>
      <c r="C65" s="595"/>
      <c r="D65" s="595"/>
      <c r="E65" s="595"/>
      <c r="F65" s="595"/>
      <c r="G65" s="595"/>
      <c r="H65" s="595"/>
      <c r="I65" s="595"/>
      <c r="J65" s="595"/>
      <c r="K65" s="595"/>
      <c r="L65" s="595"/>
      <c r="M65" s="595"/>
      <c r="N65" s="595"/>
      <c r="O65" s="595"/>
      <c r="P65" s="595"/>
      <c r="Q65" s="595"/>
      <c r="R65" s="595"/>
      <c r="S65" s="595"/>
      <c r="T65" s="595"/>
      <c r="U65" s="595"/>
      <c r="V65" s="595"/>
      <c r="W65" s="595"/>
      <c r="X65" s="595"/>
      <c r="Y65" s="595"/>
      <c r="Z65" s="595"/>
      <c r="AA65" s="595"/>
      <c r="AB65" s="585"/>
      <c r="AC65" s="289"/>
      <c r="AD65" s="289"/>
      <c r="AE65" s="289"/>
      <c r="AF65" s="289"/>
      <c r="AG65" s="289"/>
      <c r="AH65" s="289"/>
    </row>
    <row r="66" spans="1:34" ht="15.75" customHeight="1" x14ac:dyDescent="0.25">
      <c r="A66" s="289"/>
      <c r="B66" s="4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49"/>
      <c r="AC66" s="289"/>
      <c r="AD66" s="289"/>
      <c r="AE66" s="289"/>
      <c r="AF66" s="289"/>
      <c r="AG66" s="289"/>
      <c r="AH66" s="289"/>
    </row>
    <row r="67" spans="1:34" ht="29.25" customHeight="1" x14ac:dyDescent="0.25">
      <c r="A67" s="289"/>
      <c r="B67" s="602" t="s">
        <v>161</v>
      </c>
      <c r="C67" s="585"/>
      <c r="D67" s="43"/>
      <c r="E67" s="602" t="s">
        <v>167</v>
      </c>
      <c r="F67" s="585"/>
      <c r="G67" s="43"/>
      <c r="H67" s="594" t="s">
        <v>168</v>
      </c>
      <c r="I67" s="585"/>
      <c r="J67" s="602"/>
      <c r="K67" s="585"/>
      <c r="L67" s="611"/>
      <c r="M67" s="612"/>
      <c r="N67" s="43" t="s">
        <v>169</v>
      </c>
      <c r="O67" s="602"/>
      <c r="P67" s="595"/>
      <c r="Q67" s="585"/>
      <c r="R67" s="602" t="s">
        <v>170</v>
      </c>
      <c r="S67" s="595"/>
      <c r="T67" s="585"/>
      <c r="U67" s="602"/>
      <c r="V67" s="595"/>
      <c r="W67" s="585"/>
      <c r="X67" s="602" t="s">
        <v>171</v>
      </c>
      <c r="Y67" s="585"/>
      <c r="Z67" s="602"/>
      <c r="AA67" s="595"/>
      <c r="AB67" s="585"/>
      <c r="AC67" s="289"/>
      <c r="AD67" s="289"/>
      <c r="AE67" s="289"/>
      <c r="AF67" s="289"/>
      <c r="AG67" s="289"/>
      <c r="AH67" s="289"/>
    </row>
    <row r="68" spans="1:34" ht="15.75" customHeight="1" x14ac:dyDescent="0.25">
      <c r="A68" s="289"/>
      <c r="B68" s="48"/>
      <c r="C68" s="319"/>
      <c r="D68" s="319"/>
      <c r="E68" s="319"/>
      <c r="F68" s="312"/>
      <c r="G68" s="320"/>
      <c r="H68" s="321"/>
      <c r="I68" s="321"/>
      <c r="J68" s="312"/>
      <c r="K68" s="312"/>
      <c r="L68" s="312"/>
      <c r="M68" s="312"/>
      <c r="N68" s="321"/>
      <c r="O68" s="312"/>
      <c r="P68" s="312"/>
      <c r="Q68" s="312"/>
      <c r="R68" s="312"/>
      <c r="S68" s="321"/>
      <c r="T68" s="299"/>
      <c r="U68" s="299"/>
      <c r="V68" s="289"/>
      <c r="W68" s="321"/>
      <c r="X68" s="309"/>
      <c r="Y68" s="309"/>
      <c r="Z68" s="50"/>
      <c r="AA68" s="28"/>
      <c r="AB68" s="51"/>
      <c r="AC68" s="289"/>
      <c r="AD68" s="289"/>
      <c r="AE68" s="289"/>
      <c r="AF68" s="289"/>
      <c r="AG68" s="289"/>
      <c r="AH68" s="289"/>
    </row>
    <row r="69" spans="1:34" ht="15.75" customHeight="1" x14ac:dyDescent="0.25">
      <c r="A69" s="289"/>
      <c r="B69" s="613" t="s">
        <v>172</v>
      </c>
      <c r="C69" s="585"/>
      <c r="D69" s="617"/>
      <c r="E69" s="608"/>
      <c r="F69" s="608"/>
      <c r="G69" s="608"/>
      <c r="H69" s="608"/>
      <c r="I69" s="608"/>
      <c r="J69" s="608"/>
      <c r="K69" s="608"/>
      <c r="L69" s="608"/>
      <c r="M69" s="608"/>
      <c r="N69" s="608"/>
      <c r="O69" s="608"/>
      <c r="P69" s="608"/>
      <c r="Q69" s="608"/>
      <c r="R69" s="608"/>
      <c r="S69" s="608"/>
      <c r="T69" s="608"/>
      <c r="U69" s="608"/>
      <c r="V69" s="608"/>
      <c r="W69" s="608"/>
      <c r="X69" s="608"/>
      <c r="Y69" s="608"/>
      <c r="Z69" s="608"/>
      <c r="AA69" s="608"/>
      <c r="AB69" s="609"/>
      <c r="AC69" s="289"/>
      <c r="AD69" s="289"/>
      <c r="AE69" s="289"/>
      <c r="AF69" s="289"/>
      <c r="AG69" s="289"/>
      <c r="AH69" s="289"/>
    </row>
    <row r="70" spans="1:34" ht="15.75" customHeight="1" x14ac:dyDescent="0.25">
      <c r="A70" s="289"/>
      <c r="B70" s="48"/>
      <c r="C70" s="319"/>
      <c r="D70" s="319"/>
      <c r="E70" s="319"/>
      <c r="F70" s="312"/>
      <c r="G70" s="320"/>
      <c r="H70" s="321"/>
      <c r="I70" s="321"/>
      <c r="J70" s="312"/>
      <c r="K70" s="312"/>
      <c r="L70" s="312"/>
      <c r="M70" s="312"/>
      <c r="N70" s="321"/>
      <c r="O70" s="312"/>
      <c r="P70" s="312"/>
      <c r="Q70" s="312"/>
      <c r="R70" s="312"/>
      <c r="S70" s="321"/>
      <c r="T70" s="299"/>
      <c r="U70" s="299"/>
      <c r="V70" s="289"/>
      <c r="W70" s="321"/>
      <c r="X70" s="309"/>
      <c r="Y70" s="309"/>
      <c r="Z70" s="50"/>
      <c r="AA70" s="28"/>
      <c r="AB70" s="51"/>
      <c r="AC70" s="289"/>
      <c r="AD70" s="289"/>
      <c r="AE70" s="289"/>
      <c r="AF70" s="289"/>
      <c r="AG70" s="289"/>
      <c r="AH70" s="289"/>
    </row>
    <row r="71" spans="1:34" ht="15.75" customHeight="1" x14ac:dyDescent="0.25">
      <c r="A71" s="289"/>
      <c r="B71" s="613" t="s">
        <v>173</v>
      </c>
      <c r="C71" s="585"/>
      <c r="D71" s="61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609"/>
      <c r="AC71" s="289"/>
      <c r="AD71" s="289"/>
      <c r="AE71" s="289"/>
      <c r="AF71" s="289"/>
      <c r="AG71" s="289"/>
      <c r="AH71" s="289"/>
    </row>
    <row r="72" spans="1:34" ht="15.75" customHeight="1" x14ac:dyDescent="0.25">
      <c r="A72" s="289"/>
      <c r="B72" s="48"/>
      <c r="C72" s="319"/>
      <c r="D72" s="319"/>
      <c r="E72" s="319"/>
      <c r="F72" s="312"/>
      <c r="G72" s="320"/>
      <c r="H72" s="321"/>
      <c r="I72" s="321"/>
      <c r="J72" s="312"/>
      <c r="K72" s="312"/>
      <c r="L72" s="312"/>
      <c r="M72" s="312"/>
      <c r="N72" s="321"/>
      <c r="O72" s="312"/>
      <c r="P72" s="312"/>
      <c r="Q72" s="312"/>
      <c r="R72" s="312"/>
      <c r="S72" s="321"/>
      <c r="T72" s="299"/>
      <c r="U72" s="299"/>
      <c r="V72" s="289"/>
      <c r="W72" s="321"/>
      <c r="X72" s="309"/>
      <c r="Y72" s="309"/>
      <c r="Z72" s="309"/>
      <c r="AA72" s="299"/>
      <c r="AB72" s="305"/>
      <c r="AC72" s="289"/>
      <c r="AD72" s="289"/>
      <c r="AE72" s="289"/>
      <c r="AF72" s="289"/>
      <c r="AG72" s="289"/>
      <c r="AH72" s="289"/>
    </row>
    <row r="73" spans="1:34" ht="15.75" customHeight="1" x14ac:dyDescent="0.25">
      <c r="A73" s="289"/>
      <c r="B73" s="613" t="s">
        <v>174</v>
      </c>
      <c r="C73" s="585"/>
      <c r="D73" s="618"/>
      <c r="E73" s="608"/>
      <c r="F73" s="608"/>
      <c r="G73" s="608"/>
      <c r="H73" s="608"/>
      <c r="I73" s="608"/>
      <c r="J73" s="608"/>
      <c r="K73" s="608"/>
      <c r="L73" s="608"/>
      <c r="M73" s="608"/>
      <c r="N73" s="608"/>
      <c r="O73" s="608"/>
      <c r="P73" s="608"/>
      <c r="Q73" s="608"/>
      <c r="R73" s="608"/>
      <c r="S73" s="608"/>
      <c r="T73" s="608"/>
      <c r="U73" s="608"/>
      <c r="V73" s="608"/>
      <c r="W73" s="608"/>
      <c r="X73" s="608"/>
      <c r="Y73" s="608"/>
      <c r="Z73" s="608"/>
      <c r="AA73" s="608"/>
      <c r="AB73" s="609"/>
      <c r="AC73" s="289"/>
      <c r="AD73" s="289"/>
      <c r="AE73" s="289"/>
      <c r="AF73" s="289"/>
      <c r="AG73" s="289"/>
      <c r="AH73" s="289"/>
    </row>
    <row r="74" spans="1:34" ht="15.75" customHeight="1" x14ac:dyDescent="0.25">
      <c r="A74" s="289"/>
      <c r="B74" s="48"/>
      <c r="C74" s="319"/>
      <c r="D74" s="319"/>
      <c r="E74" s="319"/>
      <c r="F74" s="312"/>
      <c r="G74" s="320"/>
      <c r="H74" s="321"/>
      <c r="I74" s="321"/>
      <c r="J74" s="312"/>
      <c r="K74" s="312"/>
      <c r="L74" s="312"/>
      <c r="M74" s="312"/>
      <c r="N74" s="321"/>
      <c r="O74" s="312"/>
      <c r="P74" s="312"/>
      <c r="Q74" s="312"/>
      <c r="R74" s="312"/>
      <c r="S74" s="321"/>
      <c r="T74" s="299"/>
      <c r="U74" s="299"/>
      <c r="V74" s="289"/>
      <c r="W74" s="321"/>
      <c r="X74" s="309"/>
      <c r="Y74" s="309"/>
      <c r="Z74" s="50"/>
      <c r="AA74" s="28"/>
      <c r="AB74" s="51"/>
      <c r="AC74" s="289"/>
      <c r="AD74" s="289"/>
      <c r="AE74" s="289"/>
      <c r="AF74" s="289"/>
      <c r="AG74" s="289"/>
      <c r="AH74" s="289"/>
    </row>
    <row r="75" spans="1:34" ht="15.75" customHeight="1" x14ac:dyDescent="0.25">
      <c r="A75" s="289"/>
      <c r="B75" s="613" t="s">
        <v>175</v>
      </c>
      <c r="C75" s="585"/>
      <c r="D75" s="618"/>
      <c r="E75" s="608"/>
      <c r="F75" s="608"/>
      <c r="G75" s="608"/>
      <c r="H75" s="608"/>
      <c r="I75" s="608"/>
      <c r="J75" s="608"/>
      <c r="K75" s="608"/>
      <c r="L75" s="608"/>
      <c r="M75" s="608"/>
      <c r="N75" s="608"/>
      <c r="O75" s="608"/>
      <c r="P75" s="608"/>
      <c r="Q75" s="608"/>
      <c r="R75" s="608"/>
      <c r="S75" s="608"/>
      <c r="T75" s="608"/>
      <c r="U75" s="608"/>
      <c r="V75" s="608"/>
      <c r="W75" s="608"/>
      <c r="X75" s="608"/>
      <c r="Y75" s="608"/>
      <c r="Z75" s="608"/>
      <c r="AA75" s="608"/>
      <c r="AB75" s="609"/>
      <c r="AC75" s="289"/>
      <c r="AD75" s="289"/>
      <c r="AE75" s="289"/>
      <c r="AF75" s="289"/>
      <c r="AG75" s="289"/>
      <c r="AH75" s="289"/>
    </row>
    <row r="76" spans="1:34" ht="15.75" customHeight="1" x14ac:dyDescent="0.25">
      <c r="A76" s="289"/>
      <c r="B76" s="48"/>
      <c r="C76" s="319"/>
      <c r="D76" s="319"/>
      <c r="E76" s="319"/>
      <c r="F76" s="312"/>
      <c r="G76" s="320"/>
      <c r="H76" s="321"/>
      <c r="I76" s="321"/>
      <c r="J76" s="312"/>
      <c r="K76" s="312"/>
      <c r="L76" s="312"/>
      <c r="M76" s="312"/>
      <c r="N76" s="321"/>
      <c r="O76" s="312"/>
      <c r="P76" s="312"/>
      <c r="Q76" s="312"/>
      <c r="R76" s="312"/>
      <c r="S76" s="321"/>
      <c r="T76" s="299"/>
      <c r="U76" s="299"/>
      <c r="V76" s="289"/>
      <c r="W76" s="321"/>
      <c r="X76" s="309"/>
      <c r="Y76" s="309"/>
      <c r="Z76" s="50"/>
      <c r="AA76" s="28"/>
      <c r="AB76" s="51"/>
      <c r="AC76" s="289"/>
      <c r="AD76" s="289"/>
      <c r="AE76" s="289"/>
      <c r="AF76" s="289"/>
      <c r="AG76" s="289"/>
      <c r="AH76" s="289"/>
    </row>
    <row r="77" spans="1:34" ht="15.75" customHeight="1" x14ac:dyDescent="0.25">
      <c r="A77" s="289"/>
      <c r="B77" s="613" t="s">
        <v>176</v>
      </c>
      <c r="C77" s="585"/>
      <c r="D77" s="618"/>
      <c r="E77" s="608"/>
      <c r="F77" s="608"/>
      <c r="G77" s="608"/>
      <c r="H77" s="608"/>
      <c r="I77" s="608"/>
      <c r="J77" s="608"/>
      <c r="K77" s="608"/>
      <c r="L77" s="608"/>
      <c r="M77" s="608"/>
      <c r="N77" s="608"/>
      <c r="O77" s="608"/>
      <c r="P77" s="608"/>
      <c r="Q77" s="608"/>
      <c r="R77" s="608"/>
      <c r="S77" s="608"/>
      <c r="T77" s="608"/>
      <c r="U77" s="608"/>
      <c r="V77" s="608"/>
      <c r="W77" s="608"/>
      <c r="X77" s="608"/>
      <c r="Y77" s="608"/>
      <c r="Z77" s="608"/>
      <c r="AA77" s="608"/>
      <c r="AB77" s="609"/>
      <c r="AC77" s="289"/>
      <c r="AD77" s="289"/>
      <c r="AE77" s="289"/>
      <c r="AF77" s="289"/>
      <c r="AG77" s="289"/>
      <c r="AH77" s="289"/>
    </row>
    <row r="78" spans="1:34" ht="15.75" customHeight="1" x14ac:dyDescent="0.25">
      <c r="A78" s="289"/>
      <c r="B78" s="48"/>
      <c r="C78" s="319"/>
      <c r="D78" s="319"/>
      <c r="E78" s="319"/>
      <c r="F78" s="312"/>
      <c r="G78" s="320"/>
      <c r="H78" s="321"/>
      <c r="I78" s="321"/>
      <c r="J78" s="312"/>
      <c r="K78" s="312"/>
      <c r="L78" s="312"/>
      <c r="M78" s="312"/>
      <c r="N78" s="321"/>
      <c r="O78" s="312"/>
      <c r="P78" s="312"/>
      <c r="Q78" s="312"/>
      <c r="R78" s="312"/>
      <c r="S78" s="321"/>
      <c r="T78" s="299"/>
      <c r="U78" s="299"/>
      <c r="V78" s="289"/>
      <c r="W78" s="321"/>
      <c r="X78" s="309"/>
      <c r="Y78" s="309"/>
      <c r="Z78" s="50"/>
      <c r="AA78" s="28"/>
      <c r="AB78" s="51"/>
      <c r="AC78" s="289"/>
      <c r="AD78" s="289"/>
      <c r="AE78" s="289"/>
      <c r="AF78" s="289"/>
      <c r="AG78" s="289"/>
      <c r="AH78" s="289"/>
    </row>
    <row r="79" spans="1:34" ht="15.75" customHeight="1" x14ac:dyDescent="0.25">
      <c r="A79" s="289"/>
      <c r="B79" s="613" t="s">
        <v>177</v>
      </c>
      <c r="C79" s="595"/>
      <c r="D79" s="595"/>
      <c r="E79" s="595"/>
      <c r="F79" s="595"/>
      <c r="G79" s="595"/>
      <c r="H79" s="595"/>
      <c r="I79" s="595"/>
      <c r="J79" s="595"/>
      <c r="K79" s="595"/>
      <c r="L79" s="595"/>
      <c r="M79" s="595"/>
      <c r="N79" s="595"/>
      <c r="O79" s="595"/>
      <c r="P79" s="595"/>
      <c r="Q79" s="595"/>
      <c r="R79" s="595"/>
      <c r="S79" s="595"/>
      <c r="T79" s="595"/>
      <c r="U79" s="595"/>
      <c r="V79" s="595"/>
      <c r="W79" s="595"/>
      <c r="X79" s="595"/>
      <c r="Y79" s="595"/>
      <c r="Z79" s="595"/>
      <c r="AA79" s="595"/>
      <c r="AB79" s="585"/>
      <c r="AC79" s="289"/>
      <c r="AD79" s="289"/>
      <c r="AE79" s="289"/>
      <c r="AF79" s="289"/>
      <c r="AG79" s="289"/>
      <c r="AH79" s="289"/>
    </row>
    <row r="80" spans="1:34" ht="15.75" customHeight="1" x14ac:dyDescent="0.25">
      <c r="A80" s="289"/>
      <c r="B80" s="594" t="s">
        <v>122</v>
      </c>
      <c r="C80" s="585"/>
      <c r="D80" s="52" t="s">
        <v>178</v>
      </c>
      <c r="E80" s="594" t="s">
        <v>179</v>
      </c>
      <c r="F80" s="585"/>
      <c r="G80" s="594" t="s">
        <v>177</v>
      </c>
      <c r="H80" s="595"/>
      <c r="I80" s="595"/>
      <c r="J80" s="595"/>
      <c r="K80" s="595"/>
      <c r="L80" s="595"/>
      <c r="M80" s="595"/>
      <c r="N80" s="595"/>
      <c r="O80" s="585"/>
      <c r="P80" s="594" t="s">
        <v>180</v>
      </c>
      <c r="Q80" s="595"/>
      <c r="R80" s="595"/>
      <c r="S80" s="595"/>
      <c r="T80" s="595"/>
      <c r="U80" s="595"/>
      <c r="V80" s="595"/>
      <c r="W80" s="595"/>
      <c r="X80" s="595"/>
      <c r="Y80" s="595"/>
      <c r="Z80" s="595"/>
      <c r="AA80" s="595"/>
      <c r="AB80" s="585"/>
      <c r="AC80" s="289"/>
      <c r="AD80" s="289"/>
      <c r="AE80" s="289"/>
      <c r="AF80" s="289"/>
      <c r="AG80" s="289"/>
      <c r="AH80" s="289"/>
    </row>
    <row r="81" spans="1:34" ht="15.75" customHeight="1" x14ac:dyDescent="0.25">
      <c r="A81" s="289"/>
      <c r="B81" s="594"/>
      <c r="C81" s="585"/>
      <c r="D81" s="37"/>
      <c r="E81" s="594"/>
      <c r="F81" s="585"/>
      <c r="G81" s="619"/>
      <c r="H81" s="595"/>
      <c r="I81" s="595"/>
      <c r="J81" s="595"/>
      <c r="K81" s="595"/>
      <c r="L81" s="595"/>
      <c r="M81" s="595"/>
      <c r="N81" s="595"/>
      <c r="O81" s="585"/>
      <c r="P81" s="619"/>
      <c r="Q81" s="595"/>
      <c r="R81" s="595"/>
      <c r="S81" s="595"/>
      <c r="T81" s="595"/>
      <c r="U81" s="595"/>
      <c r="V81" s="595"/>
      <c r="W81" s="595"/>
      <c r="X81" s="595"/>
      <c r="Y81" s="595"/>
      <c r="Z81" s="595"/>
      <c r="AA81" s="595"/>
      <c r="AB81" s="585"/>
      <c r="AC81" s="289"/>
      <c r="AD81" s="289"/>
      <c r="AE81" s="289"/>
      <c r="AF81" s="289"/>
      <c r="AG81" s="289"/>
      <c r="AH81" s="289"/>
    </row>
    <row r="82" spans="1:34" ht="15.75" customHeight="1" x14ac:dyDescent="0.25">
      <c r="A82" s="289"/>
      <c r="B82" s="594"/>
      <c r="C82" s="585"/>
      <c r="D82" s="37"/>
      <c r="E82" s="594"/>
      <c r="F82" s="585"/>
      <c r="G82" s="619"/>
      <c r="H82" s="595"/>
      <c r="I82" s="595"/>
      <c r="J82" s="595"/>
      <c r="K82" s="595"/>
      <c r="L82" s="595"/>
      <c r="M82" s="595"/>
      <c r="N82" s="595"/>
      <c r="O82" s="585"/>
      <c r="P82" s="619"/>
      <c r="Q82" s="595"/>
      <c r="R82" s="595"/>
      <c r="S82" s="595"/>
      <c r="T82" s="595"/>
      <c r="U82" s="595"/>
      <c r="V82" s="595"/>
      <c r="W82" s="595"/>
      <c r="X82" s="595"/>
      <c r="Y82" s="595"/>
      <c r="Z82" s="595"/>
      <c r="AA82" s="595"/>
      <c r="AB82" s="585"/>
      <c r="AC82" s="289"/>
      <c r="AD82" s="289"/>
      <c r="AE82" s="289"/>
      <c r="AF82" s="289"/>
      <c r="AG82" s="289"/>
      <c r="AH82" s="289"/>
    </row>
    <row r="83" spans="1:34" ht="26.25" customHeight="1" x14ac:dyDescent="0.25">
      <c r="A83" s="289"/>
      <c r="B83" s="620" t="s">
        <v>181</v>
      </c>
      <c r="C83" s="595"/>
      <c r="D83" s="595"/>
      <c r="E83" s="595"/>
      <c r="F83" s="595"/>
      <c r="G83" s="595"/>
      <c r="H83" s="595"/>
      <c r="I83" s="595"/>
      <c r="J83" s="595"/>
      <c r="K83" s="595"/>
      <c r="L83" s="595"/>
      <c r="M83" s="595"/>
      <c r="N83" s="595"/>
      <c r="O83" s="595"/>
      <c r="P83" s="595"/>
      <c r="Q83" s="595"/>
      <c r="R83" s="595"/>
      <c r="S83" s="595"/>
      <c r="T83" s="595"/>
      <c r="U83" s="595"/>
      <c r="V83" s="595"/>
      <c r="W83" s="595"/>
      <c r="X83" s="595"/>
      <c r="Y83" s="595"/>
      <c r="Z83" s="595"/>
      <c r="AA83" s="595"/>
      <c r="AB83" s="585"/>
      <c r="AC83" s="289"/>
      <c r="AD83" s="322"/>
      <c r="AE83" s="289"/>
      <c r="AF83" s="289"/>
      <c r="AG83" s="289"/>
      <c r="AH83" s="289"/>
    </row>
    <row r="84" spans="1:34" ht="12.75" customHeight="1" x14ac:dyDescent="0.25">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c r="AF84" s="289"/>
      <c r="AG84" s="289"/>
      <c r="AH84" s="289"/>
    </row>
    <row r="85" spans="1:34" ht="12.75" customHeight="1" x14ac:dyDescent="0.25">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c r="AH85" s="289"/>
    </row>
    <row r="86" spans="1:34" ht="12.75" customHeight="1" x14ac:dyDescent="0.25">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c r="AH86" s="289"/>
    </row>
    <row r="87" spans="1:34" ht="12.75" customHeight="1" x14ac:dyDescent="0.25">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c r="AH87" s="289"/>
    </row>
    <row r="88" spans="1:34" ht="12.75" customHeight="1" x14ac:dyDescent="0.25">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c r="AH88" s="289"/>
    </row>
    <row r="89" spans="1:34" ht="12.75" customHeight="1" x14ac:dyDescent="0.25">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c r="AG89" s="289"/>
      <c r="AH89" s="289"/>
    </row>
    <row r="90" spans="1:34" ht="12.75" customHeight="1" x14ac:dyDescent="0.25">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c r="AG90" s="289"/>
      <c r="AH90" s="289"/>
    </row>
    <row r="91" spans="1:34" ht="12.75" customHeight="1" x14ac:dyDescent="0.25">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c r="AH91" s="289"/>
    </row>
    <row r="92" spans="1:34" ht="12.75" customHeight="1" x14ac:dyDescent="0.25">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c r="AG92" s="289"/>
      <c r="AH92" s="289"/>
    </row>
    <row r="93" spans="1:34" ht="12.75" customHeight="1" x14ac:dyDescent="0.25">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c r="AH93" s="289"/>
    </row>
    <row r="94" spans="1:34" ht="12.75" customHeight="1" x14ac:dyDescent="0.25">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c r="AF94" s="289"/>
      <c r="AG94" s="289"/>
      <c r="AH94" s="289"/>
    </row>
    <row r="95" spans="1:34" ht="12.75" customHeight="1" x14ac:dyDescent="0.25">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c r="AH95" s="289"/>
    </row>
    <row r="96" spans="1:34" ht="12.75" customHeight="1" x14ac:dyDescent="0.25">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c r="AH96" s="289"/>
    </row>
    <row r="97" spans="1:34" ht="12.75" customHeight="1" x14ac:dyDescent="0.25">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c r="AG97" s="289"/>
      <c r="AH97" s="289"/>
    </row>
    <row r="98" spans="1:34" ht="12.75" customHeight="1" x14ac:dyDescent="0.25">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c r="AF98" s="289"/>
      <c r="AG98" s="289"/>
      <c r="AH98" s="289"/>
    </row>
    <row r="99" spans="1:34" ht="12.75" customHeight="1" x14ac:dyDescent="0.25">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c r="AG99" s="289"/>
      <c r="AH99" s="289"/>
    </row>
    <row r="100" spans="1:34" ht="12.75" customHeight="1" x14ac:dyDescent="0.25">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c r="AH100" s="289"/>
    </row>
    <row r="101" spans="1:34" ht="12.75" customHeight="1" x14ac:dyDescent="0.25">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c r="AG101" s="289"/>
      <c r="AH101" s="289"/>
    </row>
    <row r="102" spans="1:34" ht="12.75" customHeight="1" x14ac:dyDescent="0.25">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c r="AE102" s="289"/>
      <c r="AF102" s="289"/>
      <c r="AG102" s="289"/>
      <c r="AH102" s="289"/>
    </row>
    <row r="103" spans="1:34" ht="12.75" customHeight="1" x14ac:dyDescent="0.25">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c r="AH103" s="289"/>
    </row>
    <row r="104" spans="1:34" ht="12.75" customHeight="1" x14ac:dyDescent="0.25">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c r="AH104" s="289"/>
    </row>
    <row r="105" spans="1:34" ht="12.75" customHeight="1" x14ac:dyDescent="0.25">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c r="AF105" s="289"/>
      <c r="AG105" s="289"/>
      <c r="AH105" s="289"/>
    </row>
    <row r="106" spans="1:34" ht="12.75" customHeight="1" x14ac:dyDescent="0.25">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c r="AF106" s="289"/>
      <c r="AG106" s="289"/>
      <c r="AH106" s="289"/>
    </row>
    <row r="107" spans="1:34" ht="12.75" customHeight="1" x14ac:dyDescent="0.25">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c r="AG107" s="289"/>
      <c r="AH107" s="289"/>
    </row>
    <row r="108" spans="1:34" ht="12.75" customHeight="1" x14ac:dyDescent="0.25">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89"/>
      <c r="AG108" s="289"/>
      <c r="AH108" s="289"/>
    </row>
    <row r="109" spans="1:34" ht="12.75" customHeight="1" x14ac:dyDescent="0.25">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c r="AH109" s="289"/>
    </row>
    <row r="110" spans="1:34" ht="12.75" customHeight="1" x14ac:dyDescent="0.25">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c r="AG110" s="289"/>
      <c r="AH110" s="289"/>
    </row>
    <row r="111" spans="1:34" ht="12.75" customHeight="1" x14ac:dyDescent="0.25">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c r="AH111" s="289"/>
    </row>
    <row r="112" spans="1:34" ht="12.75" customHeight="1" x14ac:dyDescent="0.25">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c r="AG112" s="289"/>
      <c r="AH112" s="289"/>
    </row>
    <row r="113" spans="1:34" ht="12.75" customHeight="1" x14ac:dyDescent="0.25">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c r="AG113" s="289"/>
      <c r="AH113" s="289"/>
    </row>
    <row r="114" spans="1:34" ht="12.75" customHeight="1" x14ac:dyDescent="0.25">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c r="AH114" s="289"/>
    </row>
    <row r="115" spans="1:34" ht="12.75" customHeight="1" x14ac:dyDescent="0.25">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c r="AG115" s="289"/>
      <c r="AH115" s="289"/>
    </row>
    <row r="116" spans="1:34" ht="12.75" customHeight="1" x14ac:dyDescent="0.25">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c r="AE116" s="289"/>
      <c r="AF116" s="289"/>
      <c r="AG116" s="289"/>
      <c r="AH116" s="289"/>
    </row>
    <row r="117" spans="1:34" ht="12.75" customHeight="1" x14ac:dyDescent="0.25">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c r="AE117" s="289"/>
      <c r="AF117" s="289"/>
      <c r="AG117" s="289"/>
      <c r="AH117" s="289"/>
    </row>
    <row r="118" spans="1:34" ht="12.75" customHeight="1" x14ac:dyDescent="0.25">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c r="AE118" s="289"/>
      <c r="AF118" s="289"/>
      <c r="AG118" s="289"/>
      <c r="AH118" s="289"/>
    </row>
    <row r="119" spans="1:34" ht="12.75" customHeight="1" x14ac:dyDescent="0.25">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c r="AG119" s="289"/>
      <c r="AH119" s="289"/>
    </row>
    <row r="120" spans="1:34" ht="12.75" customHeight="1" x14ac:dyDescent="0.25">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c r="AE120" s="289"/>
      <c r="AF120" s="289"/>
      <c r="AG120" s="289"/>
      <c r="AH120" s="289"/>
    </row>
    <row r="121" spans="1:34" ht="12.75" customHeight="1" x14ac:dyDescent="0.25">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c r="AH121" s="289"/>
    </row>
    <row r="122" spans="1:34" ht="12.75" customHeight="1" x14ac:dyDescent="0.25">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c r="AH122" s="289"/>
    </row>
    <row r="123" spans="1:34" ht="12.75" customHeight="1" x14ac:dyDescent="0.25">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c r="AE123" s="289"/>
      <c r="AF123" s="289"/>
      <c r="AG123" s="289"/>
      <c r="AH123" s="289"/>
    </row>
    <row r="124" spans="1:34" ht="12.75" customHeight="1" x14ac:dyDescent="0.25">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c r="AE124" s="289"/>
      <c r="AF124" s="289"/>
      <c r="AG124" s="289"/>
      <c r="AH124" s="289"/>
    </row>
    <row r="125" spans="1:34" ht="12.75" customHeight="1" x14ac:dyDescent="0.25">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c r="AE125" s="289"/>
      <c r="AF125" s="289"/>
      <c r="AG125" s="289"/>
      <c r="AH125" s="289"/>
    </row>
    <row r="126" spans="1:34" ht="12.75" customHeight="1" x14ac:dyDescent="0.25">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c r="AE126" s="289"/>
      <c r="AF126" s="289"/>
      <c r="AG126" s="289"/>
      <c r="AH126" s="289"/>
    </row>
    <row r="127" spans="1:34" ht="12.75" customHeight="1" x14ac:dyDescent="0.25">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c r="AH127" s="289"/>
    </row>
    <row r="128" spans="1:34" ht="12.75" customHeight="1" x14ac:dyDescent="0.25">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row>
    <row r="129" spans="1:34" ht="12.75" customHeight="1" x14ac:dyDescent="0.25">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c r="AE129" s="289"/>
      <c r="AF129" s="289"/>
      <c r="AG129" s="289"/>
      <c r="AH129" s="289"/>
    </row>
    <row r="130" spans="1:34" ht="12.75" customHeight="1" x14ac:dyDescent="0.25">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c r="AH130" s="289"/>
    </row>
    <row r="131" spans="1:34" ht="12.75" customHeight="1" x14ac:dyDescent="0.25">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c r="AH131" s="289"/>
    </row>
    <row r="132" spans="1:34" ht="12.75" customHeight="1" x14ac:dyDescent="0.25">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c r="AH132" s="289"/>
    </row>
    <row r="133" spans="1:34" ht="12.75" customHeight="1" x14ac:dyDescent="0.25">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c r="AH133" s="289"/>
    </row>
    <row r="134" spans="1:34" ht="12.75" customHeight="1" x14ac:dyDescent="0.2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row>
    <row r="135" spans="1:34" ht="12.75" customHeight="1" x14ac:dyDescent="0.25">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c r="AH135" s="289"/>
    </row>
    <row r="136" spans="1:34" ht="12.75" customHeight="1" x14ac:dyDescent="0.25">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c r="AH136" s="289"/>
    </row>
    <row r="137" spans="1:34" ht="12.75" customHeight="1" x14ac:dyDescent="0.25">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c r="AE137" s="289"/>
      <c r="AF137" s="289"/>
      <c r="AG137" s="289"/>
      <c r="AH137" s="289"/>
    </row>
    <row r="138" spans="1:34" ht="12.75" customHeight="1" x14ac:dyDescent="0.25">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c r="AH138" s="289"/>
    </row>
    <row r="139" spans="1:34" ht="12.75" customHeight="1" x14ac:dyDescent="0.25">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c r="AE139" s="289"/>
      <c r="AF139" s="289"/>
      <c r="AG139" s="289"/>
      <c r="AH139" s="289"/>
    </row>
    <row r="140" spans="1:34" ht="12.75" customHeight="1" x14ac:dyDescent="0.25">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c r="AE140" s="289"/>
      <c r="AF140" s="289"/>
      <c r="AG140" s="289"/>
      <c r="AH140" s="289"/>
    </row>
    <row r="141" spans="1:34" ht="12.75" customHeight="1" x14ac:dyDescent="0.25">
      <c r="A141" s="289"/>
      <c r="B141" s="289"/>
      <c r="C141" s="289"/>
      <c r="D141" s="289"/>
      <c r="E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c r="AE141" s="289"/>
      <c r="AF141" s="289"/>
      <c r="AG141" s="289"/>
      <c r="AH141" s="289"/>
    </row>
    <row r="142" spans="1:34" ht="12.75" customHeight="1" x14ac:dyDescent="0.25">
      <c r="A142" s="289"/>
      <c r="B142" s="289"/>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c r="AA142" s="289"/>
      <c r="AB142" s="289"/>
      <c r="AC142" s="289"/>
      <c r="AD142" s="289"/>
      <c r="AE142" s="289"/>
      <c r="AF142" s="289"/>
      <c r="AG142" s="289"/>
      <c r="AH142" s="289"/>
    </row>
    <row r="143" spans="1:34" ht="12.75" customHeight="1" x14ac:dyDescent="0.25">
      <c r="A143" s="289"/>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c r="AE143" s="289"/>
      <c r="AF143" s="289"/>
      <c r="AG143" s="289"/>
      <c r="AH143" s="289"/>
    </row>
    <row r="144" spans="1:34" ht="12.75" customHeight="1" x14ac:dyDescent="0.25">
      <c r="A144" s="289"/>
      <c r="B144" s="289"/>
      <c r="C144" s="289"/>
      <c r="D144" s="289"/>
      <c r="E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c r="AA144" s="289"/>
      <c r="AB144" s="289"/>
      <c r="AC144" s="289"/>
      <c r="AD144" s="289"/>
      <c r="AE144" s="289"/>
      <c r="AF144" s="289"/>
      <c r="AG144" s="289"/>
      <c r="AH144" s="289"/>
    </row>
    <row r="145" spans="1:34" ht="12.75" customHeight="1" x14ac:dyDescent="0.25">
      <c r="A145" s="289"/>
      <c r="B145" s="289"/>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c r="AA145" s="289"/>
      <c r="AB145" s="289"/>
      <c r="AC145" s="289"/>
      <c r="AD145" s="289"/>
      <c r="AE145" s="289"/>
      <c r="AF145" s="289"/>
      <c r="AG145" s="289"/>
      <c r="AH145" s="289"/>
    </row>
    <row r="146" spans="1:34" ht="12.75" customHeight="1" x14ac:dyDescent="0.25">
      <c r="A146" s="289"/>
      <c r="B146" s="289"/>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c r="AA146" s="289"/>
      <c r="AB146" s="289"/>
      <c r="AC146" s="289"/>
      <c r="AD146" s="289"/>
      <c r="AE146" s="289"/>
      <c r="AF146" s="289"/>
      <c r="AG146" s="289"/>
      <c r="AH146" s="289"/>
    </row>
    <row r="147" spans="1:34" ht="12.75" customHeight="1" x14ac:dyDescent="0.25">
      <c r="A147" s="289"/>
      <c r="B147" s="289"/>
      <c r="C147" s="289"/>
      <c r="D147" s="289"/>
      <c r="E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c r="AA147" s="289"/>
      <c r="AB147" s="289"/>
      <c r="AC147" s="289"/>
      <c r="AD147" s="289"/>
      <c r="AE147" s="289"/>
      <c r="AF147" s="289"/>
      <c r="AG147" s="289"/>
      <c r="AH147" s="289"/>
    </row>
    <row r="148" spans="1:34" ht="12.75" customHeight="1" x14ac:dyDescent="0.25">
      <c r="A148" s="289"/>
      <c r="B148" s="289"/>
      <c r="C148" s="289"/>
      <c r="D148" s="289"/>
      <c r="E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c r="AA148" s="289"/>
      <c r="AB148" s="289"/>
      <c r="AC148" s="289"/>
      <c r="AD148" s="289"/>
      <c r="AE148" s="289"/>
      <c r="AF148" s="289"/>
      <c r="AG148" s="289"/>
      <c r="AH148" s="289"/>
    </row>
    <row r="149" spans="1:34" ht="12.75" customHeight="1" x14ac:dyDescent="0.25">
      <c r="A149" s="289"/>
      <c r="B149" s="289"/>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c r="AH149" s="289"/>
    </row>
    <row r="150" spans="1:34" ht="12.75" customHeight="1" x14ac:dyDescent="0.25">
      <c r="A150" s="289"/>
      <c r="B150" s="289"/>
      <c r="C150" s="289"/>
      <c r="D150" s="289"/>
      <c r="E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c r="AE150" s="289"/>
      <c r="AF150" s="289"/>
      <c r="AG150" s="289"/>
      <c r="AH150" s="289"/>
    </row>
    <row r="151" spans="1:34" ht="12.75" customHeight="1" x14ac:dyDescent="0.25">
      <c r="A151" s="289"/>
      <c r="B151" s="289"/>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c r="AH151" s="289"/>
    </row>
    <row r="152" spans="1:34" ht="12.75" customHeight="1" x14ac:dyDescent="0.25">
      <c r="A152" s="289"/>
      <c r="B152" s="289"/>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c r="AH152" s="289"/>
    </row>
    <row r="153" spans="1:34" ht="12.75" customHeight="1" x14ac:dyDescent="0.25">
      <c r="A153" s="289"/>
      <c r="B153" s="289"/>
      <c r="C153" s="289"/>
      <c r="D153" s="289"/>
      <c r="E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c r="AE153" s="289"/>
      <c r="AF153" s="289"/>
      <c r="AG153" s="289"/>
      <c r="AH153" s="289"/>
    </row>
    <row r="154" spans="1:34" ht="12.75" customHeight="1" x14ac:dyDescent="0.25">
      <c r="A154" s="289"/>
      <c r="B154" s="289"/>
      <c r="C154" s="289"/>
      <c r="D154" s="289"/>
      <c r="E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c r="AE154" s="289"/>
      <c r="AF154" s="289"/>
      <c r="AG154" s="289"/>
      <c r="AH154" s="289"/>
    </row>
    <row r="155" spans="1:34" ht="12.75" customHeight="1" x14ac:dyDescent="0.25">
      <c r="A155" s="289"/>
      <c r="B155" s="289"/>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c r="AH155" s="289"/>
    </row>
    <row r="156" spans="1:34" ht="12.75" customHeight="1" x14ac:dyDescent="0.25">
      <c r="A156" s="289"/>
      <c r="B156" s="289"/>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c r="AE156" s="289"/>
      <c r="AF156" s="289"/>
      <c r="AG156" s="289"/>
      <c r="AH156" s="289"/>
    </row>
    <row r="157" spans="1:34" ht="12.75" customHeight="1" x14ac:dyDescent="0.25">
      <c r="A157" s="289"/>
      <c r="B157" s="289"/>
      <c r="C157" s="289"/>
      <c r="D157" s="289"/>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c r="AE157" s="289"/>
      <c r="AF157" s="289"/>
      <c r="AG157" s="289"/>
      <c r="AH157" s="289"/>
    </row>
    <row r="158" spans="1:34" ht="12.75" customHeight="1" x14ac:dyDescent="0.25">
      <c r="A158" s="289"/>
      <c r="B158" s="289"/>
      <c r="C158" s="289"/>
      <c r="D158" s="289"/>
      <c r="E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c r="AA158" s="289"/>
      <c r="AB158" s="289"/>
      <c r="AC158" s="289"/>
      <c r="AD158" s="289"/>
      <c r="AE158" s="289"/>
      <c r="AF158" s="289"/>
      <c r="AG158" s="289"/>
      <c r="AH158" s="289"/>
    </row>
    <row r="159" spans="1:34" ht="12.75" customHeight="1" x14ac:dyDescent="0.25">
      <c r="A159" s="289"/>
      <c r="B159" s="289"/>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c r="AA159" s="289"/>
      <c r="AB159" s="289"/>
      <c r="AC159" s="289"/>
      <c r="AD159" s="289"/>
      <c r="AE159" s="289"/>
      <c r="AF159" s="289"/>
      <c r="AG159" s="289"/>
      <c r="AH159" s="289"/>
    </row>
    <row r="160" spans="1:34" ht="12.75" customHeight="1" x14ac:dyDescent="0.25">
      <c r="A160" s="289"/>
      <c r="B160" s="289"/>
      <c r="C160" s="289"/>
      <c r="D160" s="289"/>
      <c r="E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c r="AE160" s="289"/>
      <c r="AF160" s="289"/>
      <c r="AG160" s="289"/>
      <c r="AH160" s="289"/>
    </row>
    <row r="161" spans="1:34" ht="12.75" customHeight="1" x14ac:dyDescent="0.25">
      <c r="A161" s="289"/>
      <c r="B161" s="289"/>
      <c r="C161" s="289"/>
      <c r="D161" s="289"/>
      <c r="E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c r="AA161" s="289"/>
      <c r="AB161" s="289"/>
      <c r="AC161" s="289"/>
      <c r="AD161" s="289"/>
      <c r="AE161" s="289"/>
      <c r="AF161" s="289"/>
      <c r="AG161" s="289"/>
      <c r="AH161" s="289"/>
    </row>
    <row r="162" spans="1:34" ht="12.75" customHeight="1" x14ac:dyDescent="0.25">
      <c r="A162" s="289"/>
      <c r="B162" s="289"/>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c r="AA162" s="289"/>
      <c r="AB162" s="289"/>
      <c r="AC162" s="289"/>
      <c r="AD162" s="289"/>
      <c r="AE162" s="289"/>
      <c r="AF162" s="289"/>
      <c r="AG162" s="289"/>
      <c r="AH162" s="289"/>
    </row>
    <row r="163" spans="1:34" ht="12.75" customHeight="1" x14ac:dyDescent="0.25">
      <c r="A163" s="289"/>
      <c r="B163" s="289"/>
      <c r="C163" s="289"/>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c r="AH163" s="289"/>
    </row>
    <row r="164" spans="1:34" ht="12.75" customHeight="1" x14ac:dyDescent="0.25">
      <c r="A164" s="289"/>
      <c r="B164" s="289"/>
      <c r="C164" s="289"/>
      <c r="D164" s="289"/>
      <c r="E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c r="AA164" s="289"/>
      <c r="AB164" s="289"/>
      <c r="AC164" s="289"/>
      <c r="AD164" s="289"/>
      <c r="AE164" s="289"/>
      <c r="AF164" s="289"/>
      <c r="AG164" s="289"/>
      <c r="AH164" s="289"/>
    </row>
    <row r="165" spans="1:34" ht="12.75" customHeight="1" x14ac:dyDescent="0.25">
      <c r="A165" s="289"/>
      <c r="B165" s="289"/>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c r="AE165" s="289"/>
      <c r="AF165" s="289"/>
      <c r="AG165" s="289"/>
      <c r="AH165" s="289"/>
    </row>
    <row r="166" spans="1:34" ht="12.75" customHeight="1" x14ac:dyDescent="0.25">
      <c r="A166" s="289"/>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c r="AE166" s="289"/>
      <c r="AF166" s="289"/>
      <c r="AG166" s="289"/>
      <c r="AH166" s="289"/>
    </row>
    <row r="167" spans="1:34" ht="12.75" customHeight="1" x14ac:dyDescent="0.25">
      <c r="A167" s="289"/>
      <c r="B167" s="289"/>
      <c r="C167" s="289"/>
      <c r="D167" s="289"/>
      <c r="E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c r="AA167" s="289"/>
      <c r="AB167" s="289"/>
      <c r="AC167" s="289"/>
      <c r="AD167" s="289"/>
      <c r="AE167" s="289"/>
      <c r="AF167" s="289"/>
      <c r="AG167" s="289"/>
      <c r="AH167" s="289"/>
    </row>
    <row r="168" spans="1:34" ht="12.75" customHeight="1" x14ac:dyDescent="0.25">
      <c r="A168" s="289"/>
      <c r="B168" s="289"/>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c r="AA168" s="289"/>
      <c r="AB168" s="289"/>
      <c r="AC168" s="289"/>
      <c r="AD168" s="289"/>
      <c r="AE168" s="289"/>
      <c r="AF168" s="289"/>
      <c r="AG168" s="289"/>
      <c r="AH168" s="289"/>
    </row>
    <row r="169" spans="1:34" ht="12.75" customHeight="1" x14ac:dyDescent="0.25">
      <c r="A169" s="289"/>
      <c r="B169" s="289"/>
      <c r="C169" s="289"/>
      <c r="D169" s="289"/>
      <c r="E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c r="AA169" s="289"/>
      <c r="AB169" s="289"/>
      <c r="AC169" s="289"/>
      <c r="AD169" s="289"/>
      <c r="AE169" s="289"/>
      <c r="AF169" s="289"/>
      <c r="AG169" s="289"/>
      <c r="AH169" s="289"/>
    </row>
    <row r="170" spans="1:34" ht="12.75" customHeight="1" x14ac:dyDescent="0.25">
      <c r="A170" s="289"/>
      <c r="B170" s="289"/>
      <c r="C170" s="289"/>
      <c r="D170" s="289"/>
      <c r="E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c r="AA170" s="289"/>
      <c r="AB170" s="289"/>
      <c r="AC170" s="289"/>
      <c r="AD170" s="289"/>
      <c r="AE170" s="289"/>
      <c r="AF170" s="289"/>
      <c r="AG170" s="289"/>
      <c r="AH170" s="289"/>
    </row>
    <row r="171" spans="1:34" ht="12.75" customHeight="1" x14ac:dyDescent="0.25">
      <c r="A171" s="289"/>
      <c r="B171" s="289"/>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c r="AA171" s="289"/>
      <c r="AB171" s="289"/>
      <c r="AC171" s="289"/>
      <c r="AD171" s="289"/>
      <c r="AE171" s="289"/>
      <c r="AF171" s="289"/>
      <c r="AG171" s="289"/>
      <c r="AH171" s="289"/>
    </row>
    <row r="172" spans="1:34" ht="12.75" customHeight="1" x14ac:dyDescent="0.25">
      <c r="A172" s="289"/>
      <c r="B172" s="289"/>
      <c r="C172" s="289"/>
      <c r="D172" s="289"/>
      <c r="E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c r="AA172" s="289"/>
      <c r="AB172" s="289"/>
      <c r="AC172" s="289"/>
      <c r="AD172" s="289"/>
      <c r="AE172" s="289"/>
      <c r="AF172" s="289"/>
      <c r="AG172" s="289"/>
      <c r="AH172" s="289"/>
    </row>
    <row r="173" spans="1:34" ht="12.75" customHeight="1" x14ac:dyDescent="0.25">
      <c r="A173" s="289"/>
      <c r="B173" s="289"/>
      <c r="C173" s="289"/>
      <c r="D173" s="289"/>
      <c r="E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c r="AA173" s="289"/>
      <c r="AB173" s="289"/>
      <c r="AC173" s="289"/>
      <c r="AD173" s="289"/>
      <c r="AE173" s="289"/>
      <c r="AF173" s="289"/>
      <c r="AG173" s="289"/>
      <c r="AH173" s="289"/>
    </row>
    <row r="174" spans="1:34" ht="12.75" customHeight="1" x14ac:dyDescent="0.25">
      <c r="A174" s="289"/>
      <c r="B174" s="289"/>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c r="AA174" s="289"/>
      <c r="AB174" s="289"/>
      <c r="AC174" s="289"/>
      <c r="AD174" s="289"/>
      <c r="AE174" s="289"/>
      <c r="AF174" s="289"/>
      <c r="AG174" s="289"/>
      <c r="AH174" s="289"/>
    </row>
    <row r="175" spans="1:34" ht="12.75" customHeight="1" x14ac:dyDescent="0.25">
      <c r="A175" s="289"/>
      <c r="B175" s="289"/>
      <c r="C175" s="289"/>
      <c r="D175" s="289"/>
      <c r="E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c r="AA175" s="289"/>
      <c r="AB175" s="289"/>
      <c r="AC175" s="289"/>
      <c r="AD175" s="289"/>
      <c r="AE175" s="289"/>
      <c r="AF175" s="289"/>
      <c r="AG175" s="289"/>
      <c r="AH175" s="289"/>
    </row>
    <row r="176" spans="1:34" ht="12.75" customHeight="1" x14ac:dyDescent="0.25">
      <c r="A176" s="289"/>
      <c r="B176" s="289"/>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c r="AE176" s="289"/>
      <c r="AF176" s="289"/>
      <c r="AG176" s="289"/>
      <c r="AH176" s="289"/>
    </row>
    <row r="177" spans="1:34" ht="12.75" customHeight="1" x14ac:dyDescent="0.25">
      <c r="A177" s="289"/>
      <c r="B177" s="289"/>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c r="AA177" s="289"/>
      <c r="AB177" s="289"/>
      <c r="AC177" s="289"/>
      <c r="AD177" s="289"/>
      <c r="AE177" s="289"/>
      <c r="AF177" s="289"/>
      <c r="AG177" s="289"/>
      <c r="AH177" s="289"/>
    </row>
    <row r="178" spans="1:34" ht="12.75" customHeight="1" x14ac:dyDescent="0.25">
      <c r="A178" s="289"/>
      <c r="B178" s="289"/>
      <c r="C178" s="289"/>
      <c r="D178" s="289"/>
      <c r="E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c r="AA178" s="289"/>
      <c r="AB178" s="289"/>
      <c r="AC178" s="289"/>
      <c r="AD178" s="289"/>
      <c r="AE178" s="289"/>
      <c r="AF178" s="289"/>
      <c r="AG178" s="289"/>
      <c r="AH178" s="289"/>
    </row>
    <row r="179" spans="1:34" ht="12.75" customHeight="1" x14ac:dyDescent="0.25">
      <c r="A179" s="289"/>
      <c r="B179" s="289"/>
      <c r="C179" s="289"/>
      <c r="D179" s="289"/>
      <c r="E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c r="AA179" s="289"/>
      <c r="AB179" s="289"/>
      <c r="AC179" s="289"/>
      <c r="AD179" s="289"/>
      <c r="AE179" s="289"/>
      <c r="AF179" s="289"/>
      <c r="AG179" s="289"/>
      <c r="AH179" s="289"/>
    </row>
    <row r="180" spans="1:34" ht="12.75" customHeight="1" x14ac:dyDescent="0.25">
      <c r="A180" s="289"/>
      <c r="B180" s="289"/>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c r="AA180" s="289"/>
      <c r="AB180" s="289"/>
      <c r="AC180" s="289"/>
      <c r="AD180" s="289"/>
      <c r="AE180" s="289"/>
      <c r="AF180" s="289"/>
      <c r="AG180" s="289"/>
      <c r="AH180" s="289"/>
    </row>
    <row r="181" spans="1:34" ht="12.75" customHeight="1" x14ac:dyDescent="0.25">
      <c r="A181" s="289"/>
      <c r="B181" s="289"/>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c r="AH181" s="289"/>
    </row>
    <row r="182" spans="1:34" ht="12.75" customHeight="1" x14ac:dyDescent="0.25">
      <c r="A182" s="289"/>
      <c r="B182" s="289"/>
      <c r="C182" s="289"/>
      <c r="D182" s="289"/>
      <c r="E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c r="AA182" s="289"/>
      <c r="AB182" s="289"/>
      <c r="AC182" s="289"/>
      <c r="AD182" s="289"/>
      <c r="AE182" s="289"/>
      <c r="AF182" s="289"/>
      <c r="AG182" s="289"/>
      <c r="AH182" s="289"/>
    </row>
    <row r="183" spans="1:34" ht="12.75" customHeight="1" x14ac:dyDescent="0.25">
      <c r="A183" s="289"/>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c r="AH183" s="289"/>
    </row>
    <row r="184" spans="1:34" ht="12.75" customHeight="1" x14ac:dyDescent="0.25">
      <c r="A184" s="289"/>
      <c r="B184" s="289"/>
      <c r="C184" s="289"/>
      <c r="D184" s="289"/>
      <c r="E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c r="AA184" s="289"/>
      <c r="AB184" s="289"/>
      <c r="AC184" s="289"/>
      <c r="AD184" s="289"/>
      <c r="AE184" s="289"/>
      <c r="AF184" s="289"/>
      <c r="AG184" s="289"/>
      <c r="AH184" s="289"/>
    </row>
    <row r="185" spans="1:34" ht="12.75" customHeight="1" x14ac:dyDescent="0.25">
      <c r="A185" s="289"/>
      <c r="B185" s="289"/>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c r="AH185" s="289"/>
    </row>
    <row r="186" spans="1:34" ht="12.75" customHeight="1" x14ac:dyDescent="0.25">
      <c r="A186" s="289"/>
      <c r="B186" s="289"/>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c r="AA186" s="289"/>
      <c r="AB186" s="289"/>
      <c r="AC186" s="289"/>
      <c r="AD186" s="289"/>
      <c r="AE186" s="289"/>
      <c r="AF186" s="289"/>
      <c r="AG186" s="289"/>
      <c r="AH186" s="289"/>
    </row>
    <row r="187" spans="1:34" ht="12.75" customHeight="1" x14ac:dyDescent="0.25">
      <c r="A187" s="289"/>
      <c r="B187" s="289"/>
      <c r="C187" s="289"/>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c r="AA187" s="289"/>
      <c r="AB187" s="289"/>
      <c r="AC187" s="289"/>
      <c r="AD187" s="289"/>
      <c r="AE187" s="289"/>
      <c r="AF187" s="289"/>
      <c r="AG187" s="289"/>
      <c r="AH187" s="289"/>
    </row>
    <row r="188" spans="1:34" ht="12.75" customHeight="1" x14ac:dyDescent="0.25">
      <c r="A188" s="289"/>
      <c r="B188" s="289"/>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c r="AH188" s="289"/>
    </row>
    <row r="189" spans="1:34" ht="12.75" customHeight="1" x14ac:dyDescent="0.25">
      <c r="A189" s="289"/>
      <c r="B189" s="289"/>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c r="AH189" s="289"/>
    </row>
    <row r="190" spans="1:34" ht="12.75" customHeight="1" x14ac:dyDescent="0.25">
      <c r="A190" s="289"/>
      <c r="B190" s="289"/>
      <c r="C190" s="289"/>
      <c r="D190" s="289"/>
      <c r="E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c r="AH190" s="289"/>
    </row>
    <row r="191" spans="1:34" ht="12.75" customHeight="1" x14ac:dyDescent="0.25">
      <c r="A191" s="289"/>
      <c r="B191" s="289"/>
      <c r="C191" s="289"/>
      <c r="D191" s="289"/>
      <c r="E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c r="AA191" s="289"/>
      <c r="AB191" s="289"/>
      <c r="AC191" s="289"/>
      <c r="AD191" s="289"/>
      <c r="AE191" s="289"/>
      <c r="AF191" s="289"/>
      <c r="AG191" s="289"/>
      <c r="AH191" s="289"/>
    </row>
    <row r="192" spans="1:34" ht="12.75" customHeight="1" x14ac:dyDescent="0.25">
      <c r="A192" s="289"/>
      <c r="B192" s="289"/>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c r="AH192" s="289"/>
    </row>
    <row r="193" spans="1:34" ht="12.75" customHeight="1" x14ac:dyDescent="0.25">
      <c r="A193" s="289"/>
      <c r="B193" s="289"/>
      <c r="C193" s="289"/>
      <c r="D193" s="289"/>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c r="AH193" s="289"/>
    </row>
    <row r="194" spans="1:34" ht="12.75" customHeight="1" x14ac:dyDescent="0.25">
      <c r="A194" s="289"/>
      <c r="B194" s="289"/>
      <c r="C194" s="289"/>
      <c r="D194" s="289"/>
      <c r="E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c r="AH194" s="289"/>
    </row>
    <row r="195" spans="1:34" ht="12.75" customHeight="1" x14ac:dyDescent="0.25">
      <c r="A195" s="289"/>
      <c r="B195" s="289"/>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c r="AH195" s="289"/>
    </row>
    <row r="196" spans="1:34" ht="12.75" customHeight="1" x14ac:dyDescent="0.25">
      <c r="A196" s="289"/>
      <c r="B196" s="289"/>
      <c r="C196" s="289"/>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c r="AH196" s="289"/>
    </row>
    <row r="197" spans="1:34" ht="12.75" customHeight="1" x14ac:dyDescent="0.25">
      <c r="A197" s="289"/>
      <c r="B197" s="289"/>
      <c r="C197" s="289"/>
      <c r="D197" s="289"/>
      <c r="E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c r="AA197" s="289"/>
      <c r="AB197" s="289"/>
      <c r="AC197" s="289"/>
      <c r="AD197" s="289"/>
      <c r="AE197" s="289"/>
      <c r="AF197" s="289"/>
      <c r="AG197" s="289"/>
      <c r="AH197" s="289"/>
    </row>
    <row r="198" spans="1:34" ht="12.75" customHeight="1" x14ac:dyDescent="0.25">
      <c r="A198" s="289"/>
      <c r="B198" s="289"/>
      <c r="C198" s="289"/>
      <c r="D198" s="289"/>
      <c r="E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c r="AA198" s="289"/>
      <c r="AB198" s="289"/>
      <c r="AC198" s="289"/>
      <c r="AD198" s="289"/>
      <c r="AE198" s="289"/>
      <c r="AF198" s="289"/>
      <c r="AG198" s="289"/>
      <c r="AH198" s="289"/>
    </row>
    <row r="199" spans="1:34" ht="12.75" customHeight="1" x14ac:dyDescent="0.25">
      <c r="A199" s="289"/>
      <c r="B199" s="289"/>
      <c r="C199" s="289"/>
      <c r="D199" s="289"/>
      <c r="E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c r="AA199" s="289"/>
      <c r="AB199" s="289"/>
      <c r="AC199" s="289"/>
      <c r="AD199" s="289"/>
      <c r="AE199" s="289"/>
      <c r="AF199" s="289"/>
      <c r="AG199" s="289"/>
      <c r="AH199" s="289"/>
    </row>
    <row r="200" spans="1:34" ht="12.75" customHeight="1" x14ac:dyDescent="0.25">
      <c r="A200" s="289"/>
      <c r="B200" s="289"/>
      <c r="C200" s="289"/>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c r="AH200" s="289"/>
    </row>
    <row r="201" spans="1:34" ht="12.75" customHeight="1" x14ac:dyDescent="0.25">
      <c r="A201" s="289"/>
      <c r="B201" s="289"/>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c r="AH201" s="289"/>
    </row>
    <row r="202" spans="1:34" ht="12.75" customHeight="1" x14ac:dyDescent="0.25">
      <c r="A202" s="289"/>
      <c r="B202" s="289"/>
      <c r="C202" s="289"/>
      <c r="D202" s="289"/>
      <c r="E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c r="AA202" s="289"/>
      <c r="AB202" s="289"/>
      <c r="AC202" s="289"/>
      <c r="AD202" s="289"/>
      <c r="AE202" s="289"/>
      <c r="AF202" s="289"/>
      <c r="AG202" s="289"/>
      <c r="AH202" s="289"/>
    </row>
    <row r="203" spans="1:34" ht="12.75" customHeight="1" x14ac:dyDescent="0.25">
      <c r="A203" s="289"/>
      <c r="B203" s="289"/>
      <c r="C203" s="289"/>
      <c r="D203" s="289"/>
      <c r="E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c r="AA203" s="289"/>
      <c r="AB203" s="289"/>
      <c r="AC203" s="289"/>
      <c r="AD203" s="289"/>
      <c r="AE203" s="289"/>
      <c r="AF203" s="289"/>
      <c r="AG203" s="289"/>
      <c r="AH203" s="289"/>
    </row>
    <row r="204" spans="1:34" ht="12.75" customHeight="1" x14ac:dyDescent="0.25">
      <c r="A204" s="289"/>
      <c r="B204" s="289"/>
      <c r="C204" s="289"/>
      <c r="D204" s="289"/>
      <c r="E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c r="AA204" s="289"/>
      <c r="AB204" s="289"/>
      <c r="AC204" s="289"/>
      <c r="AD204" s="289"/>
      <c r="AE204" s="289"/>
      <c r="AF204" s="289"/>
      <c r="AG204" s="289"/>
      <c r="AH204" s="289"/>
    </row>
    <row r="205" spans="1:34" ht="12.75" customHeight="1" x14ac:dyDescent="0.25">
      <c r="A205" s="289"/>
      <c r="B205" s="289"/>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row>
    <row r="206" spans="1:34" ht="12.75" customHeight="1" x14ac:dyDescent="0.25">
      <c r="A206" s="289"/>
      <c r="B206" s="289"/>
      <c r="C206" s="289"/>
      <c r="D206" s="289"/>
      <c r="E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c r="AA206" s="289"/>
      <c r="AB206" s="289"/>
      <c r="AC206" s="289"/>
      <c r="AD206" s="289"/>
      <c r="AE206" s="289"/>
      <c r="AF206" s="289"/>
      <c r="AG206" s="289"/>
      <c r="AH206" s="289"/>
    </row>
    <row r="207" spans="1:34" ht="12.75" customHeight="1" x14ac:dyDescent="0.25">
      <c r="A207" s="289"/>
      <c r="B207" s="289"/>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c r="AH207" s="289"/>
    </row>
    <row r="208" spans="1:34" ht="12.75" customHeight="1" x14ac:dyDescent="0.25">
      <c r="A208" s="289"/>
      <c r="B208" s="289"/>
      <c r="C208" s="289"/>
      <c r="D208" s="289"/>
      <c r="E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c r="AA208" s="289"/>
      <c r="AB208" s="289"/>
      <c r="AC208" s="289"/>
      <c r="AD208" s="289"/>
      <c r="AE208" s="289"/>
      <c r="AF208" s="289"/>
      <c r="AG208" s="289"/>
      <c r="AH208" s="289"/>
    </row>
    <row r="209" spans="1:34" ht="12.75" customHeight="1" x14ac:dyDescent="0.25">
      <c r="A209" s="289"/>
      <c r="B209" s="289"/>
      <c r="C209" s="289"/>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c r="AA209" s="289"/>
      <c r="AB209" s="289"/>
      <c r="AC209" s="289"/>
      <c r="AD209" s="289"/>
      <c r="AE209" s="289"/>
      <c r="AF209" s="289"/>
      <c r="AG209" s="289"/>
      <c r="AH209" s="289"/>
    </row>
    <row r="210" spans="1:34" ht="12.75" customHeight="1" x14ac:dyDescent="0.25">
      <c r="A210" s="289"/>
      <c r="B210" s="289"/>
      <c r="C210" s="289"/>
      <c r="D210" s="289"/>
      <c r="E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c r="AA210" s="289"/>
      <c r="AB210" s="289"/>
      <c r="AC210" s="289"/>
      <c r="AD210" s="289"/>
      <c r="AE210" s="289"/>
      <c r="AF210" s="289"/>
      <c r="AG210" s="289"/>
      <c r="AH210" s="289"/>
    </row>
    <row r="211" spans="1:34" ht="12.75" customHeight="1" x14ac:dyDescent="0.25">
      <c r="A211" s="289"/>
      <c r="B211" s="289"/>
      <c r="C211" s="289"/>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c r="AA211" s="289"/>
      <c r="AB211" s="289"/>
      <c r="AC211" s="289"/>
      <c r="AD211" s="289"/>
      <c r="AE211" s="289"/>
      <c r="AF211" s="289"/>
      <c r="AG211" s="289"/>
      <c r="AH211" s="289"/>
    </row>
    <row r="212" spans="1:34" ht="12.75" customHeight="1" x14ac:dyDescent="0.25">
      <c r="A212" s="289"/>
      <c r="B212" s="289"/>
      <c r="C212" s="289"/>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c r="AA212" s="289"/>
      <c r="AB212" s="289"/>
      <c r="AC212" s="289"/>
      <c r="AD212" s="289"/>
      <c r="AE212" s="289"/>
      <c r="AF212" s="289"/>
      <c r="AG212" s="289"/>
      <c r="AH212" s="289"/>
    </row>
    <row r="213" spans="1:34" ht="12.75" customHeight="1" x14ac:dyDescent="0.25">
      <c r="A213" s="289"/>
      <c r="B213" s="289"/>
      <c r="C213" s="289"/>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c r="AH213" s="289"/>
    </row>
    <row r="214" spans="1:34" ht="12.75" customHeight="1" x14ac:dyDescent="0.25">
      <c r="A214" s="289"/>
      <c r="B214" s="289"/>
      <c r="C214" s="289"/>
      <c r="D214" s="289"/>
      <c r="E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c r="AA214" s="289"/>
      <c r="AB214" s="289"/>
      <c r="AC214" s="289"/>
      <c r="AD214" s="289"/>
      <c r="AE214" s="289"/>
      <c r="AF214" s="289"/>
      <c r="AG214" s="289"/>
      <c r="AH214" s="289"/>
    </row>
    <row r="215" spans="1:34" ht="12.75" customHeight="1" x14ac:dyDescent="0.25">
      <c r="A215" s="289"/>
      <c r="B215" s="289"/>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c r="AH215" s="289"/>
    </row>
    <row r="216" spans="1:34" ht="12.75" customHeight="1" x14ac:dyDescent="0.25">
      <c r="A216" s="289"/>
      <c r="B216" s="289"/>
      <c r="C216" s="289"/>
      <c r="D216" s="289"/>
      <c r="E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c r="AA216" s="289"/>
      <c r="AB216" s="289"/>
      <c r="AC216" s="289"/>
      <c r="AD216" s="289"/>
      <c r="AE216" s="289"/>
      <c r="AF216" s="289"/>
      <c r="AG216" s="289"/>
      <c r="AH216" s="289"/>
    </row>
    <row r="217" spans="1:34" ht="12.75" customHeight="1" x14ac:dyDescent="0.25">
      <c r="A217" s="289"/>
      <c r="B217" s="289"/>
      <c r="C217" s="289"/>
      <c r="D217" s="289"/>
      <c r="E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c r="AA217" s="289"/>
      <c r="AB217" s="289"/>
      <c r="AC217" s="289"/>
      <c r="AD217" s="289"/>
      <c r="AE217" s="289"/>
      <c r="AF217" s="289"/>
      <c r="AG217" s="289"/>
      <c r="AH217" s="289"/>
    </row>
    <row r="218" spans="1:34" ht="12.75" customHeight="1" x14ac:dyDescent="0.25">
      <c r="A218" s="289"/>
      <c r="B218" s="289"/>
      <c r="C218" s="289"/>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c r="AA218" s="289"/>
      <c r="AB218" s="289"/>
      <c r="AC218" s="289"/>
      <c r="AD218" s="289"/>
      <c r="AE218" s="289"/>
      <c r="AF218" s="289"/>
      <c r="AG218" s="289"/>
      <c r="AH218" s="289"/>
    </row>
    <row r="219" spans="1:34" ht="12.75" customHeight="1" x14ac:dyDescent="0.25">
      <c r="A219" s="289"/>
      <c r="B219" s="289"/>
      <c r="C219" s="289"/>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c r="AH219" s="289"/>
    </row>
    <row r="220" spans="1:34" ht="12.75" customHeight="1" x14ac:dyDescent="0.25">
      <c r="A220" s="289"/>
      <c r="B220" s="289"/>
      <c r="C220" s="289"/>
      <c r="D220" s="289"/>
      <c r="E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c r="AA220" s="289"/>
      <c r="AB220" s="289"/>
      <c r="AC220" s="289"/>
      <c r="AD220" s="289"/>
      <c r="AE220" s="289"/>
      <c r="AF220" s="289"/>
      <c r="AG220" s="289"/>
      <c r="AH220" s="289"/>
    </row>
    <row r="221" spans="1:34" ht="12.75" customHeight="1" x14ac:dyDescent="0.25">
      <c r="A221" s="289"/>
      <c r="B221" s="289"/>
      <c r="C221" s="289"/>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c r="AH221" s="289"/>
    </row>
    <row r="222" spans="1:34" ht="12.75" customHeight="1" x14ac:dyDescent="0.25">
      <c r="A222" s="289"/>
      <c r="B222" s="289"/>
      <c r="C222" s="289"/>
      <c r="D222" s="289"/>
      <c r="E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c r="AA222" s="289"/>
      <c r="AB222" s="289"/>
      <c r="AC222" s="289"/>
      <c r="AD222" s="289"/>
      <c r="AE222" s="289"/>
      <c r="AF222" s="289"/>
      <c r="AG222" s="289"/>
      <c r="AH222" s="289"/>
    </row>
    <row r="223" spans="1:34" ht="12.75" customHeight="1" x14ac:dyDescent="0.25">
      <c r="A223" s="289"/>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c r="AH223" s="289"/>
    </row>
    <row r="224" spans="1:34" ht="12.75" customHeight="1" x14ac:dyDescent="0.25">
      <c r="A224" s="289"/>
      <c r="B224" s="289"/>
      <c r="C224" s="289"/>
      <c r="D224" s="289"/>
      <c r="E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c r="AA224" s="289"/>
      <c r="AB224" s="289"/>
      <c r="AC224" s="289"/>
      <c r="AD224" s="289"/>
      <c r="AE224" s="289"/>
      <c r="AF224" s="289"/>
      <c r="AG224" s="289"/>
      <c r="AH224" s="289"/>
    </row>
    <row r="225" spans="1:34" ht="12.75" customHeight="1" x14ac:dyDescent="0.25">
      <c r="A225" s="289"/>
      <c r="B225" s="289"/>
      <c r="C225" s="289"/>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c r="AA225" s="289"/>
      <c r="AB225" s="289"/>
      <c r="AC225" s="289"/>
      <c r="AD225" s="289"/>
      <c r="AE225" s="289"/>
      <c r="AF225" s="289"/>
      <c r="AG225" s="289"/>
      <c r="AH225" s="289"/>
    </row>
    <row r="226" spans="1:34" ht="12.75" customHeight="1" x14ac:dyDescent="0.25">
      <c r="A226" s="289"/>
      <c r="B226" s="289"/>
      <c r="C226" s="289"/>
      <c r="D226" s="289"/>
      <c r="E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c r="AA226" s="289"/>
      <c r="AB226" s="289"/>
      <c r="AC226" s="289"/>
      <c r="AD226" s="289"/>
      <c r="AE226" s="289"/>
      <c r="AF226" s="289"/>
      <c r="AG226" s="289"/>
      <c r="AH226" s="289"/>
    </row>
    <row r="227" spans="1:34" ht="12.75" customHeight="1" x14ac:dyDescent="0.25">
      <c r="A227" s="289"/>
      <c r="B227" s="289"/>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c r="AH227" s="289"/>
    </row>
    <row r="228" spans="1:34" ht="12.75" customHeight="1" x14ac:dyDescent="0.25">
      <c r="A228" s="289"/>
      <c r="B228" s="289"/>
      <c r="C228" s="289"/>
      <c r="D228" s="289"/>
      <c r="E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c r="AH228" s="289"/>
    </row>
    <row r="229" spans="1:34" ht="12.75" customHeight="1" x14ac:dyDescent="0.25">
      <c r="A229" s="289"/>
      <c r="B229" s="289"/>
      <c r="C229" s="289"/>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row>
    <row r="230" spans="1:34" ht="12.75" customHeight="1" x14ac:dyDescent="0.25">
      <c r="A230" s="289"/>
      <c r="B230" s="289"/>
      <c r="C230" s="289"/>
      <c r="D230" s="289"/>
      <c r="E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row>
    <row r="231" spans="1:34" ht="12.75" customHeight="1" x14ac:dyDescent="0.25">
      <c r="A231" s="289"/>
      <c r="B231" s="289"/>
      <c r="C231" s="289"/>
      <c r="D231" s="289"/>
      <c r="E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c r="AH231" s="289"/>
    </row>
    <row r="232" spans="1:34" ht="12.75" customHeight="1" x14ac:dyDescent="0.25">
      <c r="A232" s="289"/>
      <c r="B232" s="289"/>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c r="AH232" s="289"/>
    </row>
    <row r="233" spans="1:34" ht="12.75" customHeight="1" x14ac:dyDescent="0.25">
      <c r="A233" s="289"/>
      <c r="B233" s="289"/>
      <c r="C233" s="289"/>
      <c r="D233" s="289"/>
      <c r="E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c r="AH233" s="289"/>
    </row>
    <row r="234" spans="1:34" ht="12.75" customHeight="1" x14ac:dyDescent="0.25">
      <c r="A234" s="289"/>
      <c r="B234" s="289"/>
      <c r="C234" s="289"/>
      <c r="D234" s="289"/>
      <c r="E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c r="AH234" s="289"/>
    </row>
    <row r="235" spans="1:34" ht="12.75" customHeight="1" x14ac:dyDescent="0.25">
      <c r="A235" s="289"/>
      <c r="B235" s="289"/>
      <c r="C235" s="289"/>
      <c r="D235" s="289"/>
      <c r="E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c r="AH235" s="289"/>
    </row>
    <row r="236" spans="1:34" ht="12.75" customHeight="1" x14ac:dyDescent="0.25">
      <c r="A236" s="289"/>
      <c r="B236" s="289"/>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c r="AH236" s="289"/>
    </row>
    <row r="237" spans="1:34" ht="12.75" customHeight="1" x14ac:dyDescent="0.25">
      <c r="A237" s="289"/>
      <c r="B237" s="289"/>
      <c r="C237" s="289"/>
      <c r="D237" s="289"/>
      <c r="E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c r="AA237" s="289"/>
      <c r="AB237" s="289"/>
      <c r="AC237" s="289"/>
      <c r="AD237" s="289"/>
      <c r="AE237" s="289"/>
      <c r="AF237" s="289"/>
      <c r="AG237" s="289"/>
      <c r="AH237" s="289"/>
    </row>
    <row r="238" spans="1:34" ht="12.75" customHeight="1" x14ac:dyDescent="0.25">
      <c r="A238" s="289"/>
      <c r="B238" s="289"/>
      <c r="C238" s="289"/>
      <c r="D238" s="289"/>
      <c r="E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c r="AA238" s="289"/>
      <c r="AB238" s="289"/>
      <c r="AC238" s="289"/>
      <c r="AD238" s="289"/>
      <c r="AE238" s="289"/>
      <c r="AF238" s="289"/>
      <c r="AG238" s="289"/>
      <c r="AH238" s="289"/>
    </row>
    <row r="239" spans="1:34" ht="12.75" customHeight="1" x14ac:dyDescent="0.25">
      <c r="A239" s="289"/>
      <c r="B239" s="289"/>
      <c r="C239" s="289"/>
      <c r="D239" s="289"/>
      <c r="E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c r="AA239" s="289"/>
      <c r="AB239" s="289"/>
      <c r="AC239" s="289"/>
      <c r="AD239" s="289"/>
      <c r="AE239" s="289"/>
      <c r="AF239" s="289"/>
      <c r="AG239" s="289"/>
      <c r="AH239" s="289"/>
    </row>
    <row r="240" spans="1:34" ht="12.75" customHeight="1" x14ac:dyDescent="0.25">
      <c r="A240" s="289"/>
      <c r="B240" s="289"/>
      <c r="C240" s="289"/>
      <c r="D240" s="289"/>
      <c r="E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c r="AA240" s="289"/>
      <c r="AB240" s="289"/>
      <c r="AC240" s="289"/>
      <c r="AD240" s="289"/>
      <c r="AE240" s="289"/>
      <c r="AF240" s="289"/>
      <c r="AG240" s="289"/>
      <c r="AH240" s="289"/>
    </row>
    <row r="241" spans="1:34" ht="12.75" customHeight="1" x14ac:dyDescent="0.25">
      <c r="A241" s="289"/>
      <c r="B241" s="289"/>
      <c r="C241" s="289"/>
      <c r="D241" s="289"/>
      <c r="E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c r="AH241" s="289"/>
    </row>
    <row r="242" spans="1:34" ht="12.75" customHeight="1" x14ac:dyDescent="0.25">
      <c r="A242" s="289"/>
      <c r="B242" s="289"/>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c r="AH242" s="289"/>
    </row>
    <row r="243" spans="1:34" ht="12.75" customHeight="1" x14ac:dyDescent="0.25">
      <c r="A243" s="289"/>
      <c r="B243" s="289"/>
      <c r="C243" s="289"/>
      <c r="D243" s="289"/>
      <c r="E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c r="AH243" s="289"/>
    </row>
    <row r="244" spans="1:34" ht="12.75" customHeight="1" x14ac:dyDescent="0.25">
      <c r="A244" s="289"/>
      <c r="B244" s="289"/>
      <c r="C244" s="289"/>
      <c r="D244" s="289"/>
      <c r="E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c r="AA244" s="289"/>
      <c r="AB244" s="289"/>
      <c r="AC244" s="289"/>
      <c r="AD244" s="289"/>
      <c r="AE244" s="289"/>
      <c r="AF244" s="289"/>
      <c r="AG244" s="289"/>
      <c r="AH244" s="289"/>
    </row>
    <row r="245" spans="1:34" ht="12.75" customHeight="1" x14ac:dyDescent="0.25">
      <c r="A245" s="289"/>
      <c r="B245" s="289"/>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c r="AA245" s="289"/>
      <c r="AB245" s="289"/>
      <c r="AC245" s="289"/>
      <c r="AD245" s="289"/>
      <c r="AE245" s="289"/>
      <c r="AF245" s="289"/>
      <c r="AG245" s="289"/>
      <c r="AH245" s="289"/>
    </row>
    <row r="246" spans="1:34" ht="12.75" customHeight="1" x14ac:dyDescent="0.25">
      <c r="A246" s="289"/>
      <c r="B246" s="289"/>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c r="AE246" s="289"/>
      <c r="AF246" s="289"/>
      <c r="AG246" s="289"/>
      <c r="AH246" s="289"/>
    </row>
    <row r="247" spans="1:34" ht="12.75" customHeight="1" x14ac:dyDescent="0.25">
      <c r="A247" s="289"/>
      <c r="B247" s="289"/>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c r="AE247" s="289"/>
      <c r="AF247" s="289"/>
      <c r="AG247" s="289"/>
      <c r="AH247" s="289"/>
    </row>
    <row r="248" spans="1:34" ht="12.75" customHeight="1" x14ac:dyDescent="0.25">
      <c r="A248" s="289"/>
      <c r="B248" s="289"/>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c r="AE248" s="289"/>
      <c r="AF248" s="289"/>
      <c r="AG248" s="289"/>
      <c r="AH248" s="289"/>
    </row>
    <row r="249" spans="1:34" ht="12.75" customHeight="1" x14ac:dyDescent="0.25">
      <c r="A249" s="289"/>
      <c r="B249" s="289"/>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c r="AA249" s="289"/>
      <c r="AB249" s="289"/>
      <c r="AC249" s="289"/>
      <c r="AD249" s="289"/>
      <c r="AE249" s="289"/>
      <c r="AF249" s="289"/>
      <c r="AG249" s="289"/>
      <c r="AH249" s="289"/>
    </row>
    <row r="250" spans="1:34" ht="12.75" customHeight="1" x14ac:dyDescent="0.25">
      <c r="A250" s="289"/>
      <c r="B250" s="289"/>
      <c r="C250" s="289"/>
      <c r="D250" s="289"/>
      <c r="E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c r="AA250" s="289"/>
      <c r="AB250" s="289"/>
      <c r="AC250" s="289"/>
      <c r="AD250" s="289"/>
      <c r="AE250" s="289"/>
      <c r="AF250" s="289"/>
      <c r="AG250" s="289"/>
      <c r="AH250" s="289"/>
    </row>
    <row r="251" spans="1:34" ht="12.75" customHeight="1" x14ac:dyDescent="0.25">
      <c r="A251" s="289"/>
      <c r="B251" s="289"/>
      <c r="C251" s="289"/>
      <c r="D251" s="289"/>
      <c r="E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c r="AA251" s="289"/>
      <c r="AB251" s="289"/>
      <c r="AC251" s="289"/>
      <c r="AD251" s="289"/>
      <c r="AE251" s="289"/>
      <c r="AF251" s="289"/>
      <c r="AG251" s="289"/>
      <c r="AH251" s="289"/>
    </row>
    <row r="252" spans="1:34" ht="12.75" customHeight="1" x14ac:dyDescent="0.25">
      <c r="A252" s="289"/>
      <c r="B252" s="289"/>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c r="AA252" s="289"/>
      <c r="AB252" s="289"/>
      <c r="AC252" s="289"/>
      <c r="AD252" s="289"/>
      <c r="AE252" s="289"/>
      <c r="AF252" s="289"/>
      <c r="AG252" s="289"/>
      <c r="AH252" s="289"/>
    </row>
    <row r="253" spans="1:34" ht="12.75" customHeight="1" x14ac:dyDescent="0.25">
      <c r="A253" s="289"/>
      <c r="B253" s="289"/>
      <c r="C253" s="289"/>
      <c r="D253" s="289"/>
      <c r="E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c r="AA253" s="289"/>
      <c r="AB253" s="289"/>
      <c r="AC253" s="289"/>
      <c r="AD253" s="289"/>
      <c r="AE253" s="289"/>
      <c r="AF253" s="289"/>
      <c r="AG253" s="289"/>
      <c r="AH253" s="289"/>
    </row>
    <row r="254" spans="1:34" ht="12.75" customHeight="1" x14ac:dyDescent="0.25">
      <c r="A254" s="289"/>
      <c r="B254" s="289"/>
      <c r="C254" s="289"/>
      <c r="D254" s="289"/>
      <c r="E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c r="AA254" s="289"/>
      <c r="AB254" s="289"/>
      <c r="AC254" s="289"/>
      <c r="AD254" s="289"/>
      <c r="AE254" s="289"/>
      <c r="AF254" s="289"/>
      <c r="AG254" s="289"/>
      <c r="AH254" s="289"/>
    </row>
    <row r="255" spans="1:34" ht="12.75" customHeight="1" x14ac:dyDescent="0.25">
      <c r="A255" s="289"/>
      <c r="B255" s="289"/>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c r="AA255" s="289"/>
      <c r="AB255" s="289"/>
      <c r="AC255" s="289"/>
      <c r="AD255" s="289"/>
      <c r="AE255" s="289"/>
      <c r="AF255" s="289"/>
      <c r="AG255" s="289"/>
      <c r="AH255" s="289"/>
    </row>
    <row r="256" spans="1:34" ht="12.75" customHeight="1" x14ac:dyDescent="0.25">
      <c r="A256" s="289"/>
      <c r="B256" s="289"/>
      <c r="C256" s="289"/>
      <c r="D256" s="289"/>
      <c r="E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c r="AE256" s="289"/>
      <c r="AF256" s="289"/>
      <c r="AG256" s="289"/>
      <c r="AH256" s="289"/>
    </row>
    <row r="257" spans="1:34" ht="12.75" customHeight="1" x14ac:dyDescent="0.25">
      <c r="A257" s="289"/>
      <c r="B257" s="289"/>
      <c r="C257" s="289"/>
      <c r="D257" s="289"/>
      <c r="E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c r="AA257" s="289"/>
      <c r="AB257" s="289"/>
      <c r="AC257" s="289"/>
      <c r="AD257" s="289"/>
      <c r="AE257" s="289"/>
      <c r="AF257" s="289"/>
      <c r="AG257" s="289"/>
      <c r="AH257" s="289"/>
    </row>
    <row r="258" spans="1:34" ht="12.75" customHeight="1" x14ac:dyDescent="0.25">
      <c r="A258" s="289"/>
      <c r="B258" s="289"/>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c r="AH258" s="289"/>
    </row>
    <row r="259" spans="1:34" ht="12.75" customHeight="1" x14ac:dyDescent="0.25">
      <c r="A259" s="289"/>
      <c r="B259" s="289"/>
      <c r="C259" s="289"/>
      <c r="D259" s="289"/>
      <c r="E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c r="AA259" s="289"/>
      <c r="AB259" s="289"/>
      <c r="AC259" s="289"/>
      <c r="AD259" s="289"/>
      <c r="AE259" s="289"/>
      <c r="AF259" s="289"/>
      <c r="AG259" s="289"/>
      <c r="AH259" s="289"/>
    </row>
    <row r="260" spans="1:34" ht="12.75" customHeight="1" x14ac:dyDescent="0.25">
      <c r="A260" s="289"/>
      <c r="B260" s="289"/>
      <c r="C260" s="289"/>
      <c r="D260" s="289"/>
      <c r="E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c r="AA260" s="289"/>
      <c r="AB260" s="289"/>
      <c r="AC260" s="289"/>
      <c r="AD260" s="289"/>
      <c r="AE260" s="289"/>
      <c r="AF260" s="289"/>
      <c r="AG260" s="289"/>
      <c r="AH260" s="289"/>
    </row>
    <row r="261" spans="1:34" ht="12.75" customHeight="1" x14ac:dyDescent="0.25">
      <c r="A261" s="289"/>
      <c r="B261" s="289"/>
      <c r="C261" s="289"/>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c r="AH261" s="289"/>
    </row>
    <row r="262" spans="1:34" ht="12.75" customHeight="1" x14ac:dyDescent="0.25">
      <c r="A262" s="289"/>
      <c r="B262" s="289"/>
      <c r="C262" s="289"/>
      <c r="D262" s="289"/>
      <c r="E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c r="AH262" s="289"/>
    </row>
    <row r="263" spans="1:34" ht="12.75" customHeight="1" x14ac:dyDescent="0.25">
      <c r="A263" s="289"/>
      <c r="B263" s="289"/>
      <c r="C263" s="289"/>
      <c r="D263" s="289"/>
      <c r="E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c r="AE263" s="289"/>
      <c r="AF263" s="289"/>
      <c r="AG263" s="289"/>
      <c r="AH263" s="289"/>
    </row>
    <row r="264" spans="1:34" ht="12.75" customHeight="1" x14ac:dyDescent="0.25">
      <c r="A264" s="289"/>
      <c r="B264" s="289"/>
      <c r="C264" s="289"/>
      <c r="D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c r="AE264" s="289"/>
      <c r="AF264" s="289"/>
      <c r="AG264" s="289"/>
      <c r="AH264" s="289"/>
    </row>
    <row r="265" spans="1:34" ht="12.75" customHeight="1" x14ac:dyDescent="0.25">
      <c r="A265" s="289"/>
      <c r="B265" s="289"/>
      <c r="C265" s="289"/>
      <c r="D265" s="289"/>
      <c r="E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c r="AA265" s="289"/>
      <c r="AB265" s="289"/>
      <c r="AC265" s="289"/>
      <c r="AD265" s="289"/>
      <c r="AE265" s="289"/>
      <c r="AF265" s="289"/>
      <c r="AG265" s="289"/>
      <c r="AH265" s="289"/>
    </row>
    <row r="266" spans="1:34" ht="12.75" customHeight="1" x14ac:dyDescent="0.25">
      <c r="A266" s="289"/>
      <c r="B266" s="289"/>
      <c r="C266" s="289"/>
      <c r="D266" s="289"/>
      <c r="E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c r="AA266" s="289"/>
      <c r="AB266" s="289"/>
      <c r="AC266" s="289"/>
      <c r="AD266" s="289"/>
      <c r="AE266" s="289"/>
      <c r="AF266" s="289"/>
      <c r="AG266" s="289"/>
      <c r="AH266" s="289"/>
    </row>
    <row r="267" spans="1:34" ht="12.75" customHeight="1" x14ac:dyDescent="0.25">
      <c r="A267" s="289"/>
      <c r="B267" s="289"/>
      <c r="C267" s="289"/>
      <c r="D267" s="289"/>
      <c r="E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c r="AH267" s="289"/>
    </row>
    <row r="268" spans="1:34" ht="12.75" customHeight="1" x14ac:dyDescent="0.25">
      <c r="A268" s="289"/>
      <c r="B268" s="289"/>
      <c r="C268" s="289"/>
      <c r="D268" s="289"/>
      <c r="E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c r="AE268" s="289"/>
      <c r="AF268" s="289"/>
      <c r="AG268" s="289"/>
      <c r="AH268" s="289"/>
    </row>
    <row r="269" spans="1:34" ht="12.75" customHeight="1" x14ac:dyDescent="0.25">
      <c r="A269" s="289"/>
      <c r="B269" s="289"/>
      <c r="C269" s="289"/>
      <c r="D269" s="289"/>
      <c r="E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c r="AH269" s="289"/>
    </row>
    <row r="270" spans="1:34" ht="12.75" customHeight="1" x14ac:dyDescent="0.25">
      <c r="A270" s="289"/>
      <c r="B270" s="289"/>
      <c r="C270" s="289"/>
      <c r="D270" s="289"/>
      <c r="E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c r="AA270" s="289"/>
      <c r="AB270" s="289"/>
      <c r="AC270" s="289"/>
      <c r="AD270" s="289"/>
      <c r="AE270" s="289"/>
      <c r="AF270" s="289"/>
      <c r="AG270" s="289"/>
      <c r="AH270" s="289"/>
    </row>
    <row r="271" spans="1:34" ht="12.75" customHeight="1" x14ac:dyDescent="0.25">
      <c r="A271" s="289"/>
      <c r="B271" s="289"/>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c r="AE271" s="289"/>
      <c r="AF271" s="289"/>
      <c r="AG271" s="289"/>
      <c r="AH271" s="289"/>
    </row>
    <row r="272" spans="1:34" ht="12.75" customHeight="1" x14ac:dyDescent="0.25">
      <c r="A272" s="289"/>
      <c r="B272" s="289"/>
      <c r="C272" s="289"/>
      <c r="D272" s="289"/>
      <c r="E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c r="AH272" s="289"/>
    </row>
    <row r="273" spans="1:34" ht="12.75" customHeight="1" x14ac:dyDescent="0.25">
      <c r="A273" s="289"/>
      <c r="B273" s="289"/>
      <c r="C273" s="289"/>
      <c r="D273" s="289"/>
      <c r="E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c r="AH273" s="289"/>
    </row>
    <row r="274" spans="1:34" ht="12.75" customHeight="1" x14ac:dyDescent="0.25">
      <c r="A274" s="289"/>
      <c r="B274" s="289"/>
      <c r="C274" s="289"/>
      <c r="D274" s="289"/>
      <c r="E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c r="AA274" s="289"/>
      <c r="AB274" s="289"/>
      <c r="AC274" s="289"/>
      <c r="AD274" s="289"/>
      <c r="AE274" s="289"/>
      <c r="AF274" s="289"/>
      <c r="AG274" s="289"/>
      <c r="AH274" s="289"/>
    </row>
    <row r="275" spans="1:34" ht="12.75" customHeight="1" x14ac:dyDescent="0.25">
      <c r="A275" s="289"/>
      <c r="B275" s="289"/>
      <c r="C275" s="289"/>
      <c r="D275" s="289"/>
      <c r="E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c r="AE275" s="289"/>
      <c r="AF275" s="289"/>
      <c r="AG275" s="289"/>
      <c r="AH275" s="289"/>
    </row>
    <row r="276" spans="1:34" ht="12.75" customHeight="1" x14ac:dyDescent="0.25">
      <c r="A276" s="289"/>
      <c r="B276" s="289"/>
      <c r="C276" s="289"/>
      <c r="D276" s="289"/>
      <c r="E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c r="AA276" s="289"/>
      <c r="AB276" s="289"/>
      <c r="AC276" s="289"/>
      <c r="AD276" s="289"/>
      <c r="AE276" s="289"/>
      <c r="AF276" s="289"/>
      <c r="AG276" s="289"/>
      <c r="AH276" s="289"/>
    </row>
    <row r="277" spans="1:34" ht="12.75" customHeight="1" x14ac:dyDescent="0.25">
      <c r="A277" s="289"/>
      <c r="B277" s="289"/>
      <c r="C277" s="289"/>
      <c r="D277" s="289"/>
      <c r="E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c r="AA277" s="289"/>
      <c r="AB277" s="289"/>
      <c r="AC277" s="289"/>
      <c r="AD277" s="289"/>
      <c r="AE277" s="289"/>
      <c r="AF277" s="289"/>
      <c r="AG277" s="289"/>
      <c r="AH277" s="289"/>
    </row>
    <row r="278" spans="1:34" ht="12.75" customHeight="1" x14ac:dyDescent="0.25">
      <c r="A278" s="289"/>
      <c r="B278" s="289"/>
      <c r="C278" s="289"/>
      <c r="D278" s="289"/>
      <c r="E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c r="AA278" s="289"/>
      <c r="AB278" s="289"/>
      <c r="AC278" s="289"/>
      <c r="AD278" s="289"/>
      <c r="AE278" s="289"/>
      <c r="AF278" s="289"/>
      <c r="AG278" s="289"/>
      <c r="AH278" s="289"/>
    </row>
    <row r="279" spans="1:34" ht="12.75" customHeight="1" x14ac:dyDescent="0.25">
      <c r="A279" s="289"/>
      <c r="B279" s="289"/>
      <c r="C279" s="289"/>
      <c r="D279" s="289"/>
      <c r="E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c r="AA279" s="289"/>
      <c r="AB279" s="289"/>
      <c r="AC279" s="289"/>
      <c r="AD279" s="289"/>
      <c r="AE279" s="289"/>
      <c r="AF279" s="289"/>
      <c r="AG279" s="289"/>
      <c r="AH279" s="289"/>
    </row>
    <row r="280" spans="1:34" ht="12.75" customHeight="1" x14ac:dyDescent="0.25">
      <c r="A280" s="289"/>
      <c r="B280" s="289"/>
      <c r="C280" s="289"/>
      <c r="D280" s="289"/>
      <c r="E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c r="AA280" s="289"/>
      <c r="AB280" s="289"/>
      <c r="AC280" s="289"/>
      <c r="AD280" s="289"/>
      <c r="AE280" s="289"/>
      <c r="AF280" s="289"/>
      <c r="AG280" s="289"/>
      <c r="AH280" s="289"/>
    </row>
    <row r="281" spans="1:34" ht="12.75" customHeight="1" x14ac:dyDescent="0.25">
      <c r="A281" s="289"/>
      <c r="B281" s="289"/>
      <c r="C281" s="289"/>
      <c r="D281" s="289"/>
      <c r="E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c r="AA281" s="289"/>
      <c r="AB281" s="289"/>
      <c r="AC281" s="289"/>
      <c r="AD281" s="289"/>
      <c r="AE281" s="289"/>
      <c r="AF281" s="289"/>
      <c r="AG281" s="289"/>
      <c r="AH281" s="289"/>
    </row>
    <row r="282" spans="1:34" ht="12.75" customHeight="1" x14ac:dyDescent="0.25">
      <c r="A282" s="289"/>
      <c r="B282" s="289"/>
      <c r="C282" s="289"/>
      <c r="D282" s="289"/>
      <c r="E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c r="AA282" s="289"/>
      <c r="AB282" s="289"/>
      <c r="AC282" s="289"/>
      <c r="AD282" s="289"/>
      <c r="AE282" s="289"/>
      <c r="AF282" s="289"/>
      <c r="AG282" s="289"/>
      <c r="AH282" s="289"/>
    </row>
    <row r="283" spans="1:34" ht="12.75" customHeight="1" x14ac:dyDescent="0.25">
      <c r="A283" s="289"/>
      <c r="B283" s="289"/>
      <c r="C283" s="289"/>
      <c r="D283" s="289"/>
      <c r="E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c r="AA283" s="289"/>
      <c r="AB283" s="289"/>
      <c r="AC283" s="289"/>
      <c r="AD283" s="289"/>
      <c r="AE283" s="289"/>
      <c r="AF283" s="289"/>
      <c r="AG283" s="289"/>
      <c r="AH283" s="289"/>
    </row>
    <row r="284" spans="1:34" ht="12.75" customHeight="1" x14ac:dyDescent="0.25">
      <c r="A284" s="289"/>
      <c r="B284" s="289"/>
      <c r="C284" s="289"/>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c r="AE284" s="289"/>
      <c r="AF284" s="289"/>
      <c r="AG284" s="289"/>
      <c r="AH284" s="289"/>
    </row>
    <row r="285" spans="1:34" ht="12.75" customHeight="1" x14ac:dyDescent="0.25">
      <c r="A285" s="289"/>
      <c r="B285" s="289"/>
      <c r="C285" s="289"/>
      <c r="D285" s="289"/>
      <c r="E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c r="AA285" s="289"/>
      <c r="AB285" s="289"/>
      <c r="AC285" s="289"/>
      <c r="AD285" s="289"/>
      <c r="AE285" s="289"/>
      <c r="AF285" s="289"/>
      <c r="AG285" s="289"/>
      <c r="AH285" s="289"/>
    </row>
    <row r="286" spans="1:34" ht="12.75" customHeight="1" x14ac:dyDescent="0.25">
      <c r="A286" s="289"/>
      <c r="B286" s="289"/>
      <c r="C286" s="289"/>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c r="AE286" s="289"/>
      <c r="AF286" s="289"/>
      <c r="AG286" s="289"/>
      <c r="AH286" s="289"/>
    </row>
    <row r="287" spans="1:34" ht="12.75" customHeight="1" x14ac:dyDescent="0.25">
      <c r="A287" s="289"/>
      <c r="B287" s="289"/>
      <c r="C287" s="289"/>
      <c r="D287" s="289"/>
      <c r="E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c r="AA287" s="289"/>
      <c r="AB287" s="289"/>
      <c r="AC287" s="289"/>
      <c r="AD287" s="289"/>
      <c r="AE287" s="289"/>
      <c r="AF287" s="289"/>
      <c r="AG287" s="289"/>
      <c r="AH287" s="289"/>
    </row>
    <row r="288" spans="1:34" ht="12.75" customHeight="1" x14ac:dyDescent="0.25">
      <c r="A288" s="289"/>
      <c r="B288" s="289"/>
      <c r="C288" s="289"/>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c r="AE288" s="289"/>
      <c r="AF288" s="289"/>
      <c r="AG288" s="289"/>
      <c r="AH288" s="289"/>
    </row>
    <row r="289" spans="1:34" ht="12.75" customHeight="1" x14ac:dyDescent="0.25">
      <c r="A289" s="289"/>
      <c r="B289" s="289"/>
      <c r="C289" s="289"/>
      <c r="D289" s="289"/>
      <c r="E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c r="AA289" s="289"/>
      <c r="AB289" s="289"/>
      <c r="AC289" s="289"/>
      <c r="AD289" s="289"/>
      <c r="AE289" s="289"/>
      <c r="AF289" s="289"/>
      <c r="AG289" s="289"/>
      <c r="AH289" s="289"/>
    </row>
    <row r="290" spans="1:34" ht="12.75" customHeight="1" x14ac:dyDescent="0.25">
      <c r="A290" s="289"/>
      <c r="B290" s="289"/>
      <c r="C290" s="289"/>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c r="AE290" s="289"/>
      <c r="AF290" s="289"/>
      <c r="AG290" s="289"/>
      <c r="AH290" s="289"/>
    </row>
    <row r="291" spans="1:34" ht="12.75" customHeight="1" x14ac:dyDescent="0.25">
      <c r="A291" s="289"/>
      <c r="B291" s="289"/>
      <c r="C291" s="289"/>
      <c r="D291" s="289"/>
      <c r="E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c r="AH291" s="289"/>
    </row>
    <row r="292" spans="1:34" ht="12.75" customHeight="1" x14ac:dyDescent="0.25">
      <c r="A292" s="289"/>
      <c r="B292" s="289"/>
      <c r="C292" s="289"/>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c r="AE292" s="289"/>
      <c r="AF292" s="289"/>
      <c r="AG292" s="289"/>
      <c r="AH292" s="289"/>
    </row>
    <row r="293" spans="1:34" ht="12.75" customHeight="1" x14ac:dyDescent="0.25">
      <c r="A293" s="289"/>
      <c r="B293" s="289"/>
      <c r="C293" s="289"/>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c r="AE293" s="289"/>
      <c r="AF293" s="289"/>
      <c r="AG293" s="289"/>
      <c r="AH293" s="289"/>
    </row>
    <row r="294" spans="1:34" ht="12.75" customHeight="1" x14ac:dyDescent="0.25">
      <c r="A294" s="289"/>
      <c r="B294" s="289"/>
      <c r="C294" s="289"/>
      <c r="D294" s="289"/>
      <c r="E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c r="AA294" s="289"/>
      <c r="AB294" s="289"/>
      <c r="AC294" s="289"/>
      <c r="AD294" s="289"/>
      <c r="AE294" s="289"/>
      <c r="AF294" s="289"/>
      <c r="AG294" s="289"/>
      <c r="AH294" s="289"/>
    </row>
    <row r="295" spans="1:34" ht="12.75" customHeight="1" x14ac:dyDescent="0.25">
      <c r="A295" s="289"/>
      <c r="B295" s="289"/>
      <c r="C295" s="289"/>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89"/>
      <c r="AF295" s="289"/>
      <c r="AG295" s="289"/>
      <c r="AH295" s="289"/>
    </row>
    <row r="296" spans="1:34" ht="12.75" customHeight="1" x14ac:dyDescent="0.25">
      <c r="A296" s="289"/>
      <c r="B296" s="289"/>
      <c r="C296" s="289"/>
      <c r="D296" s="289"/>
      <c r="E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c r="AA296" s="289"/>
      <c r="AB296" s="289"/>
      <c r="AC296" s="289"/>
      <c r="AD296" s="289"/>
      <c r="AE296" s="289"/>
      <c r="AF296" s="289"/>
      <c r="AG296" s="289"/>
      <c r="AH296" s="289"/>
    </row>
    <row r="297" spans="1:34" ht="12.75" customHeight="1" x14ac:dyDescent="0.25">
      <c r="A297" s="289"/>
      <c r="B297" s="289"/>
      <c r="C297" s="289"/>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c r="AE297" s="289"/>
      <c r="AF297" s="289"/>
      <c r="AG297" s="289"/>
      <c r="AH297" s="289"/>
    </row>
    <row r="298" spans="1:34" ht="12.75" customHeight="1" x14ac:dyDescent="0.25">
      <c r="A298" s="289"/>
      <c r="B298" s="289"/>
      <c r="C298" s="289"/>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c r="AA298" s="289"/>
      <c r="AB298" s="289"/>
      <c r="AC298" s="289"/>
      <c r="AD298" s="289"/>
      <c r="AE298" s="289"/>
      <c r="AF298" s="289"/>
      <c r="AG298" s="289"/>
      <c r="AH298" s="289"/>
    </row>
    <row r="299" spans="1:34" ht="12.75" customHeight="1" x14ac:dyDescent="0.25">
      <c r="A299" s="289"/>
      <c r="B299" s="289"/>
      <c r="C299" s="289"/>
      <c r="D299" s="289"/>
      <c r="E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c r="AA299" s="289"/>
      <c r="AB299" s="289"/>
      <c r="AC299" s="289"/>
      <c r="AD299" s="289"/>
      <c r="AE299" s="289"/>
      <c r="AF299" s="289"/>
      <c r="AG299" s="289"/>
      <c r="AH299" s="289"/>
    </row>
    <row r="300" spans="1:34" ht="12.75" customHeight="1" x14ac:dyDescent="0.25">
      <c r="A300" s="289"/>
      <c r="B300" s="289"/>
      <c r="C300" s="289"/>
      <c r="D300" s="289"/>
      <c r="E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c r="AA300" s="289"/>
      <c r="AB300" s="289"/>
      <c r="AC300" s="289"/>
      <c r="AD300" s="289"/>
      <c r="AE300" s="289"/>
      <c r="AF300" s="289"/>
      <c r="AG300" s="289"/>
      <c r="AH300" s="289"/>
    </row>
    <row r="301" spans="1:34" ht="12.75" customHeight="1" x14ac:dyDescent="0.25">
      <c r="A301" s="289"/>
      <c r="B301" s="289"/>
      <c r="C301" s="289"/>
      <c r="D301" s="289"/>
      <c r="E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c r="AA301" s="289"/>
      <c r="AB301" s="289"/>
      <c r="AC301" s="289"/>
      <c r="AD301" s="289"/>
      <c r="AE301" s="289"/>
      <c r="AF301" s="289"/>
      <c r="AG301" s="289"/>
      <c r="AH301" s="289"/>
    </row>
    <row r="302" spans="1:34" ht="12.75" customHeight="1" x14ac:dyDescent="0.25">
      <c r="A302" s="289"/>
      <c r="B302" s="289"/>
      <c r="C302" s="289"/>
      <c r="D302" s="289"/>
      <c r="E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c r="AA302" s="289"/>
      <c r="AB302" s="289"/>
      <c r="AC302" s="289"/>
      <c r="AD302" s="289"/>
      <c r="AE302" s="289"/>
      <c r="AF302" s="289"/>
      <c r="AG302" s="289"/>
      <c r="AH302" s="289"/>
    </row>
    <row r="303" spans="1:34" ht="12.75" customHeight="1" x14ac:dyDescent="0.25">
      <c r="A303" s="289"/>
      <c r="B303" s="289"/>
      <c r="C303" s="289"/>
      <c r="D303" s="289"/>
      <c r="E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c r="AA303" s="289"/>
      <c r="AB303" s="289"/>
      <c r="AC303" s="289"/>
      <c r="AD303" s="289"/>
      <c r="AE303" s="289"/>
      <c r="AF303" s="289"/>
      <c r="AG303" s="289"/>
      <c r="AH303" s="289"/>
    </row>
    <row r="304" spans="1:34" ht="12.75" customHeight="1" x14ac:dyDescent="0.25">
      <c r="A304" s="289"/>
      <c r="B304" s="289"/>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c r="AA304" s="289"/>
      <c r="AB304" s="289"/>
      <c r="AC304" s="289"/>
      <c r="AD304" s="289"/>
      <c r="AE304" s="289"/>
      <c r="AF304" s="289"/>
      <c r="AG304" s="289"/>
      <c r="AH304" s="289"/>
    </row>
    <row r="305" spans="1:34" ht="12.75" customHeight="1" x14ac:dyDescent="0.25">
      <c r="A305" s="289"/>
      <c r="B305" s="289"/>
      <c r="C305" s="289"/>
      <c r="D305" s="289"/>
      <c r="E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c r="AA305" s="289"/>
      <c r="AB305" s="289"/>
      <c r="AC305" s="289"/>
      <c r="AD305" s="289"/>
      <c r="AE305" s="289"/>
      <c r="AF305" s="289"/>
      <c r="AG305" s="289"/>
      <c r="AH305" s="289"/>
    </row>
    <row r="306" spans="1:34" ht="12.75" customHeight="1" x14ac:dyDescent="0.25">
      <c r="A306" s="289"/>
      <c r="B306" s="289"/>
      <c r="C306" s="289"/>
      <c r="D306" s="289"/>
      <c r="E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c r="AA306" s="289"/>
      <c r="AB306" s="289"/>
      <c r="AC306" s="289"/>
      <c r="AD306" s="289"/>
      <c r="AE306" s="289"/>
      <c r="AF306" s="289"/>
      <c r="AG306" s="289"/>
      <c r="AH306" s="289"/>
    </row>
    <row r="307" spans="1:34" ht="12.75" customHeight="1" x14ac:dyDescent="0.25">
      <c r="A307" s="289"/>
      <c r="B307" s="289"/>
      <c r="C307" s="289"/>
      <c r="D307" s="289"/>
      <c r="E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c r="AA307" s="289"/>
      <c r="AB307" s="289"/>
      <c r="AC307" s="289"/>
      <c r="AD307" s="289"/>
      <c r="AE307" s="289"/>
      <c r="AF307" s="289"/>
      <c r="AG307" s="289"/>
      <c r="AH307" s="289"/>
    </row>
    <row r="308" spans="1:34" ht="12.75" customHeight="1" x14ac:dyDescent="0.25">
      <c r="A308" s="289"/>
      <c r="B308" s="289"/>
      <c r="C308" s="289"/>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c r="AA308" s="289"/>
      <c r="AB308" s="289"/>
      <c r="AC308" s="289"/>
      <c r="AD308" s="289"/>
      <c r="AE308" s="289"/>
      <c r="AF308" s="289"/>
      <c r="AG308" s="289"/>
      <c r="AH308" s="289"/>
    </row>
    <row r="309" spans="1:34" ht="12.75" customHeight="1" x14ac:dyDescent="0.2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c r="AE309" s="289"/>
      <c r="AF309" s="289"/>
      <c r="AG309" s="289"/>
      <c r="AH309" s="289"/>
    </row>
    <row r="310" spans="1:34" ht="12.75" customHeight="1" x14ac:dyDescent="0.25">
      <c r="A310" s="289"/>
      <c r="B310" s="289"/>
      <c r="C310" s="289"/>
      <c r="D310" s="289"/>
      <c r="E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c r="AA310" s="289"/>
      <c r="AB310" s="289"/>
      <c r="AC310" s="289"/>
      <c r="AD310" s="289"/>
      <c r="AE310" s="289"/>
      <c r="AF310" s="289"/>
      <c r="AG310" s="289"/>
      <c r="AH310" s="289"/>
    </row>
    <row r="311" spans="1:34" ht="12.75" customHeight="1" x14ac:dyDescent="0.25">
      <c r="A311" s="289"/>
      <c r="B311" s="289"/>
      <c r="C311" s="289"/>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c r="AA311" s="289"/>
      <c r="AB311" s="289"/>
      <c r="AC311" s="289"/>
      <c r="AD311" s="289"/>
      <c r="AE311" s="289"/>
      <c r="AF311" s="289"/>
      <c r="AG311" s="289"/>
      <c r="AH311" s="289"/>
    </row>
    <row r="312" spans="1:34" ht="12.75" customHeight="1" x14ac:dyDescent="0.25">
      <c r="A312" s="289"/>
      <c r="B312" s="289"/>
      <c r="C312" s="289"/>
      <c r="D312" s="289"/>
      <c r="E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c r="AA312" s="289"/>
      <c r="AB312" s="289"/>
      <c r="AC312" s="289"/>
      <c r="AD312" s="289"/>
      <c r="AE312" s="289"/>
      <c r="AF312" s="289"/>
      <c r="AG312" s="289"/>
      <c r="AH312" s="289"/>
    </row>
    <row r="313" spans="1:34" ht="12.75" customHeight="1" x14ac:dyDescent="0.25">
      <c r="A313" s="289"/>
      <c r="B313" s="289"/>
      <c r="C313" s="289"/>
      <c r="D313" s="289"/>
      <c r="E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c r="AA313" s="289"/>
      <c r="AB313" s="289"/>
      <c r="AC313" s="289"/>
      <c r="AD313" s="289"/>
      <c r="AE313" s="289"/>
      <c r="AF313" s="289"/>
      <c r="AG313" s="289"/>
      <c r="AH313" s="289"/>
    </row>
    <row r="314" spans="1:34" ht="12.75" customHeight="1" x14ac:dyDescent="0.25">
      <c r="A314" s="289"/>
      <c r="B314" s="289"/>
      <c r="C314" s="289"/>
      <c r="D314" s="289"/>
      <c r="E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c r="AA314" s="289"/>
      <c r="AB314" s="289"/>
      <c r="AC314" s="289"/>
      <c r="AD314" s="289"/>
      <c r="AE314" s="289"/>
      <c r="AF314" s="289"/>
      <c r="AG314" s="289"/>
      <c r="AH314" s="289"/>
    </row>
    <row r="315" spans="1:34" ht="12.75" customHeight="1" x14ac:dyDescent="0.25">
      <c r="A315" s="289"/>
      <c r="B315" s="289"/>
      <c r="C315" s="289"/>
      <c r="D315" s="289"/>
      <c r="E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c r="AA315" s="289"/>
      <c r="AB315" s="289"/>
      <c r="AC315" s="289"/>
      <c r="AD315" s="289"/>
      <c r="AE315" s="289"/>
      <c r="AF315" s="289"/>
      <c r="AG315" s="289"/>
      <c r="AH315" s="289"/>
    </row>
    <row r="316" spans="1:34" ht="12.75" customHeight="1" x14ac:dyDescent="0.25">
      <c r="A316" s="289"/>
      <c r="B316" s="289"/>
      <c r="C316" s="289"/>
      <c r="D316" s="289"/>
      <c r="E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c r="AA316" s="289"/>
      <c r="AB316" s="289"/>
      <c r="AC316" s="289"/>
      <c r="AD316" s="289"/>
      <c r="AE316" s="289"/>
      <c r="AF316" s="289"/>
      <c r="AG316" s="289"/>
      <c r="AH316" s="289"/>
    </row>
    <row r="317" spans="1:34" ht="12.75" customHeight="1" x14ac:dyDescent="0.25">
      <c r="A317" s="289"/>
      <c r="B317" s="289"/>
      <c r="C317" s="289"/>
      <c r="D317" s="289"/>
      <c r="E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c r="AA317" s="289"/>
      <c r="AB317" s="289"/>
      <c r="AC317" s="289"/>
      <c r="AD317" s="289"/>
      <c r="AE317" s="289"/>
      <c r="AF317" s="289"/>
      <c r="AG317" s="289"/>
      <c r="AH317" s="289"/>
    </row>
    <row r="318" spans="1:34" ht="12.75" customHeight="1" x14ac:dyDescent="0.25">
      <c r="A318" s="289"/>
      <c r="B318" s="289"/>
      <c r="C318" s="289"/>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c r="AA318" s="289"/>
      <c r="AB318" s="289"/>
      <c r="AC318" s="289"/>
      <c r="AD318" s="289"/>
      <c r="AE318" s="289"/>
      <c r="AF318" s="289"/>
      <c r="AG318" s="289"/>
      <c r="AH318" s="289"/>
    </row>
    <row r="319" spans="1:34" ht="12.75" customHeight="1" x14ac:dyDescent="0.25">
      <c r="A319" s="289"/>
      <c r="B319" s="289"/>
      <c r="C319" s="289"/>
      <c r="D319" s="289"/>
      <c r="E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c r="AA319" s="289"/>
      <c r="AB319" s="289"/>
      <c r="AC319" s="289"/>
      <c r="AD319" s="289"/>
      <c r="AE319" s="289"/>
      <c r="AF319" s="289"/>
      <c r="AG319" s="289"/>
      <c r="AH319" s="289"/>
    </row>
    <row r="320" spans="1:34" ht="12.75" customHeight="1" x14ac:dyDescent="0.25">
      <c r="A320" s="289"/>
      <c r="B320" s="289"/>
      <c r="C320" s="289"/>
      <c r="D320" s="289"/>
      <c r="E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c r="AA320" s="289"/>
      <c r="AB320" s="289"/>
      <c r="AC320" s="289"/>
      <c r="AD320" s="289"/>
      <c r="AE320" s="289"/>
      <c r="AF320" s="289"/>
      <c r="AG320" s="289"/>
      <c r="AH320" s="289"/>
    </row>
    <row r="321" spans="1:34" ht="12.75" customHeight="1" x14ac:dyDescent="0.25">
      <c r="A321" s="289"/>
      <c r="B321" s="289"/>
      <c r="C321" s="289"/>
      <c r="D321" s="289"/>
      <c r="E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c r="AA321" s="289"/>
      <c r="AB321" s="289"/>
      <c r="AC321" s="289"/>
      <c r="AD321" s="289"/>
      <c r="AE321" s="289"/>
      <c r="AF321" s="289"/>
      <c r="AG321" s="289"/>
      <c r="AH321" s="289"/>
    </row>
    <row r="322" spans="1:34" ht="12.75" customHeight="1" x14ac:dyDescent="0.25">
      <c r="A322" s="289"/>
      <c r="B322" s="289"/>
      <c r="C322" s="289"/>
      <c r="D322" s="289"/>
      <c r="E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c r="AA322" s="289"/>
      <c r="AB322" s="289"/>
      <c r="AC322" s="289"/>
      <c r="AD322" s="289"/>
      <c r="AE322" s="289"/>
      <c r="AF322" s="289"/>
      <c r="AG322" s="289"/>
      <c r="AH322" s="289"/>
    </row>
    <row r="323" spans="1:34" ht="12.75" customHeight="1" x14ac:dyDescent="0.25">
      <c r="A323" s="289"/>
      <c r="B323" s="289"/>
      <c r="C323" s="289"/>
      <c r="D323" s="289"/>
      <c r="E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c r="AA323" s="289"/>
      <c r="AB323" s="289"/>
      <c r="AC323" s="289"/>
      <c r="AD323" s="289"/>
      <c r="AE323" s="289"/>
      <c r="AF323" s="289"/>
      <c r="AG323" s="289"/>
      <c r="AH323" s="289"/>
    </row>
    <row r="324" spans="1:34" ht="12.75" customHeight="1" x14ac:dyDescent="0.25">
      <c r="A324" s="289"/>
      <c r="B324" s="289"/>
      <c r="C324" s="289"/>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c r="AA324" s="289"/>
      <c r="AB324" s="289"/>
      <c r="AC324" s="289"/>
      <c r="AD324" s="289"/>
      <c r="AE324" s="289"/>
      <c r="AF324" s="289"/>
      <c r="AG324" s="289"/>
      <c r="AH324" s="289"/>
    </row>
    <row r="325" spans="1:34" ht="12.75" customHeight="1" x14ac:dyDescent="0.25">
      <c r="A325" s="289"/>
      <c r="B325" s="289"/>
      <c r="C325" s="289"/>
      <c r="D325" s="289"/>
      <c r="E325" s="289"/>
      <c r="F325" s="289"/>
      <c r="G325" s="289"/>
      <c r="H325" s="289"/>
      <c r="I325" s="289"/>
      <c r="J325" s="289"/>
      <c r="K325" s="289"/>
      <c r="L325" s="289"/>
      <c r="M325" s="289"/>
      <c r="N325" s="289"/>
      <c r="O325" s="289"/>
      <c r="P325" s="289"/>
      <c r="Q325" s="289"/>
      <c r="R325" s="289"/>
      <c r="S325" s="289"/>
      <c r="T325" s="289"/>
      <c r="U325" s="289"/>
      <c r="V325" s="289"/>
      <c r="W325" s="289"/>
      <c r="X325" s="289"/>
      <c r="Y325" s="289"/>
      <c r="Z325" s="289"/>
      <c r="AA325" s="289"/>
      <c r="AB325" s="289"/>
      <c r="AC325" s="289"/>
      <c r="AD325" s="289"/>
      <c r="AE325" s="289"/>
      <c r="AF325" s="289"/>
      <c r="AG325" s="289"/>
      <c r="AH325" s="289"/>
    </row>
    <row r="326" spans="1:34" ht="12.75" customHeight="1" x14ac:dyDescent="0.25">
      <c r="A326" s="289"/>
      <c r="B326" s="289"/>
      <c r="C326" s="289"/>
      <c r="D326" s="289"/>
      <c r="E326" s="289"/>
      <c r="F326" s="289"/>
      <c r="G326" s="289"/>
      <c r="H326" s="289"/>
      <c r="I326" s="289"/>
      <c r="J326" s="289"/>
      <c r="K326" s="289"/>
      <c r="L326" s="289"/>
      <c r="M326" s="289"/>
      <c r="N326" s="289"/>
      <c r="O326" s="289"/>
      <c r="P326" s="289"/>
      <c r="Q326" s="289"/>
      <c r="R326" s="289"/>
      <c r="S326" s="289"/>
      <c r="T326" s="289"/>
      <c r="U326" s="289"/>
      <c r="V326" s="289"/>
      <c r="W326" s="289"/>
      <c r="X326" s="289"/>
      <c r="Y326" s="289"/>
      <c r="Z326" s="289"/>
      <c r="AA326" s="289"/>
      <c r="AB326" s="289"/>
      <c r="AC326" s="289"/>
      <c r="AD326" s="289"/>
      <c r="AE326" s="289"/>
      <c r="AF326" s="289"/>
      <c r="AG326" s="289"/>
      <c r="AH326" s="289"/>
    </row>
    <row r="327" spans="1:34" ht="12.75" customHeight="1" x14ac:dyDescent="0.25">
      <c r="A327" s="289"/>
      <c r="B327" s="289"/>
      <c r="C327" s="289"/>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289"/>
      <c r="Z327" s="289"/>
      <c r="AA327" s="289"/>
      <c r="AB327" s="289"/>
      <c r="AC327" s="289"/>
      <c r="AD327" s="289"/>
      <c r="AE327" s="289"/>
      <c r="AF327" s="289"/>
      <c r="AG327" s="289"/>
      <c r="AH327" s="289"/>
    </row>
    <row r="328" spans="1:34" ht="12.75" customHeight="1" x14ac:dyDescent="0.25">
      <c r="A328" s="289"/>
      <c r="B328" s="289"/>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c r="AE328" s="289"/>
      <c r="AF328" s="289"/>
      <c r="AG328" s="289"/>
      <c r="AH328" s="289"/>
    </row>
    <row r="329" spans="1:34" ht="12.75" customHeight="1" x14ac:dyDescent="0.25">
      <c r="A329" s="289"/>
      <c r="B329" s="289"/>
      <c r="C329" s="289"/>
      <c r="D329" s="289"/>
      <c r="E329" s="289"/>
      <c r="F329" s="289"/>
      <c r="G329" s="289"/>
      <c r="H329" s="289"/>
      <c r="I329" s="289"/>
      <c r="J329" s="289"/>
      <c r="K329" s="289"/>
      <c r="L329" s="289"/>
      <c r="M329" s="289"/>
      <c r="N329" s="289"/>
      <c r="O329" s="289"/>
      <c r="P329" s="289"/>
      <c r="Q329" s="289"/>
      <c r="R329" s="289"/>
      <c r="S329" s="289"/>
      <c r="T329" s="289"/>
      <c r="U329" s="289"/>
      <c r="V329" s="289"/>
      <c r="W329" s="289"/>
      <c r="X329" s="289"/>
      <c r="Y329" s="289"/>
      <c r="Z329" s="289"/>
      <c r="AA329" s="289"/>
      <c r="AB329" s="289"/>
      <c r="AC329" s="289"/>
      <c r="AD329" s="289"/>
      <c r="AE329" s="289"/>
      <c r="AF329" s="289"/>
      <c r="AG329" s="289"/>
      <c r="AH329" s="289"/>
    </row>
    <row r="330" spans="1:34" ht="12.75" customHeight="1" x14ac:dyDescent="0.25">
      <c r="A330" s="289"/>
      <c r="B330" s="289"/>
      <c r="C330" s="289"/>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289"/>
      <c r="Z330" s="289"/>
      <c r="AA330" s="289"/>
      <c r="AB330" s="289"/>
      <c r="AC330" s="289"/>
      <c r="AD330" s="289"/>
      <c r="AE330" s="289"/>
      <c r="AF330" s="289"/>
      <c r="AG330" s="289"/>
      <c r="AH330" s="289"/>
    </row>
    <row r="331" spans="1:34" ht="12.75" customHeight="1" x14ac:dyDescent="0.25">
      <c r="A331" s="289"/>
      <c r="B331" s="289"/>
      <c r="C331" s="289"/>
      <c r="D331" s="289"/>
      <c r="E331" s="289"/>
      <c r="F331" s="289"/>
      <c r="G331" s="289"/>
      <c r="H331" s="289"/>
      <c r="I331" s="289"/>
      <c r="J331" s="289"/>
      <c r="K331" s="289"/>
      <c r="L331" s="289"/>
      <c r="M331" s="289"/>
      <c r="N331" s="289"/>
      <c r="O331" s="289"/>
      <c r="P331" s="289"/>
      <c r="Q331" s="289"/>
      <c r="R331" s="289"/>
      <c r="S331" s="289"/>
      <c r="T331" s="289"/>
      <c r="U331" s="289"/>
      <c r="V331" s="289"/>
      <c r="W331" s="289"/>
      <c r="X331" s="289"/>
      <c r="Y331" s="289"/>
      <c r="Z331" s="289"/>
      <c r="AA331" s="289"/>
      <c r="AB331" s="289"/>
      <c r="AC331" s="289"/>
      <c r="AD331" s="289"/>
      <c r="AE331" s="289"/>
      <c r="AF331" s="289"/>
      <c r="AG331" s="289"/>
      <c r="AH331" s="289"/>
    </row>
    <row r="332" spans="1:34" ht="12.75" customHeight="1" x14ac:dyDescent="0.25">
      <c r="A332" s="289"/>
      <c r="B332" s="289"/>
      <c r="C332" s="289"/>
      <c r="D332" s="289"/>
      <c r="E332" s="289"/>
      <c r="F332" s="289"/>
      <c r="G332" s="289"/>
      <c r="H332" s="289"/>
      <c r="I332" s="289"/>
      <c r="J332" s="289"/>
      <c r="K332" s="289"/>
      <c r="L332" s="289"/>
      <c r="M332" s="289"/>
      <c r="N332" s="289"/>
      <c r="O332" s="289"/>
      <c r="P332" s="289"/>
      <c r="Q332" s="289"/>
      <c r="R332" s="289"/>
      <c r="S332" s="289"/>
      <c r="T332" s="289"/>
      <c r="U332" s="289"/>
      <c r="V332" s="289"/>
      <c r="W332" s="289"/>
      <c r="X332" s="289"/>
      <c r="Y332" s="289"/>
      <c r="Z332" s="289"/>
      <c r="AA332" s="289"/>
      <c r="AB332" s="289"/>
      <c r="AC332" s="289"/>
      <c r="AD332" s="289"/>
      <c r="AE332" s="289"/>
      <c r="AF332" s="289"/>
      <c r="AG332" s="289"/>
      <c r="AH332" s="289"/>
    </row>
    <row r="333" spans="1:34" ht="12.75" customHeight="1" x14ac:dyDescent="0.25">
      <c r="A333" s="289"/>
      <c r="B333" s="289"/>
      <c r="C333" s="289"/>
      <c r="D333" s="289"/>
      <c r="E333" s="289"/>
      <c r="F333" s="289"/>
      <c r="G333" s="289"/>
      <c r="H333" s="289"/>
      <c r="I333" s="289"/>
      <c r="J333" s="289"/>
      <c r="K333" s="289"/>
      <c r="L333" s="289"/>
      <c r="M333" s="289"/>
      <c r="N333" s="289"/>
      <c r="O333" s="289"/>
      <c r="P333" s="289"/>
      <c r="Q333" s="289"/>
      <c r="R333" s="289"/>
      <c r="S333" s="289"/>
      <c r="T333" s="289"/>
      <c r="U333" s="289"/>
      <c r="V333" s="289"/>
      <c r="W333" s="289"/>
      <c r="X333" s="289"/>
      <c r="Y333" s="289"/>
      <c r="Z333" s="289"/>
      <c r="AA333" s="289"/>
      <c r="AB333" s="289"/>
      <c r="AC333" s="289"/>
      <c r="AD333" s="289"/>
      <c r="AE333" s="289"/>
      <c r="AF333" s="289"/>
      <c r="AG333" s="289"/>
      <c r="AH333" s="289"/>
    </row>
    <row r="334" spans="1:34" ht="12.75" customHeight="1" x14ac:dyDescent="0.25">
      <c r="A334" s="289"/>
      <c r="B334" s="289"/>
      <c r="C334" s="289"/>
      <c r="D334" s="289"/>
      <c r="E334" s="289"/>
      <c r="F334" s="289"/>
      <c r="G334" s="289"/>
      <c r="H334" s="289"/>
      <c r="I334" s="289"/>
      <c r="J334" s="289"/>
      <c r="K334" s="289"/>
      <c r="L334" s="289"/>
      <c r="M334" s="289"/>
      <c r="N334" s="289"/>
      <c r="O334" s="289"/>
      <c r="P334" s="289"/>
      <c r="Q334" s="289"/>
      <c r="R334" s="289"/>
      <c r="S334" s="289"/>
      <c r="T334" s="289"/>
      <c r="U334" s="289"/>
      <c r="V334" s="289"/>
      <c r="W334" s="289"/>
      <c r="X334" s="289"/>
      <c r="Y334" s="289"/>
      <c r="Z334" s="289"/>
      <c r="AA334" s="289"/>
      <c r="AB334" s="289"/>
      <c r="AC334" s="289"/>
      <c r="AD334" s="289"/>
      <c r="AE334" s="289"/>
      <c r="AF334" s="289"/>
      <c r="AG334" s="289"/>
      <c r="AH334" s="289"/>
    </row>
    <row r="335" spans="1:34" ht="12.75" customHeight="1" x14ac:dyDescent="0.25">
      <c r="A335" s="289"/>
      <c r="B335" s="289"/>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289"/>
      <c r="Z335" s="289"/>
      <c r="AA335" s="289"/>
      <c r="AB335" s="289"/>
      <c r="AC335" s="289"/>
      <c r="AD335" s="289"/>
      <c r="AE335" s="289"/>
      <c r="AF335" s="289"/>
      <c r="AG335" s="289"/>
      <c r="AH335" s="289"/>
    </row>
    <row r="336" spans="1:34" ht="12.75" customHeight="1" x14ac:dyDescent="0.25">
      <c r="A336" s="289"/>
      <c r="B336" s="289"/>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c r="AE336" s="289"/>
      <c r="AF336" s="289"/>
      <c r="AG336" s="289"/>
      <c r="AH336" s="289"/>
    </row>
    <row r="337" spans="1:34" ht="12.75" customHeight="1" x14ac:dyDescent="0.25">
      <c r="A337" s="289"/>
      <c r="B337" s="289"/>
      <c r="C337" s="289"/>
      <c r="D337" s="289"/>
      <c r="E337" s="289"/>
      <c r="F337" s="289"/>
      <c r="G337" s="289"/>
      <c r="H337" s="289"/>
      <c r="I337" s="289"/>
      <c r="J337" s="289"/>
      <c r="K337" s="289"/>
      <c r="L337" s="289"/>
      <c r="M337" s="289"/>
      <c r="N337" s="289"/>
      <c r="O337" s="289"/>
      <c r="P337" s="289"/>
      <c r="Q337" s="289"/>
      <c r="R337" s="289"/>
      <c r="S337" s="289"/>
      <c r="T337" s="289"/>
      <c r="U337" s="289"/>
      <c r="V337" s="289"/>
      <c r="W337" s="289"/>
      <c r="X337" s="289"/>
      <c r="Y337" s="289"/>
      <c r="Z337" s="289"/>
      <c r="AA337" s="289"/>
      <c r="AB337" s="289"/>
      <c r="AC337" s="289"/>
      <c r="AD337" s="289"/>
      <c r="AE337" s="289"/>
      <c r="AF337" s="289"/>
      <c r="AG337" s="289"/>
      <c r="AH337" s="289"/>
    </row>
    <row r="338" spans="1:34" ht="12.75" customHeight="1" x14ac:dyDescent="0.25">
      <c r="A338" s="289"/>
      <c r="B338" s="289"/>
      <c r="C338" s="289"/>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289"/>
      <c r="Z338" s="289"/>
      <c r="AA338" s="289"/>
      <c r="AB338" s="289"/>
      <c r="AC338" s="289"/>
      <c r="AD338" s="289"/>
      <c r="AE338" s="289"/>
      <c r="AF338" s="289"/>
      <c r="AG338" s="289"/>
      <c r="AH338" s="289"/>
    </row>
    <row r="339" spans="1:34" ht="12.75" customHeight="1" x14ac:dyDescent="0.25">
      <c r="A339" s="289"/>
      <c r="B339" s="289"/>
      <c r="C339" s="289"/>
      <c r="D339" s="289"/>
      <c r="E339" s="289"/>
      <c r="F339" s="289"/>
      <c r="G339" s="289"/>
      <c r="H339" s="289"/>
      <c r="I339" s="289"/>
      <c r="J339" s="289"/>
      <c r="K339" s="289"/>
      <c r="L339" s="289"/>
      <c r="M339" s="289"/>
      <c r="N339" s="289"/>
      <c r="O339" s="289"/>
      <c r="P339" s="289"/>
      <c r="Q339" s="289"/>
      <c r="R339" s="289"/>
      <c r="S339" s="289"/>
      <c r="T339" s="289"/>
      <c r="U339" s="289"/>
      <c r="V339" s="289"/>
      <c r="W339" s="289"/>
      <c r="X339" s="289"/>
      <c r="Y339" s="289"/>
      <c r="Z339" s="289"/>
      <c r="AA339" s="289"/>
      <c r="AB339" s="289"/>
      <c r="AC339" s="289"/>
      <c r="AD339" s="289"/>
      <c r="AE339" s="289"/>
      <c r="AF339" s="289"/>
      <c r="AG339" s="289"/>
      <c r="AH339" s="289"/>
    </row>
    <row r="340" spans="1:34" ht="12.75" customHeight="1" x14ac:dyDescent="0.25">
      <c r="A340" s="289"/>
      <c r="B340" s="289"/>
      <c r="C340" s="289"/>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289"/>
      <c r="Z340" s="289"/>
      <c r="AA340" s="289"/>
      <c r="AB340" s="289"/>
      <c r="AC340" s="289"/>
      <c r="AD340" s="289"/>
      <c r="AE340" s="289"/>
      <c r="AF340" s="289"/>
      <c r="AG340" s="289"/>
      <c r="AH340" s="289"/>
    </row>
    <row r="341" spans="1:34" ht="12.75" customHeight="1" x14ac:dyDescent="0.25">
      <c r="A341" s="289"/>
      <c r="B341" s="289"/>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289"/>
      <c r="Z341" s="289"/>
      <c r="AA341" s="289"/>
      <c r="AB341" s="289"/>
      <c r="AC341" s="289"/>
      <c r="AD341" s="289"/>
      <c r="AE341" s="289"/>
      <c r="AF341" s="289"/>
      <c r="AG341" s="289"/>
      <c r="AH341" s="289"/>
    </row>
    <row r="342" spans="1:34" ht="12.75" customHeight="1" x14ac:dyDescent="0.25">
      <c r="A342" s="289"/>
      <c r="B342" s="289"/>
      <c r="C342" s="289"/>
      <c r="D342" s="289"/>
      <c r="E342" s="289"/>
      <c r="F342" s="289"/>
      <c r="G342" s="289"/>
      <c r="H342" s="289"/>
      <c r="I342" s="289"/>
      <c r="J342" s="289"/>
      <c r="K342" s="289"/>
      <c r="L342" s="289"/>
      <c r="M342" s="289"/>
      <c r="N342" s="289"/>
      <c r="O342" s="289"/>
      <c r="P342" s="289"/>
      <c r="Q342" s="289"/>
      <c r="R342" s="289"/>
      <c r="S342" s="289"/>
      <c r="T342" s="289"/>
      <c r="U342" s="289"/>
      <c r="V342" s="289"/>
      <c r="W342" s="289"/>
      <c r="X342" s="289"/>
      <c r="Y342" s="289"/>
      <c r="Z342" s="289"/>
      <c r="AA342" s="289"/>
      <c r="AB342" s="289"/>
      <c r="AC342" s="289"/>
      <c r="AD342" s="289"/>
      <c r="AE342" s="289"/>
      <c r="AF342" s="289"/>
      <c r="AG342" s="289"/>
      <c r="AH342" s="289"/>
    </row>
    <row r="343" spans="1:34" ht="12.75" customHeight="1" x14ac:dyDescent="0.25">
      <c r="A343" s="289"/>
      <c r="B343" s="289"/>
      <c r="C343" s="289"/>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289"/>
      <c r="Z343" s="289"/>
      <c r="AA343" s="289"/>
      <c r="AB343" s="289"/>
      <c r="AC343" s="289"/>
      <c r="AD343" s="289"/>
      <c r="AE343" s="289"/>
      <c r="AF343" s="289"/>
      <c r="AG343" s="289"/>
      <c r="AH343" s="289"/>
    </row>
    <row r="344" spans="1:34" ht="12.75" customHeight="1" x14ac:dyDescent="0.25">
      <c r="A344" s="289"/>
      <c r="B344" s="289"/>
      <c r="C344" s="289"/>
      <c r="D344" s="289"/>
      <c r="E344" s="289"/>
      <c r="F344" s="289"/>
      <c r="G344" s="289"/>
      <c r="H344" s="289"/>
      <c r="I344" s="289"/>
      <c r="J344" s="289"/>
      <c r="K344" s="289"/>
      <c r="L344" s="289"/>
      <c r="M344" s="289"/>
      <c r="N344" s="289"/>
      <c r="O344" s="289"/>
      <c r="P344" s="289"/>
      <c r="Q344" s="289"/>
      <c r="R344" s="289"/>
      <c r="S344" s="289"/>
      <c r="T344" s="289"/>
      <c r="U344" s="289"/>
      <c r="V344" s="289"/>
      <c r="W344" s="289"/>
      <c r="X344" s="289"/>
      <c r="Y344" s="289"/>
      <c r="Z344" s="289"/>
      <c r="AA344" s="289"/>
      <c r="AB344" s="289"/>
      <c r="AC344" s="289"/>
      <c r="AD344" s="289"/>
      <c r="AE344" s="289"/>
      <c r="AF344" s="289"/>
      <c r="AG344" s="289"/>
      <c r="AH344" s="289"/>
    </row>
    <row r="345" spans="1:34" ht="12.75" customHeight="1" x14ac:dyDescent="0.25">
      <c r="A345" s="289"/>
      <c r="B345" s="289"/>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289"/>
      <c r="Z345" s="289"/>
      <c r="AA345" s="289"/>
      <c r="AB345" s="289"/>
      <c r="AC345" s="289"/>
      <c r="AD345" s="289"/>
      <c r="AE345" s="289"/>
      <c r="AF345" s="289"/>
      <c r="AG345" s="289"/>
      <c r="AH345" s="289"/>
    </row>
    <row r="346" spans="1:34" ht="12.75" customHeight="1" x14ac:dyDescent="0.25">
      <c r="A346" s="289"/>
      <c r="B346" s="289"/>
      <c r="C346" s="289"/>
      <c r="D346" s="289"/>
      <c r="E346" s="289"/>
      <c r="F346" s="289"/>
      <c r="G346" s="289"/>
      <c r="H346" s="289"/>
      <c r="I346" s="289"/>
      <c r="J346" s="289"/>
      <c r="K346" s="289"/>
      <c r="L346" s="289"/>
      <c r="M346" s="289"/>
      <c r="N346" s="289"/>
      <c r="O346" s="289"/>
      <c r="P346" s="289"/>
      <c r="Q346" s="289"/>
      <c r="R346" s="289"/>
      <c r="S346" s="289"/>
      <c r="T346" s="289"/>
      <c r="U346" s="289"/>
      <c r="V346" s="289"/>
      <c r="W346" s="289"/>
      <c r="X346" s="289"/>
      <c r="Y346" s="289"/>
      <c r="Z346" s="289"/>
      <c r="AA346" s="289"/>
      <c r="AB346" s="289"/>
      <c r="AC346" s="289"/>
      <c r="AD346" s="289"/>
      <c r="AE346" s="289"/>
      <c r="AF346" s="289"/>
      <c r="AG346" s="289"/>
      <c r="AH346" s="289"/>
    </row>
    <row r="347" spans="1:34" ht="12.75" customHeight="1" x14ac:dyDescent="0.25">
      <c r="A347" s="289"/>
      <c r="B347" s="289"/>
      <c r="C347" s="289"/>
      <c r="D347" s="289"/>
      <c r="E347" s="289"/>
      <c r="F347" s="289"/>
      <c r="G347" s="289"/>
      <c r="H347" s="289"/>
      <c r="I347" s="289"/>
      <c r="J347" s="289"/>
      <c r="K347" s="289"/>
      <c r="L347" s="289"/>
      <c r="M347" s="289"/>
      <c r="N347" s="289"/>
      <c r="O347" s="289"/>
      <c r="P347" s="289"/>
      <c r="Q347" s="289"/>
      <c r="R347" s="289"/>
      <c r="S347" s="289"/>
      <c r="T347" s="289"/>
      <c r="U347" s="289"/>
      <c r="V347" s="289"/>
      <c r="W347" s="289"/>
      <c r="X347" s="289"/>
      <c r="Y347" s="289"/>
      <c r="Z347" s="289"/>
      <c r="AA347" s="289"/>
      <c r="AB347" s="289"/>
      <c r="AC347" s="289"/>
      <c r="AD347" s="289"/>
      <c r="AE347" s="289"/>
      <c r="AF347" s="289"/>
      <c r="AG347" s="289"/>
      <c r="AH347" s="289"/>
    </row>
    <row r="348" spans="1:34" ht="12.75" customHeight="1" x14ac:dyDescent="0.25">
      <c r="A348" s="289"/>
      <c r="B348" s="289"/>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289"/>
      <c r="Z348" s="289"/>
      <c r="AA348" s="289"/>
      <c r="AB348" s="289"/>
      <c r="AC348" s="289"/>
      <c r="AD348" s="289"/>
      <c r="AE348" s="289"/>
      <c r="AF348" s="289"/>
      <c r="AG348" s="289"/>
      <c r="AH348" s="289"/>
    </row>
    <row r="349" spans="1:34" ht="12.75" customHeight="1" x14ac:dyDescent="0.25">
      <c r="A349" s="289"/>
      <c r="B349" s="289"/>
      <c r="C349" s="289"/>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289"/>
      <c r="Z349" s="289"/>
      <c r="AA349" s="289"/>
      <c r="AB349" s="289"/>
      <c r="AC349" s="289"/>
      <c r="AD349" s="289"/>
      <c r="AE349" s="289"/>
      <c r="AF349" s="289"/>
      <c r="AG349" s="289"/>
      <c r="AH349" s="289"/>
    </row>
    <row r="350" spans="1:34" ht="12.75" customHeight="1" x14ac:dyDescent="0.25">
      <c r="A350" s="289"/>
      <c r="B350" s="289"/>
      <c r="C350" s="289"/>
      <c r="D350" s="289"/>
      <c r="E350" s="289"/>
      <c r="F350" s="289"/>
      <c r="G350" s="289"/>
      <c r="H350" s="289"/>
      <c r="I350" s="289"/>
      <c r="J350" s="289"/>
      <c r="K350" s="289"/>
      <c r="L350" s="289"/>
      <c r="M350" s="289"/>
      <c r="N350" s="289"/>
      <c r="O350" s="289"/>
      <c r="P350" s="289"/>
      <c r="Q350" s="289"/>
      <c r="R350" s="289"/>
      <c r="S350" s="289"/>
      <c r="T350" s="289"/>
      <c r="U350" s="289"/>
      <c r="V350" s="289"/>
      <c r="W350" s="289"/>
      <c r="X350" s="289"/>
      <c r="Y350" s="289"/>
      <c r="Z350" s="289"/>
      <c r="AA350" s="289"/>
      <c r="AB350" s="289"/>
      <c r="AC350" s="289"/>
      <c r="AD350" s="289"/>
      <c r="AE350" s="289"/>
      <c r="AF350" s="289"/>
      <c r="AG350" s="289"/>
      <c r="AH350" s="289"/>
    </row>
    <row r="351" spans="1:34" ht="12.75" customHeight="1" x14ac:dyDescent="0.25">
      <c r="A351" s="289"/>
      <c r="B351" s="289"/>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289"/>
      <c r="Z351" s="289"/>
      <c r="AA351" s="289"/>
      <c r="AB351" s="289"/>
      <c r="AC351" s="289"/>
      <c r="AD351" s="289"/>
      <c r="AE351" s="289"/>
      <c r="AF351" s="289"/>
      <c r="AG351" s="289"/>
      <c r="AH351" s="289"/>
    </row>
    <row r="352" spans="1:34" ht="12.75" customHeight="1" x14ac:dyDescent="0.25">
      <c r="A352" s="289"/>
      <c r="B352" s="289"/>
      <c r="C352" s="289"/>
      <c r="D352" s="289"/>
      <c r="E352" s="289"/>
      <c r="F352" s="289"/>
      <c r="G352" s="289"/>
      <c r="H352" s="289"/>
      <c r="I352" s="289"/>
      <c r="J352" s="289"/>
      <c r="K352" s="289"/>
      <c r="L352" s="289"/>
      <c r="M352" s="289"/>
      <c r="N352" s="289"/>
      <c r="O352" s="289"/>
      <c r="P352" s="289"/>
      <c r="Q352" s="289"/>
      <c r="R352" s="289"/>
      <c r="S352" s="289"/>
      <c r="T352" s="289"/>
      <c r="U352" s="289"/>
      <c r="V352" s="289"/>
      <c r="W352" s="289"/>
      <c r="X352" s="289"/>
      <c r="Y352" s="289"/>
      <c r="Z352" s="289"/>
      <c r="AA352" s="289"/>
      <c r="AB352" s="289"/>
      <c r="AC352" s="289"/>
      <c r="AD352" s="289"/>
      <c r="AE352" s="289"/>
      <c r="AF352" s="289"/>
      <c r="AG352" s="289"/>
      <c r="AH352" s="289"/>
    </row>
    <row r="353" spans="1:34" ht="12.75" customHeight="1" x14ac:dyDescent="0.25">
      <c r="A353" s="289"/>
      <c r="B353" s="289"/>
      <c r="C353" s="289"/>
      <c r="D353" s="289"/>
      <c r="E353" s="289"/>
      <c r="F353" s="289"/>
      <c r="G353" s="289"/>
      <c r="H353" s="289"/>
      <c r="I353" s="289"/>
      <c r="J353" s="289"/>
      <c r="K353" s="289"/>
      <c r="L353" s="289"/>
      <c r="M353" s="289"/>
      <c r="N353" s="289"/>
      <c r="O353" s="289"/>
      <c r="P353" s="289"/>
      <c r="Q353" s="289"/>
      <c r="R353" s="289"/>
      <c r="S353" s="289"/>
      <c r="T353" s="289"/>
      <c r="U353" s="289"/>
      <c r="V353" s="289"/>
      <c r="W353" s="289"/>
      <c r="X353" s="289"/>
      <c r="Y353" s="289"/>
      <c r="Z353" s="289"/>
      <c r="AA353" s="289"/>
      <c r="AB353" s="289"/>
      <c r="AC353" s="289"/>
      <c r="AD353" s="289"/>
      <c r="AE353" s="289"/>
      <c r="AF353" s="289"/>
      <c r="AG353" s="289"/>
      <c r="AH353" s="289"/>
    </row>
    <row r="354" spans="1:34" ht="12.75" customHeight="1" x14ac:dyDescent="0.25">
      <c r="A354" s="289"/>
      <c r="B354" s="289"/>
      <c r="C354" s="289"/>
      <c r="D354" s="289"/>
      <c r="E354" s="289"/>
      <c r="F354" s="289"/>
      <c r="G354" s="289"/>
      <c r="H354" s="289"/>
      <c r="I354" s="289"/>
      <c r="J354" s="289"/>
      <c r="K354" s="289"/>
      <c r="L354" s="289"/>
      <c r="M354" s="289"/>
      <c r="N354" s="289"/>
      <c r="O354" s="289"/>
      <c r="P354" s="289"/>
      <c r="Q354" s="289"/>
      <c r="R354" s="289"/>
      <c r="S354" s="289"/>
      <c r="T354" s="289"/>
      <c r="U354" s="289"/>
      <c r="V354" s="289"/>
      <c r="W354" s="289"/>
      <c r="X354" s="289"/>
      <c r="Y354" s="289"/>
      <c r="Z354" s="289"/>
      <c r="AA354" s="289"/>
      <c r="AB354" s="289"/>
      <c r="AC354" s="289"/>
      <c r="AD354" s="289"/>
      <c r="AE354" s="289"/>
      <c r="AF354" s="289"/>
      <c r="AG354" s="289"/>
      <c r="AH354" s="289"/>
    </row>
    <row r="355" spans="1:34" ht="12.75" customHeight="1" x14ac:dyDescent="0.25">
      <c r="A355" s="289"/>
      <c r="B355" s="289"/>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289"/>
      <c r="Z355" s="289"/>
      <c r="AA355" s="289"/>
      <c r="AB355" s="289"/>
      <c r="AC355" s="289"/>
      <c r="AD355" s="289"/>
      <c r="AE355" s="289"/>
      <c r="AF355" s="289"/>
      <c r="AG355" s="289"/>
      <c r="AH355" s="289"/>
    </row>
    <row r="356" spans="1:34" ht="12.75" customHeight="1" x14ac:dyDescent="0.25">
      <c r="A356" s="289"/>
      <c r="B356" s="289"/>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289"/>
      <c r="Z356" s="289"/>
      <c r="AA356" s="289"/>
      <c r="AB356" s="289"/>
      <c r="AC356" s="289"/>
      <c r="AD356" s="289"/>
      <c r="AE356" s="289"/>
      <c r="AF356" s="289"/>
      <c r="AG356" s="289"/>
      <c r="AH356" s="289"/>
    </row>
    <row r="357" spans="1:34" ht="12.75" customHeight="1" x14ac:dyDescent="0.25">
      <c r="A357" s="289"/>
      <c r="B357" s="289"/>
      <c r="C357" s="289"/>
      <c r="D357" s="289"/>
      <c r="E357" s="289"/>
      <c r="F357" s="289"/>
      <c r="G357" s="289"/>
      <c r="H357" s="289"/>
      <c r="I357" s="289"/>
      <c r="J357" s="289"/>
      <c r="K357" s="289"/>
      <c r="L357" s="289"/>
      <c r="M357" s="289"/>
      <c r="N357" s="289"/>
      <c r="O357" s="289"/>
      <c r="P357" s="289"/>
      <c r="Q357" s="289"/>
      <c r="R357" s="289"/>
      <c r="S357" s="289"/>
      <c r="T357" s="289"/>
      <c r="U357" s="289"/>
      <c r="V357" s="289"/>
      <c r="W357" s="289"/>
      <c r="X357" s="289"/>
      <c r="Y357" s="289"/>
      <c r="Z357" s="289"/>
      <c r="AA357" s="289"/>
      <c r="AB357" s="289"/>
      <c r="AC357" s="289"/>
      <c r="AD357" s="289"/>
      <c r="AE357" s="289"/>
      <c r="AF357" s="289"/>
      <c r="AG357" s="289"/>
      <c r="AH357" s="289"/>
    </row>
    <row r="358" spans="1:34" ht="12.75" customHeight="1" x14ac:dyDescent="0.25">
      <c r="A358" s="289"/>
      <c r="B358" s="289"/>
      <c r="C358" s="289"/>
      <c r="D358" s="289"/>
      <c r="E358" s="289"/>
      <c r="F358" s="289"/>
      <c r="G358" s="289"/>
      <c r="H358" s="289"/>
      <c r="I358" s="289"/>
      <c r="J358" s="289"/>
      <c r="K358" s="289"/>
      <c r="L358" s="289"/>
      <c r="M358" s="289"/>
      <c r="N358" s="289"/>
      <c r="O358" s="289"/>
      <c r="P358" s="289"/>
      <c r="Q358" s="289"/>
      <c r="R358" s="289"/>
      <c r="S358" s="289"/>
      <c r="T358" s="289"/>
      <c r="U358" s="289"/>
      <c r="V358" s="289"/>
      <c r="W358" s="289"/>
      <c r="X358" s="289"/>
      <c r="Y358" s="289"/>
      <c r="Z358" s="289"/>
      <c r="AA358" s="289"/>
      <c r="AB358" s="289"/>
      <c r="AC358" s="289"/>
      <c r="AD358" s="289"/>
      <c r="AE358" s="289"/>
      <c r="AF358" s="289"/>
      <c r="AG358" s="289"/>
      <c r="AH358" s="289"/>
    </row>
    <row r="359" spans="1:34" ht="12.75" customHeight="1" x14ac:dyDescent="0.25">
      <c r="A359" s="289"/>
      <c r="B359" s="289"/>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289"/>
      <c r="Z359" s="289"/>
      <c r="AA359" s="289"/>
      <c r="AB359" s="289"/>
      <c r="AC359" s="289"/>
      <c r="AD359" s="289"/>
      <c r="AE359" s="289"/>
      <c r="AF359" s="289"/>
      <c r="AG359" s="289"/>
      <c r="AH359" s="289"/>
    </row>
    <row r="360" spans="1:34" ht="12.75" customHeight="1" x14ac:dyDescent="0.25">
      <c r="A360" s="289"/>
      <c r="B360" s="289"/>
      <c r="C360" s="289"/>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c r="AE360" s="289"/>
      <c r="AF360" s="289"/>
      <c r="AG360" s="289"/>
      <c r="AH360" s="289"/>
    </row>
    <row r="361" spans="1:34" ht="12.75" customHeight="1" x14ac:dyDescent="0.25">
      <c r="A361" s="289"/>
      <c r="B361" s="289"/>
      <c r="C361" s="289"/>
      <c r="D361" s="289"/>
      <c r="E361" s="289"/>
      <c r="F361" s="289"/>
      <c r="G361" s="289"/>
      <c r="H361" s="289"/>
      <c r="I361" s="289"/>
      <c r="J361" s="289"/>
      <c r="K361" s="289"/>
      <c r="L361" s="289"/>
      <c r="M361" s="289"/>
      <c r="N361" s="289"/>
      <c r="O361" s="289"/>
      <c r="P361" s="289"/>
      <c r="Q361" s="289"/>
      <c r="R361" s="289"/>
      <c r="S361" s="289"/>
      <c r="T361" s="289"/>
      <c r="U361" s="289"/>
      <c r="V361" s="289"/>
      <c r="W361" s="289"/>
      <c r="X361" s="289"/>
      <c r="Y361" s="289"/>
      <c r="Z361" s="289"/>
      <c r="AA361" s="289"/>
      <c r="AB361" s="289"/>
      <c r="AC361" s="289"/>
      <c r="AD361" s="289"/>
      <c r="AE361" s="289"/>
      <c r="AF361" s="289"/>
      <c r="AG361" s="289"/>
      <c r="AH361" s="289"/>
    </row>
    <row r="362" spans="1:34" ht="12.75" customHeight="1" x14ac:dyDescent="0.25">
      <c r="A362" s="289"/>
      <c r="B362" s="289"/>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289"/>
      <c r="Z362" s="289"/>
      <c r="AA362" s="289"/>
      <c r="AB362" s="289"/>
      <c r="AC362" s="289"/>
      <c r="AD362" s="289"/>
      <c r="AE362" s="289"/>
      <c r="AF362" s="289"/>
      <c r="AG362" s="289"/>
      <c r="AH362" s="289"/>
    </row>
    <row r="363" spans="1:34" ht="12.75" customHeight="1" x14ac:dyDescent="0.25">
      <c r="A363" s="289"/>
      <c r="B363" s="289"/>
      <c r="C363" s="289"/>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289"/>
      <c r="Z363" s="289"/>
      <c r="AA363" s="289"/>
      <c r="AB363" s="289"/>
      <c r="AC363" s="289"/>
      <c r="AD363" s="289"/>
      <c r="AE363" s="289"/>
      <c r="AF363" s="289"/>
      <c r="AG363" s="289"/>
      <c r="AH363" s="289"/>
    </row>
    <row r="364" spans="1:34" ht="12.75" customHeight="1" x14ac:dyDescent="0.25">
      <c r="A364" s="289"/>
      <c r="B364" s="289"/>
      <c r="C364" s="289"/>
      <c r="D364" s="289"/>
      <c r="E364" s="289"/>
      <c r="F364" s="289"/>
      <c r="G364" s="289"/>
      <c r="H364" s="289"/>
      <c r="I364" s="289"/>
      <c r="J364" s="289"/>
      <c r="K364" s="289"/>
      <c r="L364" s="289"/>
      <c r="M364" s="289"/>
      <c r="N364" s="289"/>
      <c r="O364" s="289"/>
      <c r="P364" s="289"/>
      <c r="Q364" s="289"/>
      <c r="R364" s="289"/>
      <c r="S364" s="289"/>
      <c r="T364" s="289"/>
      <c r="U364" s="289"/>
      <c r="V364" s="289"/>
      <c r="W364" s="289"/>
      <c r="X364" s="289"/>
      <c r="Y364" s="289"/>
      <c r="Z364" s="289"/>
      <c r="AA364" s="289"/>
      <c r="AB364" s="289"/>
      <c r="AC364" s="289"/>
      <c r="AD364" s="289"/>
      <c r="AE364" s="289"/>
      <c r="AF364" s="289"/>
      <c r="AG364" s="289"/>
      <c r="AH364" s="289"/>
    </row>
    <row r="365" spans="1:34" ht="12.75" customHeight="1" x14ac:dyDescent="0.25">
      <c r="A365" s="289"/>
      <c r="B365" s="289"/>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c r="AE365" s="289"/>
      <c r="AF365" s="289"/>
      <c r="AG365" s="289"/>
      <c r="AH365" s="289"/>
    </row>
    <row r="366" spans="1:34" ht="12.75" customHeight="1" x14ac:dyDescent="0.25">
      <c r="A366" s="289"/>
      <c r="B366" s="289"/>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c r="AE366" s="289"/>
      <c r="AF366" s="289"/>
      <c r="AG366" s="289"/>
      <c r="AH366" s="289"/>
    </row>
    <row r="367" spans="1:34" ht="12.75" customHeight="1" x14ac:dyDescent="0.25">
      <c r="A367" s="289"/>
      <c r="B367" s="289"/>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289"/>
      <c r="Z367" s="289"/>
      <c r="AA367" s="289"/>
      <c r="AB367" s="289"/>
      <c r="AC367" s="289"/>
      <c r="AD367" s="289"/>
      <c r="AE367" s="289"/>
      <c r="AF367" s="289"/>
      <c r="AG367" s="289"/>
      <c r="AH367" s="289"/>
    </row>
    <row r="368" spans="1:34" ht="12.75" customHeight="1" x14ac:dyDescent="0.25">
      <c r="A368" s="289"/>
      <c r="B368" s="289"/>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289"/>
      <c r="Z368" s="289"/>
      <c r="AA368" s="289"/>
      <c r="AB368" s="289"/>
      <c r="AC368" s="289"/>
      <c r="AD368" s="289"/>
      <c r="AE368" s="289"/>
      <c r="AF368" s="289"/>
      <c r="AG368" s="289"/>
      <c r="AH368" s="289"/>
    </row>
    <row r="369" spans="1:34" ht="12.75" customHeight="1" x14ac:dyDescent="0.25">
      <c r="A369" s="289"/>
      <c r="B369" s="289"/>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289"/>
      <c r="Z369" s="289"/>
      <c r="AA369" s="289"/>
      <c r="AB369" s="289"/>
      <c r="AC369" s="289"/>
      <c r="AD369" s="289"/>
      <c r="AE369" s="289"/>
      <c r="AF369" s="289"/>
      <c r="AG369" s="289"/>
      <c r="AH369" s="289"/>
    </row>
    <row r="370" spans="1:34" ht="12.75" customHeight="1" x14ac:dyDescent="0.25">
      <c r="A370" s="289"/>
      <c r="B370" s="289"/>
      <c r="C370" s="289"/>
      <c r="D370" s="289"/>
      <c r="E370" s="289"/>
      <c r="F370" s="289"/>
      <c r="G370" s="289"/>
      <c r="H370" s="289"/>
      <c r="I370" s="289"/>
      <c r="J370" s="289"/>
      <c r="K370" s="289"/>
      <c r="L370" s="289"/>
      <c r="M370" s="289"/>
      <c r="N370" s="289"/>
      <c r="O370" s="289"/>
      <c r="P370" s="289"/>
      <c r="Q370" s="289"/>
      <c r="R370" s="289"/>
      <c r="S370" s="289"/>
      <c r="T370" s="289"/>
      <c r="U370" s="289"/>
      <c r="V370" s="289"/>
      <c r="W370" s="289"/>
      <c r="X370" s="289"/>
      <c r="Y370" s="289"/>
      <c r="Z370" s="289"/>
      <c r="AA370" s="289"/>
      <c r="AB370" s="289"/>
      <c r="AC370" s="289"/>
      <c r="AD370" s="289"/>
      <c r="AE370" s="289"/>
      <c r="AF370" s="289"/>
      <c r="AG370" s="289"/>
      <c r="AH370" s="289"/>
    </row>
    <row r="371" spans="1:34" ht="12.75" customHeight="1" x14ac:dyDescent="0.25">
      <c r="A371" s="289"/>
      <c r="B371" s="289"/>
      <c r="C371" s="289"/>
      <c r="D371" s="289"/>
      <c r="E371" s="289"/>
      <c r="F371" s="289"/>
      <c r="G371" s="289"/>
      <c r="H371" s="289"/>
      <c r="I371" s="289"/>
      <c r="J371" s="289"/>
      <c r="K371" s="289"/>
      <c r="L371" s="289"/>
      <c r="M371" s="289"/>
      <c r="N371" s="289"/>
      <c r="O371" s="289"/>
      <c r="P371" s="289"/>
      <c r="Q371" s="289"/>
      <c r="R371" s="289"/>
      <c r="S371" s="289"/>
      <c r="T371" s="289"/>
      <c r="U371" s="289"/>
      <c r="V371" s="289"/>
      <c r="W371" s="289"/>
      <c r="X371" s="289"/>
      <c r="Y371" s="289"/>
      <c r="Z371" s="289"/>
      <c r="AA371" s="289"/>
      <c r="AB371" s="289"/>
      <c r="AC371" s="289"/>
      <c r="AD371" s="289"/>
      <c r="AE371" s="289"/>
      <c r="AF371" s="289"/>
      <c r="AG371" s="289"/>
      <c r="AH371" s="289"/>
    </row>
    <row r="372" spans="1:34" ht="12.75" customHeight="1" x14ac:dyDescent="0.25">
      <c r="A372" s="289"/>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89"/>
      <c r="AC372" s="289"/>
      <c r="AD372" s="289"/>
      <c r="AE372" s="289"/>
      <c r="AF372" s="289"/>
      <c r="AG372" s="289"/>
      <c r="AH372" s="289"/>
    </row>
    <row r="373" spans="1:34" ht="12.75" customHeight="1" x14ac:dyDescent="0.25">
      <c r="A373" s="289"/>
      <c r="B373" s="289"/>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289"/>
      <c r="Z373" s="289"/>
      <c r="AA373" s="289"/>
      <c r="AB373" s="289"/>
      <c r="AC373" s="289"/>
      <c r="AD373" s="289"/>
      <c r="AE373" s="289"/>
      <c r="AF373" s="289"/>
      <c r="AG373" s="289"/>
      <c r="AH373" s="289"/>
    </row>
    <row r="374" spans="1:34" ht="12.75" customHeight="1" x14ac:dyDescent="0.25">
      <c r="A374" s="289"/>
      <c r="B374" s="289"/>
      <c r="C374" s="289"/>
      <c r="D374" s="289"/>
      <c r="E374" s="289"/>
      <c r="F374" s="289"/>
      <c r="G374" s="289"/>
      <c r="H374" s="289"/>
      <c r="I374" s="289"/>
      <c r="J374" s="289"/>
      <c r="K374" s="289"/>
      <c r="L374" s="289"/>
      <c r="M374" s="289"/>
      <c r="N374" s="289"/>
      <c r="O374" s="289"/>
      <c r="P374" s="289"/>
      <c r="Q374" s="289"/>
      <c r="R374" s="289"/>
      <c r="S374" s="289"/>
      <c r="T374" s="289"/>
      <c r="U374" s="289"/>
      <c r="V374" s="289"/>
      <c r="W374" s="289"/>
      <c r="X374" s="289"/>
      <c r="Y374" s="289"/>
      <c r="Z374" s="289"/>
      <c r="AA374" s="289"/>
      <c r="AB374" s="289"/>
      <c r="AC374" s="289"/>
      <c r="AD374" s="289"/>
      <c r="AE374" s="289"/>
      <c r="AF374" s="289"/>
      <c r="AG374" s="289"/>
      <c r="AH374" s="289"/>
    </row>
    <row r="375" spans="1:34" ht="12.75" customHeight="1" x14ac:dyDescent="0.25">
      <c r="A375" s="289"/>
      <c r="B375" s="289"/>
      <c r="C375" s="289"/>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c r="AE375" s="289"/>
      <c r="AF375" s="289"/>
      <c r="AG375" s="289"/>
      <c r="AH375" s="289"/>
    </row>
    <row r="376" spans="1:34" ht="12.75" customHeight="1" x14ac:dyDescent="0.25">
      <c r="A376" s="289"/>
      <c r="B376" s="289"/>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c r="AE376" s="289"/>
      <c r="AF376" s="289"/>
      <c r="AG376" s="289"/>
      <c r="AH376" s="289"/>
    </row>
    <row r="377" spans="1:34" ht="12.75" customHeight="1" x14ac:dyDescent="0.25">
      <c r="A377" s="289"/>
      <c r="B377" s="289"/>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c r="AE377" s="289"/>
      <c r="AF377" s="289"/>
      <c r="AG377" s="289"/>
      <c r="AH377" s="289"/>
    </row>
    <row r="378" spans="1:34" ht="12.75" customHeight="1" x14ac:dyDescent="0.25">
      <c r="A378" s="289"/>
      <c r="B378" s="289"/>
      <c r="C378" s="289"/>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c r="AE378" s="289"/>
      <c r="AF378" s="289"/>
      <c r="AG378" s="289"/>
      <c r="AH378" s="289"/>
    </row>
    <row r="379" spans="1:34" ht="12.75" customHeight="1" x14ac:dyDescent="0.25">
      <c r="A379" s="289"/>
      <c r="B379" s="289"/>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c r="AE379" s="289"/>
      <c r="AF379" s="289"/>
      <c r="AG379" s="289"/>
      <c r="AH379" s="289"/>
    </row>
    <row r="380" spans="1:34" ht="12.75" customHeight="1" x14ac:dyDescent="0.25">
      <c r="A380" s="289"/>
      <c r="B380" s="289"/>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c r="AE380" s="289"/>
      <c r="AF380" s="289"/>
      <c r="AG380" s="289"/>
      <c r="AH380" s="289"/>
    </row>
    <row r="381" spans="1:34" ht="12.75" customHeight="1" x14ac:dyDescent="0.25">
      <c r="A381" s="289"/>
      <c r="B381" s="289"/>
      <c r="C381" s="289"/>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c r="AE381" s="289"/>
      <c r="AF381" s="289"/>
      <c r="AG381" s="289"/>
      <c r="AH381" s="289"/>
    </row>
    <row r="382" spans="1:34" ht="12.75" customHeight="1" x14ac:dyDescent="0.25">
      <c r="A382" s="289"/>
      <c r="B382" s="289"/>
      <c r="C382" s="289"/>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c r="AE382" s="289"/>
      <c r="AF382" s="289"/>
      <c r="AG382" s="289"/>
      <c r="AH382" s="289"/>
    </row>
    <row r="383" spans="1:34" ht="12.75" customHeight="1" x14ac:dyDescent="0.25">
      <c r="A383" s="289"/>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c r="AE383" s="289"/>
      <c r="AF383" s="289"/>
      <c r="AG383" s="289"/>
      <c r="AH383" s="289"/>
    </row>
    <row r="384" spans="1:34" ht="12.75" customHeight="1" x14ac:dyDescent="0.25">
      <c r="A384" s="289"/>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c r="AE384" s="289"/>
      <c r="AF384" s="289"/>
      <c r="AG384" s="289"/>
      <c r="AH384" s="289"/>
    </row>
    <row r="385" spans="1:34" ht="12.75" customHeight="1" x14ac:dyDescent="0.25">
      <c r="A385" s="289"/>
      <c r="B385" s="289"/>
      <c r="C385" s="289"/>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c r="AE385" s="289"/>
      <c r="AF385" s="289"/>
      <c r="AG385" s="289"/>
      <c r="AH385" s="289"/>
    </row>
    <row r="386" spans="1:34" ht="12.75" customHeight="1" x14ac:dyDescent="0.25">
      <c r="A386" s="289"/>
      <c r="B386" s="289"/>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c r="AE386" s="289"/>
      <c r="AF386" s="289"/>
      <c r="AG386" s="289"/>
      <c r="AH386" s="289"/>
    </row>
    <row r="387" spans="1:34" ht="12.75" customHeight="1" x14ac:dyDescent="0.25">
      <c r="A387" s="289"/>
      <c r="B387" s="289"/>
      <c r="C387" s="289"/>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c r="AE387" s="289"/>
      <c r="AF387" s="289"/>
      <c r="AG387" s="289"/>
      <c r="AH387" s="289"/>
    </row>
    <row r="388" spans="1:34" ht="12.75" customHeight="1" x14ac:dyDescent="0.25">
      <c r="A388" s="289"/>
      <c r="B388" s="289"/>
      <c r="C388" s="289"/>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c r="AE388" s="289"/>
      <c r="AF388" s="289"/>
      <c r="AG388" s="289"/>
      <c r="AH388" s="289"/>
    </row>
    <row r="389" spans="1:34" ht="12.75" customHeight="1" x14ac:dyDescent="0.25">
      <c r="A389" s="289"/>
      <c r="B389" s="289"/>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c r="AE389" s="289"/>
      <c r="AF389" s="289"/>
      <c r="AG389" s="289"/>
      <c r="AH389" s="289"/>
    </row>
    <row r="390" spans="1:34" ht="12.75" customHeight="1" x14ac:dyDescent="0.25">
      <c r="A390" s="289"/>
      <c r="B390" s="289"/>
      <c r="C390" s="289"/>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c r="AE390" s="289"/>
      <c r="AF390" s="289"/>
      <c r="AG390" s="289"/>
      <c r="AH390" s="289"/>
    </row>
    <row r="391" spans="1:34" ht="12.75" customHeight="1" x14ac:dyDescent="0.25">
      <c r="A391" s="289"/>
      <c r="B391" s="289"/>
      <c r="C391" s="289"/>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c r="AE391" s="289"/>
      <c r="AF391" s="289"/>
      <c r="AG391" s="289"/>
      <c r="AH391" s="289"/>
    </row>
    <row r="392" spans="1:34" ht="12.75" customHeight="1" x14ac:dyDescent="0.25">
      <c r="A392" s="289"/>
      <c r="B392" s="289"/>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c r="AE392" s="289"/>
      <c r="AF392" s="289"/>
      <c r="AG392" s="289"/>
      <c r="AH392" s="289"/>
    </row>
    <row r="393" spans="1:34" ht="12.75" customHeight="1" x14ac:dyDescent="0.25">
      <c r="A393" s="289"/>
      <c r="B393" s="289"/>
      <c r="C393" s="289"/>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c r="AE393" s="289"/>
      <c r="AF393" s="289"/>
      <c r="AG393" s="289"/>
      <c r="AH393" s="289"/>
    </row>
    <row r="394" spans="1:34" ht="12.75" customHeight="1" x14ac:dyDescent="0.25">
      <c r="A394" s="289"/>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89"/>
      <c r="AG394" s="289"/>
      <c r="AH394" s="289"/>
    </row>
    <row r="395" spans="1:34" ht="12.75" customHeight="1" x14ac:dyDescent="0.25">
      <c r="A395" s="289"/>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c r="AE395" s="289"/>
      <c r="AF395" s="289"/>
      <c r="AG395" s="289"/>
      <c r="AH395" s="289"/>
    </row>
    <row r="396" spans="1:34" ht="12.75" customHeight="1" x14ac:dyDescent="0.25">
      <c r="A396" s="289"/>
      <c r="B396" s="289"/>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c r="AE396" s="289"/>
      <c r="AF396" s="289"/>
      <c r="AG396" s="289"/>
      <c r="AH396" s="289"/>
    </row>
    <row r="397" spans="1:34" ht="12.75" customHeight="1" x14ac:dyDescent="0.25">
      <c r="A397" s="289"/>
      <c r="B397" s="289"/>
      <c r="C397" s="289"/>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c r="AE397" s="289"/>
      <c r="AF397" s="289"/>
      <c r="AG397" s="289"/>
      <c r="AH397" s="289"/>
    </row>
    <row r="398" spans="1:34" ht="12.75" customHeight="1" x14ac:dyDescent="0.25">
      <c r="A398" s="289"/>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c r="AE398" s="289"/>
      <c r="AF398" s="289"/>
      <c r="AG398" s="289"/>
      <c r="AH398" s="289"/>
    </row>
    <row r="399" spans="1:34" ht="12.75" customHeight="1" x14ac:dyDescent="0.25">
      <c r="A399" s="289"/>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c r="AE399" s="289"/>
      <c r="AF399" s="289"/>
      <c r="AG399" s="289"/>
      <c r="AH399" s="289"/>
    </row>
    <row r="400" spans="1:34" ht="12.75" customHeight="1" x14ac:dyDescent="0.25">
      <c r="A400" s="289"/>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89"/>
      <c r="AG400" s="289"/>
      <c r="AH400" s="289"/>
    </row>
    <row r="401" spans="1:34" ht="12.75" customHeight="1" x14ac:dyDescent="0.25">
      <c r="A401" s="289"/>
      <c r="B401" s="289"/>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c r="AE401" s="289"/>
      <c r="AF401" s="289"/>
      <c r="AG401" s="289"/>
      <c r="AH401" s="289"/>
    </row>
    <row r="402" spans="1:34" ht="12.75" customHeight="1" x14ac:dyDescent="0.25">
      <c r="A402" s="289"/>
      <c r="B402" s="289"/>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c r="AE402" s="289"/>
      <c r="AF402" s="289"/>
      <c r="AG402" s="289"/>
      <c r="AH402" s="289"/>
    </row>
    <row r="403" spans="1:34" ht="12.75" customHeight="1" x14ac:dyDescent="0.25">
      <c r="A403" s="289"/>
      <c r="B403" s="289"/>
      <c r="C403" s="289"/>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c r="AE403" s="289"/>
      <c r="AF403" s="289"/>
      <c r="AG403" s="289"/>
      <c r="AH403" s="289"/>
    </row>
    <row r="404" spans="1:34" ht="12.75" customHeight="1" x14ac:dyDescent="0.25">
      <c r="A404" s="289"/>
      <c r="B404" s="289"/>
      <c r="C404" s="289"/>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c r="AE404" s="289"/>
      <c r="AF404" s="289"/>
      <c r="AG404" s="289"/>
      <c r="AH404" s="289"/>
    </row>
    <row r="405" spans="1:34" ht="12.75" customHeight="1" x14ac:dyDescent="0.25">
      <c r="A405" s="289"/>
      <c r="B405" s="289"/>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c r="AE405" s="289"/>
      <c r="AF405" s="289"/>
      <c r="AG405" s="289"/>
      <c r="AH405" s="289"/>
    </row>
    <row r="406" spans="1:34" ht="12.75" customHeight="1" x14ac:dyDescent="0.25">
      <c r="A406" s="289"/>
      <c r="B406" s="289"/>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c r="AE406" s="289"/>
      <c r="AF406" s="289"/>
      <c r="AG406" s="289"/>
      <c r="AH406" s="289"/>
    </row>
    <row r="407" spans="1:34" ht="12.75" customHeight="1" x14ac:dyDescent="0.25">
      <c r="A407" s="289"/>
      <c r="B407" s="289"/>
      <c r="C407" s="289"/>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c r="AE407" s="289"/>
      <c r="AF407" s="289"/>
      <c r="AG407" s="289"/>
      <c r="AH407" s="289"/>
    </row>
    <row r="408" spans="1:34" ht="12.75" customHeight="1" x14ac:dyDescent="0.25">
      <c r="A408" s="289"/>
      <c r="B408" s="289"/>
      <c r="C408" s="289"/>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c r="AE408" s="289"/>
      <c r="AF408" s="289"/>
      <c r="AG408" s="289"/>
      <c r="AH408" s="289"/>
    </row>
    <row r="409" spans="1:34" ht="12.75" customHeight="1" x14ac:dyDescent="0.25">
      <c r="A409" s="289"/>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89"/>
      <c r="AG409" s="289"/>
      <c r="AH409" s="289"/>
    </row>
    <row r="410" spans="1:34" ht="12.75" customHeight="1" x14ac:dyDescent="0.25">
      <c r="A410" s="289"/>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89"/>
      <c r="AG410" s="289"/>
      <c r="AH410" s="289"/>
    </row>
    <row r="411" spans="1:34" ht="12.75" customHeight="1" x14ac:dyDescent="0.25">
      <c r="A411" s="289"/>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c r="AH411" s="289"/>
    </row>
    <row r="412" spans="1:34" ht="12.75" customHeight="1" x14ac:dyDescent="0.25">
      <c r="A412" s="289"/>
      <c r="B412" s="289"/>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289"/>
      <c r="Z412" s="289"/>
      <c r="AA412" s="289"/>
      <c r="AB412" s="289"/>
      <c r="AC412" s="289"/>
      <c r="AD412" s="289"/>
      <c r="AE412" s="289"/>
      <c r="AF412" s="289"/>
      <c r="AG412" s="289"/>
      <c r="AH412" s="289"/>
    </row>
    <row r="413" spans="1:34" ht="12.75" customHeight="1" x14ac:dyDescent="0.25">
      <c r="A413" s="289"/>
      <c r="B413" s="289"/>
      <c r="C413" s="289"/>
      <c r="D413" s="289"/>
      <c r="E413" s="289"/>
      <c r="F413" s="289"/>
      <c r="G413" s="289"/>
      <c r="H413" s="289"/>
      <c r="I413" s="289"/>
      <c r="J413" s="289"/>
      <c r="K413" s="289"/>
      <c r="L413" s="289"/>
      <c r="M413" s="289"/>
      <c r="N413" s="289"/>
      <c r="O413" s="289"/>
      <c r="P413" s="289"/>
      <c r="Q413" s="289"/>
      <c r="R413" s="289"/>
      <c r="S413" s="289"/>
      <c r="T413" s="289"/>
      <c r="U413" s="289"/>
      <c r="V413" s="289"/>
      <c r="W413" s="289"/>
      <c r="X413" s="289"/>
      <c r="Y413" s="289"/>
      <c r="Z413" s="289"/>
      <c r="AA413" s="289"/>
      <c r="AB413" s="289"/>
      <c r="AC413" s="289"/>
      <c r="AD413" s="289"/>
      <c r="AE413" s="289"/>
      <c r="AF413" s="289"/>
      <c r="AG413" s="289"/>
      <c r="AH413" s="289"/>
    </row>
    <row r="414" spans="1:34" ht="12.75" customHeight="1" x14ac:dyDescent="0.25">
      <c r="A414" s="289"/>
      <c r="B414" s="289"/>
      <c r="C414" s="289"/>
      <c r="D414" s="289"/>
      <c r="E414" s="289"/>
      <c r="F414" s="289"/>
      <c r="G414" s="289"/>
      <c r="H414" s="289"/>
      <c r="I414" s="289"/>
      <c r="J414" s="289"/>
      <c r="K414" s="289"/>
      <c r="L414" s="289"/>
      <c r="M414" s="289"/>
      <c r="N414" s="289"/>
      <c r="O414" s="289"/>
      <c r="P414" s="289"/>
      <c r="Q414" s="289"/>
      <c r="R414" s="289"/>
      <c r="S414" s="289"/>
      <c r="T414" s="289"/>
      <c r="U414" s="289"/>
      <c r="V414" s="289"/>
      <c r="W414" s="289"/>
      <c r="X414" s="289"/>
      <c r="Y414" s="289"/>
      <c r="Z414" s="289"/>
      <c r="AA414" s="289"/>
      <c r="AB414" s="289"/>
      <c r="AC414" s="289"/>
      <c r="AD414" s="289"/>
      <c r="AE414" s="289"/>
      <c r="AF414" s="289"/>
      <c r="AG414" s="289"/>
      <c r="AH414" s="289"/>
    </row>
    <row r="415" spans="1:34" ht="12.75" customHeight="1" x14ac:dyDescent="0.25">
      <c r="A415" s="289"/>
      <c r="B415" s="289"/>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289"/>
      <c r="Z415" s="289"/>
      <c r="AA415" s="289"/>
      <c r="AB415" s="289"/>
      <c r="AC415" s="289"/>
      <c r="AD415" s="289"/>
      <c r="AE415" s="289"/>
      <c r="AF415" s="289"/>
      <c r="AG415" s="289"/>
      <c r="AH415" s="289"/>
    </row>
    <row r="416" spans="1:34" ht="12.75" customHeight="1" x14ac:dyDescent="0.25">
      <c r="A416" s="289"/>
      <c r="B416" s="289"/>
      <c r="C416" s="289"/>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c r="AE416" s="289"/>
      <c r="AF416" s="289"/>
      <c r="AG416" s="289"/>
      <c r="AH416" s="289"/>
    </row>
    <row r="417" spans="1:34" ht="12.75" customHeight="1" x14ac:dyDescent="0.25">
      <c r="A417" s="289"/>
      <c r="B417" s="289"/>
      <c r="C417" s="289"/>
      <c r="D417" s="289"/>
      <c r="E417" s="289"/>
      <c r="F417" s="289"/>
      <c r="G417" s="289"/>
      <c r="H417" s="289"/>
      <c r="I417" s="289"/>
      <c r="J417" s="289"/>
      <c r="K417" s="289"/>
      <c r="L417" s="289"/>
      <c r="M417" s="289"/>
      <c r="N417" s="289"/>
      <c r="O417" s="289"/>
      <c r="P417" s="289"/>
      <c r="Q417" s="289"/>
      <c r="R417" s="289"/>
      <c r="S417" s="289"/>
      <c r="T417" s="289"/>
      <c r="U417" s="289"/>
      <c r="V417" s="289"/>
      <c r="W417" s="289"/>
      <c r="X417" s="289"/>
      <c r="Y417" s="289"/>
      <c r="Z417" s="289"/>
      <c r="AA417" s="289"/>
      <c r="AB417" s="289"/>
      <c r="AC417" s="289"/>
      <c r="AD417" s="289"/>
      <c r="AE417" s="289"/>
      <c r="AF417" s="289"/>
      <c r="AG417" s="289"/>
      <c r="AH417" s="289"/>
    </row>
    <row r="418" spans="1:34" ht="12.75" customHeight="1" x14ac:dyDescent="0.25">
      <c r="A418" s="289"/>
      <c r="B418" s="289"/>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c r="AE418" s="289"/>
      <c r="AF418" s="289"/>
      <c r="AG418" s="289"/>
      <c r="AH418" s="289"/>
    </row>
    <row r="419" spans="1:34" ht="12.75" customHeight="1" x14ac:dyDescent="0.25">
      <c r="A419" s="289"/>
      <c r="B419" s="289"/>
      <c r="C419" s="289"/>
      <c r="D419" s="289"/>
      <c r="E419" s="289"/>
      <c r="F419" s="289"/>
      <c r="G419" s="289"/>
      <c r="H419" s="289"/>
      <c r="I419" s="289"/>
      <c r="J419" s="289"/>
      <c r="K419" s="289"/>
      <c r="L419" s="289"/>
      <c r="M419" s="289"/>
      <c r="N419" s="289"/>
      <c r="O419" s="289"/>
      <c r="P419" s="289"/>
      <c r="Q419" s="289"/>
      <c r="R419" s="289"/>
      <c r="S419" s="289"/>
      <c r="T419" s="289"/>
      <c r="U419" s="289"/>
      <c r="V419" s="289"/>
      <c r="W419" s="289"/>
      <c r="X419" s="289"/>
      <c r="Y419" s="289"/>
      <c r="Z419" s="289"/>
      <c r="AA419" s="289"/>
      <c r="AB419" s="289"/>
      <c r="AC419" s="289"/>
      <c r="AD419" s="289"/>
      <c r="AE419" s="289"/>
      <c r="AF419" s="289"/>
      <c r="AG419" s="289"/>
      <c r="AH419" s="289"/>
    </row>
    <row r="420" spans="1:34" ht="12.75" customHeight="1" x14ac:dyDescent="0.25">
      <c r="A420" s="289"/>
      <c r="B420" s="289"/>
      <c r="C420" s="289"/>
      <c r="D420" s="289"/>
      <c r="E420" s="289"/>
      <c r="F420" s="289"/>
      <c r="G420" s="289"/>
      <c r="H420" s="289"/>
      <c r="I420" s="289"/>
      <c r="J420" s="289"/>
      <c r="K420" s="289"/>
      <c r="L420" s="289"/>
      <c r="M420" s="289"/>
      <c r="N420" s="289"/>
      <c r="O420" s="289"/>
      <c r="P420" s="289"/>
      <c r="Q420" s="289"/>
      <c r="R420" s="289"/>
      <c r="S420" s="289"/>
      <c r="T420" s="289"/>
      <c r="U420" s="289"/>
      <c r="V420" s="289"/>
      <c r="W420" s="289"/>
      <c r="X420" s="289"/>
      <c r="Y420" s="289"/>
      <c r="Z420" s="289"/>
      <c r="AA420" s="289"/>
      <c r="AB420" s="289"/>
      <c r="AC420" s="289"/>
      <c r="AD420" s="289"/>
      <c r="AE420" s="289"/>
      <c r="AF420" s="289"/>
      <c r="AG420" s="289"/>
      <c r="AH420" s="289"/>
    </row>
    <row r="421" spans="1:34" ht="12.75" customHeight="1" x14ac:dyDescent="0.25">
      <c r="A421" s="289"/>
      <c r="B421" s="289"/>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289"/>
      <c r="Z421" s="289"/>
      <c r="AA421" s="289"/>
      <c r="AB421" s="289"/>
      <c r="AC421" s="289"/>
      <c r="AD421" s="289"/>
      <c r="AE421" s="289"/>
      <c r="AF421" s="289"/>
      <c r="AG421" s="289"/>
      <c r="AH421" s="289"/>
    </row>
    <row r="422" spans="1:34" ht="12.75" customHeight="1" x14ac:dyDescent="0.25">
      <c r="A422" s="289"/>
      <c r="B422" s="289"/>
      <c r="C422" s="289"/>
      <c r="D422" s="289"/>
      <c r="E422" s="289"/>
      <c r="F422" s="289"/>
      <c r="G422" s="289"/>
      <c r="H422" s="289"/>
      <c r="I422" s="289"/>
      <c r="J422" s="289"/>
      <c r="K422" s="289"/>
      <c r="L422" s="289"/>
      <c r="M422" s="289"/>
      <c r="N422" s="289"/>
      <c r="O422" s="289"/>
      <c r="P422" s="289"/>
      <c r="Q422" s="289"/>
      <c r="R422" s="289"/>
      <c r="S422" s="289"/>
      <c r="T422" s="289"/>
      <c r="U422" s="289"/>
      <c r="V422" s="289"/>
      <c r="W422" s="289"/>
      <c r="X422" s="289"/>
      <c r="Y422" s="289"/>
      <c r="Z422" s="289"/>
      <c r="AA422" s="289"/>
      <c r="AB422" s="289"/>
      <c r="AC422" s="289"/>
      <c r="AD422" s="289"/>
      <c r="AE422" s="289"/>
      <c r="AF422" s="289"/>
      <c r="AG422" s="289"/>
      <c r="AH422" s="289"/>
    </row>
    <row r="423" spans="1:34" ht="12.75" customHeight="1" x14ac:dyDescent="0.25">
      <c r="A423" s="289"/>
      <c r="B423" s="289"/>
      <c r="C423" s="289"/>
      <c r="D423" s="289"/>
      <c r="E423" s="289"/>
      <c r="F423" s="289"/>
      <c r="G423" s="289"/>
      <c r="H423" s="289"/>
      <c r="I423" s="289"/>
      <c r="J423" s="289"/>
      <c r="K423" s="289"/>
      <c r="L423" s="289"/>
      <c r="M423" s="289"/>
      <c r="N423" s="289"/>
      <c r="O423" s="289"/>
      <c r="P423" s="289"/>
      <c r="Q423" s="289"/>
      <c r="R423" s="289"/>
      <c r="S423" s="289"/>
      <c r="T423" s="289"/>
      <c r="U423" s="289"/>
      <c r="V423" s="289"/>
      <c r="W423" s="289"/>
      <c r="X423" s="289"/>
      <c r="Y423" s="289"/>
      <c r="Z423" s="289"/>
      <c r="AA423" s="289"/>
      <c r="AB423" s="289"/>
      <c r="AC423" s="289"/>
      <c r="AD423" s="289"/>
      <c r="AE423" s="289"/>
      <c r="AF423" s="289"/>
      <c r="AG423" s="289"/>
      <c r="AH423" s="289"/>
    </row>
    <row r="424" spans="1:34" ht="12.75" customHeight="1" x14ac:dyDescent="0.25">
      <c r="A424" s="289"/>
      <c r="B424" s="289"/>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289"/>
      <c r="Z424" s="289"/>
      <c r="AA424" s="289"/>
      <c r="AB424" s="289"/>
      <c r="AC424" s="289"/>
      <c r="AD424" s="289"/>
      <c r="AE424" s="289"/>
      <c r="AF424" s="289"/>
      <c r="AG424" s="289"/>
      <c r="AH424" s="289"/>
    </row>
    <row r="425" spans="1:34" ht="12.75" customHeight="1" x14ac:dyDescent="0.25">
      <c r="A425" s="289"/>
      <c r="B425" s="289"/>
      <c r="C425" s="289"/>
      <c r="D425" s="289"/>
      <c r="E425" s="289"/>
      <c r="F425" s="289"/>
      <c r="G425" s="289"/>
      <c r="H425" s="289"/>
      <c r="I425" s="289"/>
      <c r="J425" s="289"/>
      <c r="K425" s="289"/>
      <c r="L425" s="289"/>
      <c r="M425" s="289"/>
      <c r="N425" s="289"/>
      <c r="O425" s="289"/>
      <c r="P425" s="289"/>
      <c r="Q425" s="289"/>
      <c r="R425" s="289"/>
      <c r="S425" s="289"/>
      <c r="T425" s="289"/>
      <c r="U425" s="289"/>
      <c r="V425" s="289"/>
      <c r="W425" s="289"/>
      <c r="X425" s="289"/>
      <c r="Y425" s="289"/>
      <c r="Z425" s="289"/>
      <c r="AA425" s="289"/>
      <c r="AB425" s="289"/>
      <c r="AC425" s="289"/>
      <c r="AD425" s="289"/>
      <c r="AE425" s="289"/>
      <c r="AF425" s="289"/>
      <c r="AG425" s="289"/>
      <c r="AH425" s="289"/>
    </row>
    <row r="426" spans="1:34" ht="12.75" customHeight="1" x14ac:dyDescent="0.25">
      <c r="A426" s="289"/>
      <c r="B426" s="289"/>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c r="AE426" s="289"/>
      <c r="AF426" s="289"/>
      <c r="AG426" s="289"/>
      <c r="AH426" s="289"/>
    </row>
    <row r="427" spans="1:34" ht="12.75" customHeight="1" x14ac:dyDescent="0.25">
      <c r="A427" s="289"/>
      <c r="B427" s="289"/>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c r="AE427" s="289"/>
      <c r="AF427" s="289"/>
      <c r="AG427" s="289"/>
      <c r="AH427" s="289"/>
    </row>
    <row r="428" spans="1:34" ht="12.75" customHeight="1" x14ac:dyDescent="0.25">
      <c r="A428" s="289"/>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c r="AE428" s="289"/>
      <c r="AF428" s="289"/>
      <c r="AG428" s="289"/>
      <c r="AH428" s="289"/>
    </row>
    <row r="429" spans="1:34" ht="12.75" customHeight="1" x14ac:dyDescent="0.25">
      <c r="A429" s="289"/>
      <c r="B429" s="289"/>
      <c r="C429" s="289"/>
      <c r="D429" s="289"/>
      <c r="E429" s="289"/>
      <c r="F429" s="289"/>
      <c r="G429" s="289"/>
      <c r="H429" s="289"/>
      <c r="I429" s="289"/>
      <c r="J429" s="289"/>
      <c r="K429" s="289"/>
      <c r="L429" s="289"/>
      <c r="M429" s="289"/>
      <c r="N429" s="289"/>
      <c r="O429" s="289"/>
      <c r="P429" s="289"/>
      <c r="Q429" s="289"/>
      <c r="R429" s="289"/>
      <c r="S429" s="289"/>
      <c r="T429" s="289"/>
      <c r="U429" s="289"/>
      <c r="V429" s="289"/>
      <c r="W429" s="289"/>
      <c r="X429" s="289"/>
      <c r="Y429" s="289"/>
      <c r="Z429" s="289"/>
      <c r="AA429" s="289"/>
      <c r="AB429" s="289"/>
      <c r="AC429" s="289"/>
      <c r="AD429" s="289"/>
      <c r="AE429" s="289"/>
      <c r="AF429" s="289"/>
      <c r="AG429" s="289"/>
      <c r="AH429" s="289"/>
    </row>
    <row r="430" spans="1:34" ht="12.75" customHeight="1" x14ac:dyDescent="0.25">
      <c r="A430" s="289"/>
      <c r="B430" s="289"/>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289"/>
      <c r="Z430" s="289"/>
      <c r="AA430" s="289"/>
      <c r="AB430" s="289"/>
      <c r="AC430" s="289"/>
      <c r="AD430" s="289"/>
      <c r="AE430" s="289"/>
      <c r="AF430" s="289"/>
      <c r="AG430" s="289"/>
      <c r="AH430" s="289"/>
    </row>
    <row r="431" spans="1:34" ht="12.75" customHeight="1" x14ac:dyDescent="0.25">
      <c r="A431" s="289"/>
      <c r="B431" s="289"/>
      <c r="C431" s="289"/>
      <c r="D431" s="289"/>
      <c r="E431" s="289"/>
      <c r="F431" s="289"/>
      <c r="G431" s="289"/>
      <c r="H431" s="289"/>
      <c r="I431" s="289"/>
      <c r="J431" s="289"/>
      <c r="K431" s="289"/>
      <c r="L431" s="289"/>
      <c r="M431" s="289"/>
      <c r="N431" s="289"/>
      <c r="O431" s="289"/>
      <c r="P431" s="289"/>
      <c r="Q431" s="289"/>
      <c r="R431" s="289"/>
      <c r="S431" s="289"/>
      <c r="T431" s="289"/>
      <c r="U431" s="289"/>
      <c r="V431" s="289"/>
      <c r="W431" s="289"/>
      <c r="X431" s="289"/>
      <c r="Y431" s="289"/>
      <c r="Z431" s="289"/>
      <c r="AA431" s="289"/>
      <c r="AB431" s="289"/>
      <c r="AC431" s="289"/>
      <c r="AD431" s="289"/>
      <c r="AE431" s="289"/>
      <c r="AF431" s="289"/>
      <c r="AG431" s="289"/>
      <c r="AH431" s="289"/>
    </row>
    <row r="432" spans="1:34" ht="12.75" customHeight="1" x14ac:dyDescent="0.25">
      <c r="A432" s="289"/>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c r="AE432" s="289"/>
      <c r="AF432" s="289"/>
      <c r="AG432" s="289"/>
      <c r="AH432" s="289"/>
    </row>
    <row r="433" spans="1:34" ht="12.75" customHeight="1" x14ac:dyDescent="0.25">
      <c r="A433" s="289"/>
      <c r="B433" s="289"/>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c r="AE433" s="289"/>
      <c r="AF433" s="289"/>
      <c r="AG433" s="289"/>
      <c r="AH433" s="289"/>
    </row>
    <row r="434" spans="1:34" ht="12.75" customHeight="1" x14ac:dyDescent="0.25">
      <c r="A434" s="289"/>
      <c r="B434" s="289"/>
      <c r="C434" s="289"/>
      <c r="D434" s="289"/>
      <c r="E434" s="289"/>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c r="AE434" s="289"/>
      <c r="AF434" s="289"/>
      <c r="AG434" s="289"/>
      <c r="AH434" s="289"/>
    </row>
    <row r="435" spans="1:34" ht="12.75" customHeight="1" x14ac:dyDescent="0.25">
      <c r="A435" s="289"/>
      <c r="B435" s="289"/>
      <c r="C435" s="289"/>
      <c r="D435" s="289"/>
      <c r="E435" s="289"/>
      <c r="F435" s="289"/>
      <c r="G435" s="289"/>
      <c r="H435" s="289"/>
      <c r="I435" s="289"/>
      <c r="J435" s="289"/>
      <c r="K435" s="289"/>
      <c r="L435" s="289"/>
      <c r="M435" s="289"/>
      <c r="N435" s="289"/>
      <c r="O435" s="289"/>
      <c r="P435" s="289"/>
      <c r="Q435" s="289"/>
      <c r="R435" s="289"/>
      <c r="S435" s="289"/>
      <c r="T435" s="289"/>
      <c r="U435" s="289"/>
      <c r="V435" s="289"/>
      <c r="W435" s="289"/>
      <c r="X435" s="289"/>
      <c r="Y435" s="289"/>
      <c r="Z435" s="289"/>
      <c r="AA435" s="289"/>
      <c r="AB435" s="289"/>
      <c r="AC435" s="289"/>
      <c r="AD435" s="289"/>
      <c r="AE435" s="289"/>
      <c r="AF435" s="289"/>
      <c r="AG435" s="289"/>
      <c r="AH435" s="289"/>
    </row>
    <row r="436" spans="1:34" ht="12.75" customHeight="1" x14ac:dyDescent="0.25">
      <c r="A436" s="289"/>
      <c r="B436" s="289"/>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c r="AE436" s="289"/>
      <c r="AF436" s="289"/>
      <c r="AG436" s="289"/>
      <c r="AH436" s="289"/>
    </row>
    <row r="437" spans="1:34" ht="12.75" customHeight="1" x14ac:dyDescent="0.25">
      <c r="A437" s="289"/>
      <c r="B437" s="289"/>
      <c r="C437" s="289"/>
      <c r="D437" s="289"/>
      <c r="E437" s="289"/>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c r="AE437" s="289"/>
      <c r="AF437" s="289"/>
      <c r="AG437" s="289"/>
      <c r="AH437" s="289"/>
    </row>
    <row r="438" spans="1:34" ht="12.75" customHeight="1" x14ac:dyDescent="0.25">
      <c r="A438" s="289"/>
      <c r="B438" s="289"/>
      <c r="C438" s="289"/>
      <c r="D438" s="289"/>
      <c r="E438" s="289"/>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c r="AE438" s="289"/>
      <c r="AF438" s="289"/>
      <c r="AG438" s="289"/>
      <c r="AH438" s="289"/>
    </row>
    <row r="439" spans="1:34" ht="12.75" customHeight="1" x14ac:dyDescent="0.25">
      <c r="A439" s="289"/>
      <c r="B439" s="289"/>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c r="AE439" s="289"/>
      <c r="AF439" s="289"/>
      <c r="AG439" s="289"/>
      <c r="AH439" s="289"/>
    </row>
    <row r="440" spans="1:34" ht="12.75" customHeight="1" x14ac:dyDescent="0.25">
      <c r="A440" s="289"/>
      <c r="B440" s="289"/>
      <c r="C440" s="289"/>
      <c r="D440" s="289"/>
      <c r="E440" s="289"/>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c r="AE440" s="289"/>
      <c r="AF440" s="289"/>
      <c r="AG440" s="289"/>
      <c r="AH440" s="289"/>
    </row>
    <row r="441" spans="1:34" ht="12.75" customHeight="1" x14ac:dyDescent="0.25">
      <c r="A441" s="289"/>
      <c r="B441" s="289"/>
      <c r="C441" s="289"/>
      <c r="D441" s="289"/>
      <c r="E441" s="289"/>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c r="AE441" s="289"/>
      <c r="AF441" s="289"/>
      <c r="AG441" s="289"/>
      <c r="AH441" s="289"/>
    </row>
    <row r="442" spans="1:34" ht="12.75" customHeight="1" x14ac:dyDescent="0.25">
      <c r="A442" s="289"/>
      <c r="B442" s="289"/>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289"/>
      <c r="Z442" s="289"/>
      <c r="AA442" s="289"/>
      <c r="AB442" s="289"/>
      <c r="AC442" s="289"/>
      <c r="AD442" s="289"/>
      <c r="AE442" s="289"/>
      <c r="AF442" s="289"/>
      <c r="AG442" s="289"/>
      <c r="AH442" s="289"/>
    </row>
    <row r="443" spans="1:34" ht="12.75" customHeight="1" x14ac:dyDescent="0.25">
      <c r="A443" s="289"/>
      <c r="B443" s="289"/>
      <c r="C443" s="289"/>
      <c r="D443" s="289"/>
      <c r="E443" s="289"/>
      <c r="F443" s="289"/>
      <c r="G443" s="289"/>
      <c r="H443" s="289"/>
      <c r="I443" s="289"/>
      <c r="J443" s="289"/>
      <c r="K443" s="289"/>
      <c r="L443" s="289"/>
      <c r="M443" s="289"/>
      <c r="N443" s="289"/>
      <c r="O443" s="289"/>
      <c r="P443" s="289"/>
      <c r="Q443" s="289"/>
      <c r="R443" s="289"/>
      <c r="S443" s="289"/>
      <c r="T443" s="289"/>
      <c r="U443" s="289"/>
      <c r="V443" s="289"/>
      <c r="W443" s="289"/>
      <c r="X443" s="289"/>
      <c r="Y443" s="289"/>
      <c r="Z443" s="289"/>
      <c r="AA443" s="289"/>
      <c r="AB443" s="289"/>
      <c r="AC443" s="289"/>
      <c r="AD443" s="289"/>
      <c r="AE443" s="289"/>
      <c r="AF443" s="289"/>
      <c r="AG443" s="289"/>
      <c r="AH443" s="289"/>
    </row>
    <row r="444" spans="1:34" ht="12.75" customHeight="1" x14ac:dyDescent="0.25">
      <c r="A444" s="289"/>
      <c r="B444" s="289"/>
      <c r="C444" s="289"/>
      <c r="D444" s="289"/>
      <c r="E444" s="289"/>
      <c r="F444" s="289"/>
      <c r="G444" s="289"/>
      <c r="H444" s="289"/>
      <c r="I444" s="289"/>
      <c r="J444" s="289"/>
      <c r="K444" s="289"/>
      <c r="L444" s="289"/>
      <c r="M444" s="289"/>
      <c r="N444" s="289"/>
      <c r="O444" s="289"/>
      <c r="P444" s="289"/>
      <c r="Q444" s="289"/>
      <c r="R444" s="289"/>
      <c r="S444" s="289"/>
      <c r="T444" s="289"/>
      <c r="U444" s="289"/>
      <c r="V444" s="289"/>
      <c r="W444" s="289"/>
      <c r="X444" s="289"/>
      <c r="Y444" s="289"/>
      <c r="Z444" s="289"/>
      <c r="AA444" s="289"/>
      <c r="AB444" s="289"/>
      <c r="AC444" s="289"/>
      <c r="AD444" s="289"/>
      <c r="AE444" s="289"/>
      <c r="AF444" s="289"/>
      <c r="AG444" s="289"/>
      <c r="AH444" s="289"/>
    </row>
    <row r="445" spans="1:34" ht="12.75" customHeight="1" x14ac:dyDescent="0.25">
      <c r="A445" s="289"/>
      <c r="B445" s="289"/>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289"/>
      <c r="Z445" s="289"/>
      <c r="AA445" s="289"/>
      <c r="AB445" s="289"/>
      <c r="AC445" s="289"/>
      <c r="AD445" s="289"/>
      <c r="AE445" s="289"/>
      <c r="AF445" s="289"/>
      <c r="AG445" s="289"/>
      <c r="AH445" s="289"/>
    </row>
    <row r="446" spans="1:34" ht="12.75" customHeight="1" x14ac:dyDescent="0.25">
      <c r="A446" s="289"/>
      <c r="B446" s="289"/>
      <c r="C446" s="289"/>
      <c r="D446" s="289"/>
      <c r="E446" s="289"/>
      <c r="F446" s="289"/>
      <c r="G446" s="289"/>
      <c r="H446" s="289"/>
      <c r="I446" s="289"/>
      <c r="J446" s="289"/>
      <c r="K446" s="289"/>
      <c r="L446" s="289"/>
      <c r="M446" s="289"/>
      <c r="N446" s="289"/>
      <c r="O446" s="289"/>
      <c r="P446" s="289"/>
      <c r="Q446" s="289"/>
      <c r="R446" s="289"/>
      <c r="S446" s="289"/>
      <c r="T446" s="289"/>
      <c r="U446" s="289"/>
      <c r="V446" s="289"/>
      <c r="W446" s="289"/>
      <c r="X446" s="289"/>
      <c r="Y446" s="289"/>
      <c r="Z446" s="289"/>
      <c r="AA446" s="289"/>
      <c r="AB446" s="289"/>
      <c r="AC446" s="289"/>
      <c r="AD446" s="289"/>
      <c r="AE446" s="289"/>
      <c r="AF446" s="289"/>
      <c r="AG446" s="289"/>
      <c r="AH446" s="289"/>
    </row>
    <row r="447" spans="1:34" ht="12.75" customHeight="1" x14ac:dyDescent="0.25">
      <c r="A447" s="289"/>
      <c r="B447" s="289"/>
      <c r="C447" s="289"/>
      <c r="D447" s="289"/>
      <c r="E447" s="289"/>
      <c r="F447" s="289"/>
      <c r="G447" s="289"/>
      <c r="H447" s="289"/>
      <c r="I447" s="289"/>
      <c r="J447" s="289"/>
      <c r="K447" s="289"/>
      <c r="L447" s="289"/>
      <c r="M447" s="289"/>
      <c r="N447" s="289"/>
      <c r="O447" s="289"/>
      <c r="P447" s="289"/>
      <c r="Q447" s="289"/>
      <c r="R447" s="289"/>
      <c r="S447" s="289"/>
      <c r="T447" s="289"/>
      <c r="U447" s="289"/>
      <c r="V447" s="289"/>
      <c r="W447" s="289"/>
      <c r="X447" s="289"/>
      <c r="Y447" s="289"/>
      <c r="Z447" s="289"/>
      <c r="AA447" s="289"/>
      <c r="AB447" s="289"/>
      <c r="AC447" s="289"/>
      <c r="AD447" s="289"/>
      <c r="AE447" s="289"/>
      <c r="AF447" s="289"/>
      <c r="AG447" s="289"/>
      <c r="AH447" s="289"/>
    </row>
    <row r="448" spans="1:34" ht="12.75" customHeight="1" x14ac:dyDescent="0.25">
      <c r="A448" s="289"/>
      <c r="B448" s="289"/>
      <c r="C448" s="289"/>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89"/>
      <c r="Z448" s="289"/>
      <c r="AA448" s="289"/>
      <c r="AB448" s="289"/>
      <c r="AC448" s="289"/>
      <c r="AD448" s="289"/>
      <c r="AE448" s="289"/>
      <c r="AF448" s="289"/>
      <c r="AG448" s="289"/>
      <c r="AH448" s="289"/>
    </row>
    <row r="449" spans="1:34" ht="12.75" customHeight="1" x14ac:dyDescent="0.25">
      <c r="A449" s="289"/>
      <c r="B449" s="289"/>
      <c r="C449" s="289"/>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289"/>
      <c r="Z449" s="289"/>
      <c r="AA449" s="289"/>
      <c r="AB449" s="289"/>
      <c r="AC449" s="289"/>
      <c r="AD449" s="289"/>
      <c r="AE449" s="289"/>
      <c r="AF449" s="289"/>
      <c r="AG449" s="289"/>
      <c r="AH449" s="289"/>
    </row>
    <row r="450" spans="1:34" ht="12.75" customHeight="1" x14ac:dyDescent="0.25">
      <c r="A450" s="289"/>
      <c r="B450" s="289"/>
      <c r="C450" s="289"/>
      <c r="D450" s="289"/>
      <c r="E450" s="289"/>
      <c r="F450" s="289"/>
      <c r="G450" s="289"/>
      <c r="H450" s="289"/>
      <c r="I450" s="289"/>
      <c r="J450" s="289"/>
      <c r="K450" s="289"/>
      <c r="L450" s="289"/>
      <c r="M450" s="289"/>
      <c r="N450" s="289"/>
      <c r="O450" s="289"/>
      <c r="P450" s="289"/>
      <c r="Q450" s="289"/>
      <c r="R450" s="289"/>
      <c r="S450" s="289"/>
      <c r="T450" s="289"/>
      <c r="U450" s="289"/>
      <c r="V450" s="289"/>
      <c r="W450" s="289"/>
      <c r="X450" s="289"/>
      <c r="Y450" s="289"/>
      <c r="Z450" s="289"/>
      <c r="AA450" s="289"/>
      <c r="AB450" s="289"/>
      <c r="AC450" s="289"/>
      <c r="AD450" s="289"/>
      <c r="AE450" s="289"/>
      <c r="AF450" s="289"/>
      <c r="AG450" s="289"/>
      <c r="AH450" s="289"/>
    </row>
    <row r="451" spans="1:34" ht="12.75" customHeight="1" x14ac:dyDescent="0.25">
      <c r="A451" s="289"/>
      <c r="B451" s="289"/>
      <c r="C451" s="289"/>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89"/>
      <c r="Z451" s="289"/>
      <c r="AA451" s="289"/>
      <c r="AB451" s="289"/>
      <c r="AC451" s="289"/>
      <c r="AD451" s="289"/>
      <c r="AE451" s="289"/>
      <c r="AF451" s="289"/>
      <c r="AG451" s="289"/>
      <c r="AH451" s="289"/>
    </row>
    <row r="452" spans="1:34" ht="12.75" customHeight="1" x14ac:dyDescent="0.25">
      <c r="A452" s="289"/>
      <c r="B452" s="289"/>
      <c r="C452" s="289"/>
      <c r="D452" s="289"/>
      <c r="E452" s="289"/>
      <c r="F452" s="289"/>
      <c r="G452" s="289"/>
      <c r="H452" s="289"/>
      <c r="I452" s="289"/>
      <c r="J452" s="289"/>
      <c r="K452" s="289"/>
      <c r="L452" s="289"/>
      <c r="M452" s="289"/>
      <c r="N452" s="289"/>
      <c r="O452" s="289"/>
      <c r="P452" s="289"/>
      <c r="Q452" s="289"/>
      <c r="R452" s="289"/>
      <c r="S452" s="289"/>
      <c r="T452" s="289"/>
      <c r="U452" s="289"/>
      <c r="V452" s="289"/>
      <c r="W452" s="289"/>
      <c r="X452" s="289"/>
      <c r="Y452" s="289"/>
      <c r="Z452" s="289"/>
      <c r="AA452" s="289"/>
      <c r="AB452" s="289"/>
      <c r="AC452" s="289"/>
      <c r="AD452" s="289"/>
      <c r="AE452" s="289"/>
      <c r="AF452" s="289"/>
      <c r="AG452" s="289"/>
      <c r="AH452" s="289"/>
    </row>
    <row r="453" spans="1:34" ht="12.75" customHeight="1" x14ac:dyDescent="0.25">
      <c r="A453" s="289"/>
      <c r="B453" s="289"/>
      <c r="C453" s="289"/>
      <c r="D453" s="289"/>
      <c r="E453" s="289"/>
      <c r="F453" s="289"/>
      <c r="G453" s="289"/>
      <c r="H453" s="289"/>
      <c r="I453" s="289"/>
      <c r="J453" s="289"/>
      <c r="K453" s="289"/>
      <c r="L453" s="289"/>
      <c r="M453" s="289"/>
      <c r="N453" s="289"/>
      <c r="O453" s="289"/>
      <c r="P453" s="289"/>
      <c r="Q453" s="289"/>
      <c r="R453" s="289"/>
      <c r="S453" s="289"/>
      <c r="T453" s="289"/>
      <c r="U453" s="289"/>
      <c r="V453" s="289"/>
      <c r="W453" s="289"/>
      <c r="X453" s="289"/>
      <c r="Y453" s="289"/>
      <c r="Z453" s="289"/>
      <c r="AA453" s="289"/>
      <c r="AB453" s="289"/>
      <c r="AC453" s="289"/>
      <c r="AD453" s="289"/>
      <c r="AE453" s="289"/>
      <c r="AF453" s="289"/>
      <c r="AG453" s="289"/>
      <c r="AH453" s="289"/>
    </row>
    <row r="454" spans="1:34" ht="12.75" customHeight="1" x14ac:dyDescent="0.25">
      <c r="A454" s="289"/>
      <c r="B454" s="289"/>
      <c r="C454" s="289"/>
      <c r="D454" s="289"/>
      <c r="E454" s="289"/>
      <c r="F454" s="289"/>
      <c r="G454" s="289"/>
      <c r="H454" s="289"/>
      <c r="I454" s="289"/>
      <c r="J454" s="289"/>
      <c r="K454" s="289"/>
      <c r="L454" s="289"/>
      <c r="M454" s="289"/>
      <c r="N454" s="289"/>
      <c r="O454" s="289"/>
      <c r="P454" s="289"/>
      <c r="Q454" s="289"/>
      <c r="R454" s="289"/>
      <c r="S454" s="289"/>
      <c r="T454" s="289"/>
      <c r="U454" s="289"/>
      <c r="V454" s="289"/>
      <c r="W454" s="289"/>
      <c r="X454" s="289"/>
      <c r="Y454" s="289"/>
      <c r="Z454" s="289"/>
      <c r="AA454" s="289"/>
      <c r="AB454" s="289"/>
      <c r="AC454" s="289"/>
      <c r="AD454" s="289"/>
      <c r="AE454" s="289"/>
      <c r="AF454" s="289"/>
      <c r="AG454" s="289"/>
      <c r="AH454" s="289"/>
    </row>
    <row r="455" spans="1:34" ht="12.75" customHeight="1" x14ac:dyDescent="0.25">
      <c r="A455" s="289"/>
      <c r="B455" s="289"/>
      <c r="C455" s="289"/>
      <c r="D455" s="289"/>
      <c r="E455" s="289"/>
      <c r="F455" s="289"/>
      <c r="G455" s="289"/>
      <c r="H455" s="289"/>
      <c r="I455" s="289"/>
      <c r="J455" s="289"/>
      <c r="K455" s="289"/>
      <c r="L455" s="289"/>
      <c r="M455" s="289"/>
      <c r="N455" s="289"/>
      <c r="O455" s="289"/>
      <c r="P455" s="289"/>
      <c r="Q455" s="289"/>
      <c r="R455" s="289"/>
      <c r="S455" s="289"/>
      <c r="T455" s="289"/>
      <c r="U455" s="289"/>
      <c r="V455" s="289"/>
      <c r="W455" s="289"/>
      <c r="X455" s="289"/>
      <c r="Y455" s="289"/>
      <c r="Z455" s="289"/>
      <c r="AA455" s="289"/>
      <c r="AB455" s="289"/>
      <c r="AC455" s="289"/>
      <c r="AD455" s="289"/>
      <c r="AE455" s="289"/>
      <c r="AF455" s="289"/>
      <c r="AG455" s="289"/>
      <c r="AH455" s="289"/>
    </row>
    <row r="456" spans="1:34" ht="12.75" customHeight="1" x14ac:dyDescent="0.25">
      <c r="A456" s="289"/>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c r="AE456" s="289"/>
      <c r="AF456" s="289"/>
      <c r="AG456" s="289"/>
      <c r="AH456" s="289"/>
    </row>
    <row r="457" spans="1:34" ht="12.75" customHeight="1" x14ac:dyDescent="0.25">
      <c r="A457" s="289"/>
      <c r="B457" s="289"/>
      <c r="C457" s="289"/>
      <c r="D457" s="289"/>
      <c r="E457" s="289"/>
      <c r="F457" s="289"/>
      <c r="G457" s="289"/>
      <c r="H457" s="289"/>
      <c r="I457" s="289"/>
      <c r="J457" s="289"/>
      <c r="K457" s="289"/>
      <c r="L457" s="289"/>
      <c r="M457" s="289"/>
      <c r="N457" s="289"/>
      <c r="O457" s="289"/>
      <c r="P457" s="289"/>
      <c r="Q457" s="289"/>
      <c r="R457" s="289"/>
      <c r="S457" s="289"/>
      <c r="T457" s="289"/>
      <c r="U457" s="289"/>
      <c r="V457" s="289"/>
      <c r="W457" s="289"/>
      <c r="X457" s="289"/>
      <c r="Y457" s="289"/>
      <c r="Z457" s="289"/>
      <c r="AA457" s="289"/>
      <c r="AB457" s="289"/>
      <c r="AC457" s="289"/>
      <c r="AD457" s="289"/>
      <c r="AE457" s="289"/>
      <c r="AF457" s="289"/>
      <c r="AG457" s="289"/>
      <c r="AH457" s="289"/>
    </row>
    <row r="458" spans="1:34" ht="12.75" customHeight="1" x14ac:dyDescent="0.25">
      <c r="A458" s="289"/>
      <c r="B458" s="289"/>
      <c r="C458" s="289"/>
      <c r="D458" s="289"/>
      <c r="E458" s="289"/>
      <c r="F458" s="289"/>
      <c r="G458" s="289"/>
      <c r="H458" s="289"/>
      <c r="I458" s="289"/>
      <c r="J458" s="289"/>
      <c r="K458" s="289"/>
      <c r="L458" s="289"/>
      <c r="M458" s="289"/>
      <c r="N458" s="289"/>
      <c r="O458" s="289"/>
      <c r="P458" s="289"/>
      <c r="Q458" s="289"/>
      <c r="R458" s="289"/>
      <c r="S458" s="289"/>
      <c r="T458" s="289"/>
      <c r="U458" s="289"/>
      <c r="V458" s="289"/>
      <c r="W458" s="289"/>
      <c r="X458" s="289"/>
      <c r="Y458" s="289"/>
      <c r="Z458" s="289"/>
      <c r="AA458" s="289"/>
      <c r="AB458" s="289"/>
      <c r="AC458" s="289"/>
      <c r="AD458" s="289"/>
      <c r="AE458" s="289"/>
      <c r="AF458" s="289"/>
      <c r="AG458" s="289"/>
      <c r="AH458" s="289"/>
    </row>
    <row r="459" spans="1:34" ht="12.75" customHeight="1" x14ac:dyDescent="0.25">
      <c r="A459" s="289"/>
      <c r="B459" s="289"/>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c r="AH459" s="289"/>
    </row>
    <row r="460" spans="1:34" ht="12.75" customHeight="1" x14ac:dyDescent="0.25">
      <c r="A460" s="289"/>
      <c r="B460" s="289"/>
      <c r="C460" s="289"/>
      <c r="D460" s="289"/>
      <c r="E460" s="289"/>
      <c r="F460" s="289"/>
      <c r="G460" s="289"/>
      <c r="H460" s="289"/>
      <c r="I460" s="289"/>
      <c r="J460" s="289"/>
      <c r="K460" s="289"/>
      <c r="L460" s="289"/>
      <c r="M460" s="289"/>
      <c r="N460" s="289"/>
      <c r="O460" s="289"/>
      <c r="P460" s="289"/>
      <c r="Q460" s="289"/>
      <c r="R460" s="289"/>
      <c r="S460" s="289"/>
      <c r="T460" s="289"/>
      <c r="U460" s="289"/>
      <c r="V460" s="289"/>
      <c r="W460" s="289"/>
      <c r="X460" s="289"/>
      <c r="Y460" s="289"/>
      <c r="Z460" s="289"/>
      <c r="AA460" s="289"/>
      <c r="AB460" s="289"/>
      <c r="AC460" s="289"/>
      <c r="AD460" s="289"/>
      <c r="AE460" s="289"/>
      <c r="AF460" s="289"/>
      <c r="AG460" s="289"/>
      <c r="AH460" s="289"/>
    </row>
    <row r="461" spans="1:34" ht="12.75" customHeight="1" x14ac:dyDescent="0.25">
      <c r="A461" s="289"/>
      <c r="B461" s="289"/>
      <c r="C461" s="289"/>
      <c r="D461" s="289"/>
      <c r="E461" s="289"/>
      <c r="F461" s="289"/>
      <c r="G461" s="289"/>
      <c r="H461" s="289"/>
      <c r="I461" s="289"/>
      <c r="J461" s="289"/>
      <c r="K461" s="289"/>
      <c r="L461" s="289"/>
      <c r="M461" s="289"/>
      <c r="N461" s="289"/>
      <c r="O461" s="289"/>
      <c r="P461" s="289"/>
      <c r="Q461" s="289"/>
      <c r="R461" s="289"/>
      <c r="S461" s="289"/>
      <c r="T461" s="289"/>
      <c r="U461" s="289"/>
      <c r="V461" s="289"/>
      <c r="W461" s="289"/>
      <c r="X461" s="289"/>
      <c r="Y461" s="289"/>
      <c r="Z461" s="289"/>
      <c r="AA461" s="289"/>
      <c r="AB461" s="289"/>
      <c r="AC461" s="289"/>
      <c r="AD461" s="289"/>
      <c r="AE461" s="289"/>
      <c r="AF461" s="289"/>
      <c r="AG461" s="289"/>
      <c r="AH461" s="289"/>
    </row>
    <row r="462" spans="1:34" ht="12.75" customHeight="1" x14ac:dyDescent="0.25">
      <c r="A462" s="289"/>
      <c r="B462" s="289"/>
      <c r="C462" s="289"/>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89"/>
      <c r="Z462" s="289"/>
      <c r="AA462" s="289"/>
      <c r="AB462" s="289"/>
      <c r="AC462" s="289"/>
      <c r="AD462" s="289"/>
      <c r="AE462" s="289"/>
      <c r="AF462" s="289"/>
      <c r="AG462" s="289"/>
      <c r="AH462" s="289"/>
    </row>
    <row r="463" spans="1:34" ht="12.75" customHeight="1" x14ac:dyDescent="0.25">
      <c r="A463" s="289"/>
      <c r="B463" s="289"/>
      <c r="C463" s="289"/>
      <c r="D463" s="289"/>
      <c r="E463" s="289"/>
      <c r="F463" s="289"/>
      <c r="G463" s="289"/>
      <c r="H463" s="289"/>
      <c r="I463" s="289"/>
      <c r="J463" s="289"/>
      <c r="K463" s="289"/>
      <c r="L463" s="289"/>
      <c r="M463" s="289"/>
      <c r="N463" s="289"/>
      <c r="O463" s="289"/>
      <c r="P463" s="289"/>
      <c r="Q463" s="289"/>
      <c r="R463" s="289"/>
      <c r="S463" s="289"/>
      <c r="T463" s="289"/>
      <c r="U463" s="289"/>
      <c r="V463" s="289"/>
      <c r="W463" s="289"/>
      <c r="X463" s="289"/>
      <c r="Y463" s="289"/>
      <c r="Z463" s="289"/>
      <c r="AA463" s="289"/>
      <c r="AB463" s="289"/>
      <c r="AC463" s="289"/>
      <c r="AD463" s="289"/>
      <c r="AE463" s="289"/>
      <c r="AF463" s="289"/>
      <c r="AG463" s="289"/>
      <c r="AH463" s="289"/>
    </row>
    <row r="464" spans="1:34" ht="12.75" customHeight="1" x14ac:dyDescent="0.25">
      <c r="A464" s="289"/>
      <c r="B464" s="289"/>
      <c r="C464" s="289"/>
      <c r="D464" s="289"/>
      <c r="E464" s="289"/>
      <c r="F464" s="289"/>
      <c r="G464" s="289"/>
      <c r="H464" s="289"/>
      <c r="I464" s="289"/>
      <c r="J464" s="289"/>
      <c r="K464" s="289"/>
      <c r="L464" s="289"/>
      <c r="M464" s="289"/>
      <c r="N464" s="289"/>
      <c r="O464" s="289"/>
      <c r="P464" s="289"/>
      <c r="Q464" s="289"/>
      <c r="R464" s="289"/>
      <c r="S464" s="289"/>
      <c r="T464" s="289"/>
      <c r="U464" s="289"/>
      <c r="V464" s="289"/>
      <c r="W464" s="289"/>
      <c r="X464" s="289"/>
      <c r="Y464" s="289"/>
      <c r="Z464" s="289"/>
      <c r="AA464" s="289"/>
      <c r="AB464" s="289"/>
      <c r="AC464" s="289"/>
      <c r="AD464" s="289"/>
      <c r="AE464" s="289"/>
      <c r="AF464" s="289"/>
      <c r="AG464" s="289"/>
      <c r="AH464" s="289"/>
    </row>
    <row r="465" spans="1:34" ht="12.75" customHeight="1" x14ac:dyDescent="0.25">
      <c r="A465" s="289"/>
      <c r="B465" s="289"/>
      <c r="C465" s="289"/>
      <c r="D465" s="289"/>
      <c r="E465" s="289"/>
      <c r="F465" s="289"/>
      <c r="G465" s="289"/>
      <c r="H465" s="289"/>
      <c r="I465" s="289"/>
      <c r="J465" s="289"/>
      <c r="K465" s="289"/>
      <c r="L465" s="289"/>
      <c r="M465" s="289"/>
      <c r="N465" s="289"/>
      <c r="O465" s="289"/>
      <c r="P465" s="289"/>
      <c r="Q465" s="289"/>
      <c r="R465" s="289"/>
      <c r="S465" s="289"/>
      <c r="T465" s="289"/>
      <c r="U465" s="289"/>
      <c r="V465" s="289"/>
      <c r="W465" s="289"/>
      <c r="X465" s="289"/>
      <c r="Y465" s="289"/>
      <c r="Z465" s="289"/>
      <c r="AA465" s="289"/>
      <c r="AB465" s="289"/>
      <c r="AC465" s="289"/>
      <c r="AD465" s="289"/>
      <c r="AE465" s="289"/>
      <c r="AF465" s="289"/>
      <c r="AG465" s="289"/>
      <c r="AH465" s="289"/>
    </row>
    <row r="466" spans="1:34" ht="12.75" customHeight="1" x14ac:dyDescent="0.25">
      <c r="A466" s="289"/>
      <c r="B466" s="289"/>
      <c r="C466" s="289"/>
      <c r="D466" s="289"/>
      <c r="E466" s="289"/>
      <c r="F466" s="289"/>
      <c r="G466" s="289"/>
      <c r="H466" s="289"/>
      <c r="I466" s="289"/>
      <c r="J466" s="289"/>
      <c r="K466" s="289"/>
      <c r="L466" s="289"/>
      <c r="M466" s="289"/>
      <c r="N466" s="289"/>
      <c r="O466" s="289"/>
      <c r="P466" s="289"/>
      <c r="Q466" s="289"/>
      <c r="R466" s="289"/>
      <c r="S466" s="289"/>
      <c r="T466" s="289"/>
      <c r="U466" s="289"/>
      <c r="V466" s="289"/>
      <c r="W466" s="289"/>
      <c r="X466" s="289"/>
      <c r="Y466" s="289"/>
      <c r="Z466" s="289"/>
      <c r="AA466" s="289"/>
      <c r="AB466" s="289"/>
      <c r="AC466" s="289"/>
      <c r="AD466" s="289"/>
      <c r="AE466" s="289"/>
      <c r="AF466" s="289"/>
      <c r="AG466" s="289"/>
      <c r="AH466" s="289"/>
    </row>
    <row r="467" spans="1:34" ht="12.75" customHeight="1" x14ac:dyDescent="0.25">
      <c r="A467" s="289"/>
      <c r="B467" s="289"/>
      <c r="C467" s="289"/>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289"/>
      <c r="Z467" s="289"/>
      <c r="AA467" s="289"/>
      <c r="AB467" s="289"/>
      <c r="AC467" s="289"/>
      <c r="AD467" s="289"/>
      <c r="AE467" s="289"/>
      <c r="AF467" s="289"/>
      <c r="AG467" s="289"/>
      <c r="AH467" s="289"/>
    </row>
    <row r="468" spans="1:34" ht="12.75" customHeight="1" x14ac:dyDescent="0.25">
      <c r="A468" s="289"/>
      <c r="B468" s="289"/>
      <c r="C468" s="289"/>
      <c r="D468" s="289"/>
      <c r="E468" s="289"/>
      <c r="F468" s="289"/>
      <c r="G468" s="289"/>
      <c r="H468" s="289"/>
      <c r="I468" s="289"/>
      <c r="J468" s="289"/>
      <c r="K468" s="289"/>
      <c r="L468" s="289"/>
      <c r="M468" s="289"/>
      <c r="N468" s="289"/>
      <c r="O468" s="289"/>
      <c r="P468" s="289"/>
      <c r="Q468" s="289"/>
      <c r="R468" s="289"/>
      <c r="S468" s="289"/>
      <c r="T468" s="289"/>
      <c r="U468" s="289"/>
      <c r="V468" s="289"/>
      <c r="W468" s="289"/>
      <c r="X468" s="289"/>
      <c r="Y468" s="289"/>
      <c r="Z468" s="289"/>
      <c r="AA468" s="289"/>
      <c r="AB468" s="289"/>
      <c r="AC468" s="289"/>
      <c r="AD468" s="289"/>
      <c r="AE468" s="289"/>
      <c r="AF468" s="289"/>
      <c r="AG468" s="289"/>
      <c r="AH468" s="289"/>
    </row>
    <row r="469" spans="1:34" ht="12.75" customHeight="1" x14ac:dyDescent="0.25">
      <c r="A469" s="289"/>
      <c r="B469" s="289"/>
      <c r="C469" s="289"/>
      <c r="D469" s="289"/>
      <c r="E469" s="289"/>
      <c r="F469" s="289"/>
      <c r="G469" s="289"/>
      <c r="H469" s="289"/>
      <c r="I469" s="289"/>
      <c r="J469" s="289"/>
      <c r="K469" s="289"/>
      <c r="L469" s="289"/>
      <c r="M469" s="289"/>
      <c r="N469" s="289"/>
      <c r="O469" s="289"/>
      <c r="P469" s="289"/>
      <c r="Q469" s="289"/>
      <c r="R469" s="289"/>
      <c r="S469" s="289"/>
      <c r="T469" s="289"/>
      <c r="U469" s="289"/>
      <c r="V469" s="289"/>
      <c r="W469" s="289"/>
      <c r="X469" s="289"/>
      <c r="Y469" s="289"/>
      <c r="Z469" s="289"/>
      <c r="AA469" s="289"/>
      <c r="AB469" s="289"/>
      <c r="AC469" s="289"/>
      <c r="AD469" s="289"/>
      <c r="AE469" s="289"/>
      <c r="AF469" s="289"/>
      <c r="AG469" s="289"/>
      <c r="AH469" s="289"/>
    </row>
    <row r="470" spans="1:34" ht="12.75" customHeight="1" x14ac:dyDescent="0.25">
      <c r="A470" s="289"/>
      <c r="B470" s="289"/>
      <c r="C470" s="289"/>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89"/>
      <c r="Z470" s="289"/>
      <c r="AA470" s="289"/>
      <c r="AB470" s="289"/>
      <c r="AC470" s="289"/>
      <c r="AD470" s="289"/>
      <c r="AE470" s="289"/>
      <c r="AF470" s="289"/>
      <c r="AG470" s="289"/>
      <c r="AH470" s="289"/>
    </row>
    <row r="471" spans="1:34" ht="12.75" customHeight="1" x14ac:dyDescent="0.25">
      <c r="A471" s="289"/>
      <c r="B471" s="289"/>
      <c r="C471" s="289"/>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289"/>
      <c r="Z471" s="289"/>
      <c r="AA471" s="289"/>
      <c r="AB471" s="289"/>
      <c r="AC471" s="289"/>
      <c r="AD471" s="289"/>
      <c r="AE471" s="289"/>
      <c r="AF471" s="289"/>
      <c r="AG471" s="289"/>
      <c r="AH471" s="289"/>
    </row>
    <row r="472" spans="1:34" ht="12.75" customHeight="1" x14ac:dyDescent="0.25">
      <c r="A472" s="289"/>
      <c r="B472" s="289"/>
      <c r="C472" s="289"/>
      <c r="D472" s="289"/>
      <c r="E472" s="289"/>
      <c r="F472" s="289"/>
      <c r="G472" s="289"/>
      <c r="H472" s="289"/>
      <c r="I472" s="289"/>
      <c r="J472" s="289"/>
      <c r="K472" s="289"/>
      <c r="L472" s="289"/>
      <c r="M472" s="289"/>
      <c r="N472" s="289"/>
      <c r="O472" s="289"/>
      <c r="P472" s="289"/>
      <c r="Q472" s="289"/>
      <c r="R472" s="289"/>
      <c r="S472" s="289"/>
      <c r="T472" s="289"/>
      <c r="U472" s="289"/>
      <c r="V472" s="289"/>
      <c r="W472" s="289"/>
      <c r="X472" s="289"/>
      <c r="Y472" s="289"/>
      <c r="Z472" s="289"/>
      <c r="AA472" s="289"/>
      <c r="AB472" s="289"/>
      <c r="AC472" s="289"/>
      <c r="AD472" s="289"/>
      <c r="AE472" s="289"/>
      <c r="AF472" s="289"/>
      <c r="AG472" s="289"/>
      <c r="AH472" s="289"/>
    </row>
    <row r="473" spans="1:34" ht="12.75" customHeight="1" x14ac:dyDescent="0.25">
      <c r="A473" s="289"/>
      <c r="B473" s="289"/>
      <c r="C473" s="289"/>
      <c r="D473" s="289"/>
      <c r="E473" s="289"/>
      <c r="F473" s="289"/>
      <c r="G473" s="289"/>
      <c r="H473" s="289"/>
      <c r="I473" s="289"/>
      <c r="J473" s="289"/>
      <c r="K473" s="289"/>
      <c r="L473" s="289"/>
      <c r="M473" s="289"/>
      <c r="N473" s="289"/>
      <c r="O473" s="289"/>
      <c r="P473" s="289"/>
      <c r="Q473" s="289"/>
      <c r="R473" s="289"/>
      <c r="S473" s="289"/>
      <c r="T473" s="289"/>
      <c r="U473" s="289"/>
      <c r="V473" s="289"/>
      <c r="W473" s="289"/>
      <c r="X473" s="289"/>
      <c r="Y473" s="289"/>
      <c r="Z473" s="289"/>
      <c r="AA473" s="289"/>
      <c r="AB473" s="289"/>
      <c r="AC473" s="289"/>
      <c r="AD473" s="289"/>
      <c r="AE473" s="289"/>
      <c r="AF473" s="289"/>
      <c r="AG473" s="289"/>
      <c r="AH473" s="289"/>
    </row>
    <row r="474" spans="1:34" ht="12.75" customHeight="1" x14ac:dyDescent="0.25">
      <c r="A474" s="289"/>
      <c r="B474" s="289"/>
      <c r="C474" s="289"/>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289"/>
      <c r="Z474" s="289"/>
      <c r="AA474" s="289"/>
      <c r="AB474" s="289"/>
      <c r="AC474" s="289"/>
      <c r="AD474" s="289"/>
      <c r="AE474" s="289"/>
      <c r="AF474" s="289"/>
      <c r="AG474" s="289"/>
      <c r="AH474" s="289"/>
    </row>
    <row r="475" spans="1:34" ht="12.75" customHeight="1" x14ac:dyDescent="0.25">
      <c r="A475" s="289"/>
      <c r="B475" s="289"/>
      <c r="C475" s="289"/>
      <c r="D475" s="289"/>
      <c r="E475" s="289"/>
      <c r="F475" s="289"/>
      <c r="G475" s="289"/>
      <c r="H475" s="289"/>
      <c r="I475" s="289"/>
      <c r="J475" s="289"/>
      <c r="K475" s="289"/>
      <c r="L475" s="289"/>
      <c r="M475" s="289"/>
      <c r="N475" s="289"/>
      <c r="O475" s="289"/>
      <c r="P475" s="289"/>
      <c r="Q475" s="289"/>
      <c r="R475" s="289"/>
      <c r="S475" s="289"/>
      <c r="T475" s="289"/>
      <c r="U475" s="289"/>
      <c r="V475" s="289"/>
      <c r="W475" s="289"/>
      <c r="X475" s="289"/>
      <c r="Y475" s="289"/>
      <c r="Z475" s="289"/>
      <c r="AA475" s="289"/>
      <c r="AB475" s="289"/>
      <c r="AC475" s="289"/>
      <c r="AD475" s="289"/>
      <c r="AE475" s="289"/>
      <c r="AF475" s="289"/>
      <c r="AG475" s="289"/>
      <c r="AH475" s="289"/>
    </row>
    <row r="476" spans="1:34" ht="12.75" customHeight="1" x14ac:dyDescent="0.25">
      <c r="A476" s="289"/>
      <c r="B476" s="289"/>
      <c r="C476" s="289"/>
      <c r="D476" s="289"/>
      <c r="E476" s="289"/>
      <c r="F476" s="289"/>
      <c r="G476" s="289"/>
      <c r="H476" s="289"/>
      <c r="I476" s="289"/>
      <c r="J476" s="289"/>
      <c r="K476" s="289"/>
      <c r="L476" s="289"/>
      <c r="M476" s="289"/>
      <c r="N476" s="289"/>
      <c r="O476" s="289"/>
      <c r="P476" s="289"/>
      <c r="Q476" s="289"/>
      <c r="R476" s="289"/>
      <c r="S476" s="289"/>
      <c r="T476" s="289"/>
      <c r="U476" s="289"/>
      <c r="V476" s="289"/>
      <c r="W476" s="289"/>
      <c r="X476" s="289"/>
      <c r="Y476" s="289"/>
      <c r="Z476" s="289"/>
      <c r="AA476" s="289"/>
      <c r="AB476" s="289"/>
      <c r="AC476" s="289"/>
      <c r="AD476" s="289"/>
      <c r="AE476" s="289"/>
      <c r="AF476" s="289"/>
      <c r="AG476" s="289"/>
      <c r="AH476" s="289"/>
    </row>
    <row r="477" spans="1:34" ht="12.75" customHeight="1" x14ac:dyDescent="0.25">
      <c r="A477" s="289"/>
      <c r="B477" s="289"/>
      <c r="C477" s="289"/>
      <c r="D477" s="289"/>
      <c r="E477" s="289"/>
      <c r="F477" s="289"/>
      <c r="G477" s="289"/>
      <c r="H477" s="289"/>
      <c r="I477" s="289"/>
      <c r="J477" s="289"/>
      <c r="K477" s="289"/>
      <c r="L477" s="289"/>
      <c r="M477" s="289"/>
      <c r="N477" s="289"/>
      <c r="O477" s="289"/>
      <c r="P477" s="289"/>
      <c r="Q477" s="289"/>
      <c r="R477" s="289"/>
      <c r="S477" s="289"/>
      <c r="T477" s="289"/>
      <c r="U477" s="289"/>
      <c r="V477" s="289"/>
      <c r="W477" s="289"/>
      <c r="X477" s="289"/>
      <c r="Y477" s="289"/>
      <c r="Z477" s="289"/>
      <c r="AA477" s="289"/>
      <c r="AB477" s="289"/>
      <c r="AC477" s="289"/>
      <c r="AD477" s="289"/>
      <c r="AE477" s="289"/>
      <c r="AF477" s="289"/>
      <c r="AG477" s="289"/>
      <c r="AH477" s="289"/>
    </row>
    <row r="478" spans="1:34" ht="12.75" customHeight="1" x14ac:dyDescent="0.25">
      <c r="A478" s="289"/>
      <c r="B478" s="289"/>
      <c r="C478" s="289"/>
      <c r="D478" s="289"/>
      <c r="E478" s="289"/>
      <c r="F478" s="289"/>
      <c r="G478" s="289"/>
      <c r="H478" s="289"/>
      <c r="I478" s="289"/>
      <c r="J478" s="289"/>
      <c r="K478" s="289"/>
      <c r="L478" s="289"/>
      <c r="M478" s="289"/>
      <c r="N478" s="289"/>
      <c r="O478" s="289"/>
      <c r="P478" s="289"/>
      <c r="Q478" s="289"/>
      <c r="R478" s="289"/>
      <c r="S478" s="289"/>
      <c r="T478" s="289"/>
      <c r="U478" s="289"/>
      <c r="V478" s="289"/>
      <c r="W478" s="289"/>
      <c r="X478" s="289"/>
      <c r="Y478" s="289"/>
      <c r="Z478" s="289"/>
      <c r="AA478" s="289"/>
      <c r="AB478" s="289"/>
      <c r="AC478" s="289"/>
      <c r="AD478" s="289"/>
      <c r="AE478" s="289"/>
      <c r="AF478" s="289"/>
      <c r="AG478" s="289"/>
      <c r="AH478" s="289"/>
    </row>
    <row r="479" spans="1:34" ht="12.75" customHeight="1" x14ac:dyDescent="0.25">
      <c r="A479" s="289"/>
      <c r="B479" s="289"/>
      <c r="C479" s="289"/>
      <c r="D479" s="289"/>
      <c r="E479" s="289"/>
      <c r="F479" s="289"/>
      <c r="G479" s="289"/>
      <c r="H479" s="289"/>
      <c r="I479" s="289"/>
      <c r="J479" s="289"/>
      <c r="K479" s="289"/>
      <c r="L479" s="289"/>
      <c r="M479" s="289"/>
      <c r="N479" s="289"/>
      <c r="O479" s="289"/>
      <c r="P479" s="289"/>
      <c r="Q479" s="289"/>
      <c r="R479" s="289"/>
      <c r="S479" s="289"/>
      <c r="T479" s="289"/>
      <c r="U479" s="289"/>
      <c r="V479" s="289"/>
      <c r="W479" s="289"/>
      <c r="X479" s="289"/>
      <c r="Y479" s="289"/>
      <c r="Z479" s="289"/>
      <c r="AA479" s="289"/>
      <c r="AB479" s="289"/>
      <c r="AC479" s="289"/>
      <c r="AD479" s="289"/>
      <c r="AE479" s="289"/>
      <c r="AF479" s="289"/>
      <c r="AG479" s="289"/>
      <c r="AH479" s="289"/>
    </row>
    <row r="480" spans="1:34" ht="12.75" customHeight="1" x14ac:dyDescent="0.25">
      <c r="A480" s="289"/>
      <c r="B480" s="289"/>
      <c r="C480" s="289"/>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289"/>
      <c r="Z480" s="289"/>
      <c r="AA480" s="289"/>
      <c r="AB480" s="289"/>
      <c r="AC480" s="289"/>
      <c r="AD480" s="289"/>
      <c r="AE480" s="289"/>
      <c r="AF480" s="289"/>
      <c r="AG480" s="289"/>
      <c r="AH480" s="289"/>
    </row>
    <row r="481" spans="1:34" ht="12.75" customHeight="1" x14ac:dyDescent="0.25">
      <c r="A481" s="289"/>
      <c r="B481" s="289"/>
      <c r="C481" s="289"/>
      <c r="D481" s="289"/>
      <c r="E481" s="289"/>
      <c r="F481" s="289"/>
      <c r="G481" s="289"/>
      <c r="H481" s="289"/>
      <c r="I481" s="289"/>
      <c r="J481" s="289"/>
      <c r="K481" s="289"/>
      <c r="L481" s="289"/>
      <c r="M481" s="289"/>
      <c r="N481" s="289"/>
      <c r="O481" s="289"/>
      <c r="P481" s="289"/>
      <c r="Q481" s="289"/>
      <c r="R481" s="289"/>
      <c r="S481" s="289"/>
      <c r="T481" s="289"/>
      <c r="U481" s="289"/>
      <c r="V481" s="289"/>
      <c r="W481" s="289"/>
      <c r="X481" s="289"/>
      <c r="Y481" s="289"/>
      <c r="Z481" s="289"/>
      <c r="AA481" s="289"/>
      <c r="AB481" s="289"/>
      <c r="AC481" s="289"/>
      <c r="AD481" s="289"/>
      <c r="AE481" s="289"/>
      <c r="AF481" s="289"/>
      <c r="AG481" s="289"/>
      <c r="AH481" s="289"/>
    </row>
    <row r="482" spans="1:34" ht="12.75" customHeight="1" x14ac:dyDescent="0.25">
      <c r="A482" s="289"/>
      <c r="B482" s="289"/>
      <c r="C482" s="289"/>
      <c r="D482" s="289"/>
      <c r="E482" s="289"/>
      <c r="F482" s="289"/>
      <c r="G482" s="289"/>
      <c r="H482" s="289"/>
      <c r="I482" s="289"/>
      <c r="J482" s="289"/>
      <c r="K482" s="289"/>
      <c r="L482" s="289"/>
      <c r="M482" s="289"/>
      <c r="N482" s="289"/>
      <c r="O482" s="289"/>
      <c r="P482" s="289"/>
      <c r="Q482" s="289"/>
      <c r="R482" s="289"/>
      <c r="S482" s="289"/>
      <c r="T482" s="289"/>
      <c r="U482" s="289"/>
      <c r="V482" s="289"/>
      <c r="W482" s="289"/>
      <c r="X482" s="289"/>
      <c r="Y482" s="289"/>
      <c r="Z482" s="289"/>
      <c r="AA482" s="289"/>
      <c r="AB482" s="289"/>
      <c r="AC482" s="289"/>
      <c r="AD482" s="289"/>
      <c r="AE482" s="289"/>
      <c r="AF482" s="289"/>
      <c r="AG482" s="289"/>
      <c r="AH482" s="289"/>
    </row>
    <row r="483" spans="1:34" ht="12.75" customHeight="1" x14ac:dyDescent="0.25">
      <c r="A483" s="289"/>
      <c r="B483" s="289"/>
      <c r="C483" s="289"/>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289"/>
      <c r="Z483" s="289"/>
      <c r="AA483" s="289"/>
      <c r="AB483" s="289"/>
      <c r="AC483" s="289"/>
      <c r="AD483" s="289"/>
      <c r="AE483" s="289"/>
      <c r="AF483" s="289"/>
      <c r="AG483" s="289"/>
      <c r="AH483" s="289"/>
    </row>
    <row r="484" spans="1:34" ht="12.75" customHeight="1" x14ac:dyDescent="0.25">
      <c r="A484" s="289"/>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c r="AE484" s="289"/>
      <c r="AF484" s="289"/>
      <c r="AG484" s="289"/>
      <c r="AH484" s="289"/>
    </row>
    <row r="485" spans="1:34" ht="12.75" customHeight="1" x14ac:dyDescent="0.25">
      <c r="A485" s="289"/>
      <c r="B485" s="289"/>
      <c r="C485" s="289"/>
      <c r="D485" s="289"/>
      <c r="E485" s="289"/>
      <c r="F485" s="289"/>
      <c r="G485" s="289"/>
      <c r="H485" s="289"/>
      <c r="I485" s="289"/>
      <c r="J485" s="289"/>
      <c r="K485" s="289"/>
      <c r="L485" s="289"/>
      <c r="M485" s="289"/>
      <c r="N485" s="289"/>
      <c r="O485" s="289"/>
      <c r="P485" s="289"/>
      <c r="Q485" s="289"/>
      <c r="R485" s="289"/>
      <c r="S485" s="289"/>
      <c r="T485" s="289"/>
      <c r="U485" s="289"/>
      <c r="V485" s="289"/>
      <c r="W485" s="289"/>
      <c r="X485" s="289"/>
      <c r="Y485" s="289"/>
      <c r="Z485" s="289"/>
      <c r="AA485" s="289"/>
      <c r="AB485" s="289"/>
      <c r="AC485" s="289"/>
      <c r="AD485" s="289"/>
      <c r="AE485" s="289"/>
      <c r="AF485" s="289"/>
      <c r="AG485" s="289"/>
      <c r="AH485" s="289"/>
    </row>
    <row r="486" spans="1:34" ht="12.75" customHeight="1" x14ac:dyDescent="0.25">
      <c r="A486" s="289"/>
      <c r="B486" s="289"/>
      <c r="C486" s="289"/>
      <c r="D486" s="289"/>
      <c r="E486" s="289"/>
      <c r="F486" s="289"/>
      <c r="G486" s="289"/>
      <c r="H486" s="289"/>
      <c r="I486" s="289"/>
      <c r="J486" s="289"/>
      <c r="K486" s="289"/>
      <c r="L486" s="289"/>
      <c r="M486" s="289"/>
      <c r="N486" s="289"/>
      <c r="O486" s="289"/>
      <c r="P486" s="289"/>
      <c r="Q486" s="289"/>
      <c r="R486" s="289"/>
      <c r="S486" s="289"/>
      <c r="T486" s="289"/>
      <c r="U486" s="289"/>
      <c r="V486" s="289"/>
      <c r="W486" s="289"/>
      <c r="X486" s="289"/>
      <c r="Y486" s="289"/>
      <c r="Z486" s="289"/>
      <c r="AA486" s="289"/>
      <c r="AB486" s="289"/>
      <c r="AC486" s="289"/>
      <c r="AD486" s="289"/>
      <c r="AE486" s="289"/>
      <c r="AF486" s="289"/>
      <c r="AG486" s="289"/>
      <c r="AH486" s="289"/>
    </row>
    <row r="487" spans="1:34" ht="12.75" customHeight="1" x14ac:dyDescent="0.25">
      <c r="A487" s="289"/>
      <c r="B487" s="289"/>
      <c r="C487" s="289"/>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289"/>
      <c r="Z487" s="289"/>
      <c r="AA487" s="289"/>
      <c r="AB487" s="289"/>
      <c r="AC487" s="289"/>
      <c r="AD487" s="289"/>
      <c r="AE487" s="289"/>
      <c r="AF487" s="289"/>
      <c r="AG487" s="289"/>
      <c r="AH487" s="289"/>
    </row>
    <row r="488" spans="1:34" ht="12.75" customHeight="1" x14ac:dyDescent="0.25">
      <c r="A488" s="289"/>
      <c r="B488" s="289"/>
      <c r="C488" s="289"/>
      <c r="D488" s="289"/>
      <c r="E488" s="289"/>
      <c r="F488" s="289"/>
      <c r="G488" s="289"/>
      <c r="H488" s="289"/>
      <c r="I488" s="289"/>
      <c r="J488" s="289"/>
      <c r="K488" s="289"/>
      <c r="L488" s="289"/>
      <c r="M488" s="289"/>
      <c r="N488" s="289"/>
      <c r="O488" s="289"/>
      <c r="P488" s="289"/>
      <c r="Q488" s="289"/>
      <c r="R488" s="289"/>
      <c r="S488" s="289"/>
      <c r="T488" s="289"/>
      <c r="U488" s="289"/>
      <c r="V488" s="289"/>
      <c r="W488" s="289"/>
      <c r="X488" s="289"/>
      <c r="Y488" s="289"/>
      <c r="Z488" s="289"/>
      <c r="AA488" s="289"/>
      <c r="AB488" s="289"/>
      <c r="AC488" s="289"/>
      <c r="AD488" s="289"/>
      <c r="AE488" s="289"/>
      <c r="AF488" s="289"/>
      <c r="AG488" s="289"/>
      <c r="AH488" s="289"/>
    </row>
    <row r="489" spans="1:34" ht="12.75" customHeight="1" x14ac:dyDescent="0.25">
      <c r="A489" s="289"/>
      <c r="B489" s="289"/>
      <c r="C489" s="289"/>
      <c r="D489" s="289"/>
      <c r="E489" s="289"/>
      <c r="F489" s="289"/>
      <c r="G489" s="289"/>
      <c r="H489" s="289"/>
      <c r="I489" s="289"/>
      <c r="J489" s="289"/>
      <c r="K489" s="289"/>
      <c r="L489" s="289"/>
      <c r="M489" s="289"/>
      <c r="N489" s="289"/>
      <c r="O489" s="289"/>
      <c r="P489" s="289"/>
      <c r="Q489" s="289"/>
      <c r="R489" s="289"/>
      <c r="S489" s="289"/>
      <c r="T489" s="289"/>
      <c r="U489" s="289"/>
      <c r="V489" s="289"/>
      <c r="W489" s="289"/>
      <c r="X489" s="289"/>
      <c r="Y489" s="289"/>
      <c r="Z489" s="289"/>
      <c r="AA489" s="289"/>
      <c r="AB489" s="289"/>
      <c r="AC489" s="289"/>
      <c r="AD489" s="289"/>
      <c r="AE489" s="289"/>
      <c r="AF489" s="289"/>
      <c r="AG489" s="289"/>
      <c r="AH489" s="289"/>
    </row>
    <row r="490" spans="1:34" ht="12.75" customHeight="1" x14ac:dyDescent="0.25">
      <c r="A490" s="289"/>
      <c r="B490" s="289"/>
      <c r="C490" s="289"/>
      <c r="D490" s="289"/>
      <c r="E490" s="289"/>
      <c r="F490" s="289"/>
      <c r="G490" s="289"/>
      <c r="H490" s="289"/>
      <c r="I490" s="289"/>
      <c r="J490" s="289"/>
      <c r="K490" s="289"/>
      <c r="L490" s="289"/>
      <c r="M490" s="289"/>
      <c r="N490" s="289"/>
      <c r="O490" s="289"/>
      <c r="P490" s="289"/>
      <c r="Q490" s="289"/>
      <c r="R490" s="289"/>
      <c r="S490" s="289"/>
      <c r="T490" s="289"/>
      <c r="U490" s="289"/>
      <c r="V490" s="289"/>
      <c r="W490" s="289"/>
      <c r="X490" s="289"/>
      <c r="Y490" s="289"/>
      <c r="Z490" s="289"/>
      <c r="AA490" s="289"/>
      <c r="AB490" s="289"/>
      <c r="AC490" s="289"/>
      <c r="AD490" s="289"/>
      <c r="AE490" s="289"/>
      <c r="AF490" s="289"/>
      <c r="AG490" s="289"/>
      <c r="AH490" s="289"/>
    </row>
    <row r="491" spans="1:34" ht="12.75" customHeight="1" x14ac:dyDescent="0.25">
      <c r="A491" s="289"/>
      <c r="B491" s="289"/>
      <c r="C491" s="289"/>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289"/>
      <c r="Z491" s="289"/>
      <c r="AA491" s="289"/>
      <c r="AB491" s="289"/>
      <c r="AC491" s="289"/>
      <c r="AD491" s="289"/>
      <c r="AE491" s="289"/>
      <c r="AF491" s="289"/>
      <c r="AG491" s="289"/>
      <c r="AH491" s="289"/>
    </row>
    <row r="492" spans="1:34" ht="12.75" customHeight="1" x14ac:dyDescent="0.25">
      <c r="A492" s="289"/>
      <c r="B492" s="289"/>
      <c r="C492" s="289"/>
      <c r="D492" s="289"/>
      <c r="E492" s="289"/>
      <c r="F492" s="289"/>
      <c r="G492" s="289"/>
      <c r="H492" s="289"/>
      <c r="I492" s="289"/>
      <c r="J492" s="289"/>
      <c r="K492" s="289"/>
      <c r="L492" s="289"/>
      <c r="M492" s="289"/>
      <c r="N492" s="289"/>
      <c r="O492" s="289"/>
      <c r="P492" s="289"/>
      <c r="Q492" s="289"/>
      <c r="R492" s="289"/>
      <c r="S492" s="289"/>
      <c r="T492" s="289"/>
      <c r="U492" s="289"/>
      <c r="V492" s="289"/>
      <c r="W492" s="289"/>
      <c r="X492" s="289"/>
      <c r="Y492" s="289"/>
      <c r="Z492" s="289"/>
      <c r="AA492" s="289"/>
      <c r="AB492" s="289"/>
      <c r="AC492" s="289"/>
      <c r="AD492" s="289"/>
      <c r="AE492" s="289"/>
      <c r="AF492" s="289"/>
      <c r="AG492" s="289"/>
      <c r="AH492" s="289"/>
    </row>
    <row r="493" spans="1:34" ht="12.75" customHeight="1" x14ac:dyDescent="0.25">
      <c r="A493" s="289"/>
      <c r="B493" s="289"/>
      <c r="C493" s="289"/>
      <c r="D493" s="289"/>
      <c r="E493" s="289"/>
      <c r="F493" s="289"/>
      <c r="G493" s="289"/>
      <c r="H493" s="289"/>
      <c r="I493" s="289"/>
      <c r="J493" s="289"/>
      <c r="K493" s="289"/>
      <c r="L493" s="289"/>
      <c r="M493" s="289"/>
      <c r="N493" s="289"/>
      <c r="O493" s="289"/>
      <c r="P493" s="289"/>
      <c r="Q493" s="289"/>
      <c r="R493" s="289"/>
      <c r="S493" s="289"/>
      <c r="T493" s="289"/>
      <c r="U493" s="289"/>
      <c r="V493" s="289"/>
      <c r="W493" s="289"/>
      <c r="X493" s="289"/>
      <c r="Y493" s="289"/>
      <c r="Z493" s="289"/>
      <c r="AA493" s="289"/>
      <c r="AB493" s="289"/>
      <c r="AC493" s="289"/>
      <c r="AD493" s="289"/>
      <c r="AE493" s="289"/>
      <c r="AF493" s="289"/>
      <c r="AG493" s="289"/>
      <c r="AH493" s="289"/>
    </row>
    <row r="494" spans="1:34" ht="12.75" customHeight="1" x14ac:dyDescent="0.25">
      <c r="A494" s="289"/>
      <c r="B494" s="289"/>
      <c r="C494" s="289"/>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289"/>
      <c r="Z494" s="289"/>
      <c r="AA494" s="289"/>
      <c r="AB494" s="289"/>
      <c r="AC494" s="289"/>
      <c r="AD494" s="289"/>
      <c r="AE494" s="289"/>
      <c r="AF494" s="289"/>
      <c r="AG494" s="289"/>
      <c r="AH494" s="289"/>
    </row>
    <row r="495" spans="1:34" ht="12.75" customHeight="1" x14ac:dyDescent="0.25">
      <c r="A495" s="289"/>
      <c r="B495" s="289"/>
      <c r="C495" s="289"/>
      <c r="D495" s="289"/>
      <c r="E495" s="289"/>
      <c r="F495" s="289"/>
      <c r="G495" s="289"/>
      <c r="H495" s="289"/>
      <c r="I495" s="289"/>
      <c r="J495" s="289"/>
      <c r="K495" s="289"/>
      <c r="L495" s="289"/>
      <c r="M495" s="289"/>
      <c r="N495" s="289"/>
      <c r="O495" s="289"/>
      <c r="P495" s="289"/>
      <c r="Q495" s="289"/>
      <c r="R495" s="289"/>
      <c r="S495" s="289"/>
      <c r="T495" s="289"/>
      <c r="U495" s="289"/>
      <c r="V495" s="289"/>
      <c r="W495" s="289"/>
      <c r="X495" s="289"/>
      <c r="Y495" s="289"/>
      <c r="Z495" s="289"/>
      <c r="AA495" s="289"/>
      <c r="AB495" s="289"/>
      <c r="AC495" s="289"/>
      <c r="AD495" s="289"/>
      <c r="AE495" s="289"/>
      <c r="AF495" s="289"/>
      <c r="AG495" s="289"/>
      <c r="AH495" s="289"/>
    </row>
    <row r="496" spans="1:34" ht="12.75" customHeight="1" x14ac:dyDescent="0.25">
      <c r="A496" s="289"/>
      <c r="B496" s="289"/>
      <c r="C496" s="289"/>
      <c r="D496" s="289"/>
      <c r="E496" s="289"/>
      <c r="F496" s="289"/>
      <c r="G496" s="289"/>
      <c r="H496" s="289"/>
      <c r="I496" s="289"/>
      <c r="J496" s="289"/>
      <c r="K496" s="289"/>
      <c r="L496" s="289"/>
      <c r="M496" s="289"/>
      <c r="N496" s="289"/>
      <c r="O496" s="289"/>
      <c r="P496" s="289"/>
      <c r="Q496" s="289"/>
      <c r="R496" s="289"/>
      <c r="S496" s="289"/>
      <c r="T496" s="289"/>
      <c r="U496" s="289"/>
      <c r="V496" s="289"/>
      <c r="W496" s="289"/>
      <c r="X496" s="289"/>
      <c r="Y496" s="289"/>
      <c r="Z496" s="289"/>
      <c r="AA496" s="289"/>
      <c r="AB496" s="289"/>
      <c r="AC496" s="289"/>
      <c r="AD496" s="289"/>
      <c r="AE496" s="289"/>
      <c r="AF496" s="289"/>
      <c r="AG496" s="289"/>
      <c r="AH496" s="289"/>
    </row>
    <row r="497" spans="1:34" ht="12.75" customHeight="1" x14ac:dyDescent="0.25">
      <c r="A497" s="289"/>
      <c r="B497" s="289"/>
      <c r="C497" s="289"/>
      <c r="D497" s="289"/>
      <c r="E497" s="289"/>
      <c r="F497" s="289"/>
      <c r="G497" s="289"/>
      <c r="H497" s="289"/>
      <c r="I497" s="289"/>
      <c r="J497" s="289"/>
      <c r="K497" s="289"/>
      <c r="L497" s="289"/>
      <c r="M497" s="289"/>
      <c r="N497" s="289"/>
      <c r="O497" s="289"/>
      <c r="P497" s="289"/>
      <c r="Q497" s="289"/>
      <c r="R497" s="289"/>
      <c r="S497" s="289"/>
      <c r="T497" s="289"/>
      <c r="U497" s="289"/>
      <c r="V497" s="289"/>
      <c r="W497" s="289"/>
      <c r="X497" s="289"/>
      <c r="Y497" s="289"/>
      <c r="Z497" s="289"/>
      <c r="AA497" s="289"/>
      <c r="AB497" s="289"/>
      <c r="AC497" s="289"/>
      <c r="AD497" s="289"/>
      <c r="AE497" s="289"/>
      <c r="AF497" s="289"/>
      <c r="AG497" s="289"/>
      <c r="AH497" s="289"/>
    </row>
    <row r="498" spans="1:34" ht="12.75" customHeight="1" x14ac:dyDescent="0.25">
      <c r="A498" s="289"/>
      <c r="B498" s="289"/>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289"/>
      <c r="Z498" s="289"/>
      <c r="AA498" s="289"/>
      <c r="AB498" s="289"/>
      <c r="AC498" s="289"/>
      <c r="AD498" s="289"/>
      <c r="AE498" s="289"/>
      <c r="AF498" s="289"/>
      <c r="AG498" s="289"/>
      <c r="AH498" s="289"/>
    </row>
    <row r="499" spans="1:34" ht="12.75" customHeight="1" x14ac:dyDescent="0.25">
      <c r="A499" s="289"/>
      <c r="B499" s="289"/>
      <c r="C499" s="289"/>
      <c r="D499" s="289"/>
      <c r="E499" s="289"/>
      <c r="F499" s="289"/>
      <c r="G499" s="289"/>
      <c r="H499" s="289"/>
      <c r="I499" s="289"/>
      <c r="J499" s="289"/>
      <c r="K499" s="289"/>
      <c r="L499" s="289"/>
      <c r="M499" s="289"/>
      <c r="N499" s="289"/>
      <c r="O499" s="289"/>
      <c r="P499" s="289"/>
      <c r="Q499" s="289"/>
      <c r="R499" s="289"/>
      <c r="S499" s="289"/>
      <c r="T499" s="289"/>
      <c r="U499" s="289"/>
      <c r="V499" s="289"/>
      <c r="W499" s="289"/>
      <c r="X499" s="289"/>
      <c r="Y499" s="289"/>
      <c r="Z499" s="289"/>
      <c r="AA499" s="289"/>
      <c r="AB499" s="289"/>
      <c r="AC499" s="289"/>
      <c r="AD499" s="289"/>
      <c r="AE499" s="289"/>
      <c r="AF499" s="289"/>
      <c r="AG499" s="289"/>
      <c r="AH499" s="289"/>
    </row>
    <row r="500" spans="1:34" ht="12.75" customHeight="1" x14ac:dyDescent="0.25">
      <c r="A500" s="289"/>
      <c r="B500" s="289"/>
      <c r="C500" s="289"/>
      <c r="D500" s="289"/>
      <c r="E500" s="289"/>
      <c r="F500" s="289"/>
      <c r="G500" s="289"/>
      <c r="H500" s="289"/>
      <c r="I500" s="289"/>
      <c r="J500" s="289"/>
      <c r="K500" s="289"/>
      <c r="L500" s="289"/>
      <c r="M500" s="289"/>
      <c r="N500" s="289"/>
      <c r="O500" s="289"/>
      <c r="P500" s="289"/>
      <c r="Q500" s="289"/>
      <c r="R500" s="289"/>
      <c r="S500" s="289"/>
      <c r="T500" s="289"/>
      <c r="U500" s="289"/>
      <c r="V500" s="289"/>
      <c r="W500" s="289"/>
      <c r="X500" s="289"/>
      <c r="Y500" s="289"/>
      <c r="Z500" s="289"/>
      <c r="AA500" s="289"/>
      <c r="AB500" s="289"/>
      <c r="AC500" s="289"/>
      <c r="AD500" s="289"/>
      <c r="AE500" s="289"/>
      <c r="AF500" s="289"/>
      <c r="AG500" s="289"/>
      <c r="AH500" s="289"/>
    </row>
    <row r="501" spans="1:34" ht="12.75" customHeight="1" x14ac:dyDescent="0.25">
      <c r="A501" s="289"/>
      <c r="B501" s="289"/>
      <c r="C501" s="289"/>
      <c r="D501" s="289"/>
      <c r="E501" s="289"/>
      <c r="F501" s="289"/>
      <c r="G501" s="289"/>
      <c r="H501" s="289"/>
      <c r="I501" s="289"/>
      <c r="J501" s="289"/>
      <c r="K501" s="289"/>
      <c r="L501" s="289"/>
      <c r="M501" s="289"/>
      <c r="N501" s="289"/>
      <c r="O501" s="289"/>
      <c r="P501" s="289"/>
      <c r="Q501" s="289"/>
      <c r="R501" s="289"/>
      <c r="S501" s="289"/>
      <c r="T501" s="289"/>
      <c r="U501" s="289"/>
      <c r="V501" s="289"/>
      <c r="W501" s="289"/>
      <c r="X501" s="289"/>
      <c r="Y501" s="289"/>
      <c r="Z501" s="289"/>
      <c r="AA501" s="289"/>
      <c r="AB501" s="289"/>
      <c r="AC501" s="289"/>
      <c r="AD501" s="289"/>
      <c r="AE501" s="289"/>
      <c r="AF501" s="289"/>
      <c r="AG501" s="289"/>
      <c r="AH501" s="289"/>
    </row>
    <row r="502" spans="1:34" ht="12.75" customHeight="1" x14ac:dyDescent="0.25">
      <c r="A502" s="289"/>
      <c r="B502" s="289"/>
      <c r="C502" s="289"/>
      <c r="D502" s="289"/>
      <c r="E502" s="289"/>
      <c r="F502" s="289"/>
      <c r="G502" s="289"/>
      <c r="H502" s="289"/>
      <c r="I502" s="289"/>
      <c r="J502" s="289"/>
      <c r="K502" s="289"/>
      <c r="L502" s="289"/>
      <c r="M502" s="289"/>
      <c r="N502" s="289"/>
      <c r="O502" s="289"/>
      <c r="P502" s="289"/>
      <c r="Q502" s="289"/>
      <c r="R502" s="289"/>
      <c r="S502" s="289"/>
      <c r="T502" s="289"/>
      <c r="U502" s="289"/>
      <c r="V502" s="289"/>
      <c r="W502" s="289"/>
      <c r="X502" s="289"/>
      <c r="Y502" s="289"/>
      <c r="Z502" s="289"/>
      <c r="AA502" s="289"/>
      <c r="AB502" s="289"/>
      <c r="AC502" s="289"/>
      <c r="AD502" s="289"/>
      <c r="AE502" s="289"/>
      <c r="AF502" s="289"/>
      <c r="AG502" s="289"/>
      <c r="AH502" s="289"/>
    </row>
    <row r="503" spans="1:34" ht="12.75" customHeight="1" x14ac:dyDescent="0.25">
      <c r="A503" s="289"/>
      <c r="B503" s="289"/>
      <c r="C503" s="289"/>
      <c r="D503" s="289"/>
      <c r="E503" s="289"/>
      <c r="F503" s="289"/>
      <c r="G503" s="289"/>
      <c r="H503" s="289"/>
      <c r="I503" s="289"/>
      <c r="J503" s="289"/>
      <c r="K503" s="289"/>
      <c r="L503" s="289"/>
      <c r="M503" s="289"/>
      <c r="N503" s="289"/>
      <c r="O503" s="289"/>
      <c r="P503" s="289"/>
      <c r="Q503" s="289"/>
      <c r="R503" s="289"/>
      <c r="S503" s="289"/>
      <c r="T503" s="289"/>
      <c r="U503" s="289"/>
      <c r="V503" s="289"/>
      <c r="W503" s="289"/>
      <c r="X503" s="289"/>
      <c r="Y503" s="289"/>
      <c r="Z503" s="289"/>
      <c r="AA503" s="289"/>
      <c r="AB503" s="289"/>
      <c r="AC503" s="289"/>
      <c r="AD503" s="289"/>
      <c r="AE503" s="289"/>
      <c r="AF503" s="289"/>
      <c r="AG503" s="289"/>
      <c r="AH503" s="289"/>
    </row>
    <row r="504" spans="1:34" ht="12.75" customHeight="1" x14ac:dyDescent="0.25">
      <c r="A504" s="289"/>
      <c r="B504" s="289"/>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289"/>
      <c r="Z504" s="289"/>
      <c r="AA504" s="289"/>
      <c r="AB504" s="289"/>
      <c r="AC504" s="289"/>
      <c r="AD504" s="289"/>
      <c r="AE504" s="289"/>
      <c r="AF504" s="289"/>
      <c r="AG504" s="289"/>
      <c r="AH504" s="289"/>
    </row>
    <row r="505" spans="1:34" ht="12.75" customHeight="1" x14ac:dyDescent="0.25">
      <c r="A505" s="289"/>
      <c r="B505" s="289"/>
      <c r="C505" s="289"/>
      <c r="D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c r="AE505" s="289"/>
      <c r="AF505" s="289"/>
      <c r="AG505" s="289"/>
      <c r="AH505" s="289"/>
    </row>
    <row r="506" spans="1:34" ht="12.75" customHeight="1" x14ac:dyDescent="0.25">
      <c r="A506" s="289"/>
      <c r="B506" s="289"/>
      <c r="C506" s="289"/>
      <c r="D506" s="289"/>
      <c r="E506" s="289"/>
      <c r="F506" s="289"/>
      <c r="G506" s="289"/>
      <c r="H506" s="289"/>
      <c r="I506" s="289"/>
      <c r="J506" s="289"/>
      <c r="K506" s="289"/>
      <c r="L506" s="289"/>
      <c r="M506" s="289"/>
      <c r="N506" s="289"/>
      <c r="O506" s="289"/>
      <c r="P506" s="289"/>
      <c r="Q506" s="289"/>
      <c r="R506" s="289"/>
      <c r="S506" s="289"/>
      <c r="T506" s="289"/>
      <c r="U506" s="289"/>
      <c r="V506" s="289"/>
      <c r="W506" s="289"/>
      <c r="X506" s="289"/>
      <c r="Y506" s="289"/>
      <c r="Z506" s="289"/>
      <c r="AA506" s="289"/>
      <c r="AB506" s="289"/>
      <c r="AC506" s="289"/>
      <c r="AD506" s="289"/>
      <c r="AE506" s="289"/>
      <c r="AF506" s="289"/>
      <c r="AG506" s="289"/>
      <c r="AH506" s="289"/>
    </row>
    <row r="507" spans="1:34" ht="12.75" customHeight="1" x14ac:dyDescent="0.25">
      <c r="A507" s="289"/>
      <c r="B507" s="289"/>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289"/>
      <c r="Z507" s="289"/>
      <c r="AA507" s="289"/>
      <c r="AB507" s="289"/>
      <c r="AC507" s="289"/>
      <c r="AD507" s="289"/>
      <c r="AE507" s="289"/>
      <c r="AF507" s="289"/>
      <c r="AG507" s="289"/>
      <c r="AH507" s="289"/>
    </row>
    <row r="508" spans="1:34" ht="12.75" customHeight="1" x14ac:dyDescent="0.25">
      <c r="A508" s="289"/>
      <c r="B508" s="289"/>
      <c r="C508" s="289"/>
      <c r="D508" s="289"/>
      <c r="E508" s="289"/>
      <c r="F508" s="289"/>
      <c r="G508" s="289"/>
      <c r="H508" s="289"/>
      <c r="I508" s="289"/>
      <c r="J508" s="289"/>
      <c r="K508" s="289"/>
      <c r="L508" s="289"/>
      <c r="M508" s="289"/>
      <c r="N508" s="289"/>
      <c r="O508" s="289"/>
      <c r="P508" s="289"/>
      <c r="Q508" s="289"/>
      <c r="R508" s="289"/>
      <c r="S508" s="289"/>
      <c r="T508" s="289"/>
      <c r="U508" s="289"/>
      <c r="V508" s="289"/>
      <c r="W508" s="289"/>
      <c r="X508" s="289"/>
      <c r="Y508" s="289"/>
      <c r="Z508" s="289"/>
      <c r="AA508" s="289"/>
      <c r="AB508" s="289"/>
      <c r="AC508" s="289"/>
      <c r="AD508" s="289"/>
      <c r="AE508" s="289"/>
      <c r="AF508" s="289"/>
      <c r="AG508" s="289"/>
      <c r="AH508" s="289"/>
    </row>
    <row r="509" spans="1:34" ht="12.75" customHeight="1" x14ac:dyDescent="0.25">
      <c r="A509" s="289"/>
      <c r="B509" s="289"/>
      <c r="C509" s="289"/>
      <c r="D509" s="289"/>
      <c r="E509" s="289"/>
      <c r="F509" s="289"/>
      <c r="G509" s="289"/>
      <c r="H509" s="289"/>
      <c r="I509" s="289"/>
      <c r="J509" s="289"/>
      <c r="K509" s="289"/>
      <c r="L509" s="289"/>
      <c r="M509" s="289"/>
      <c r="N509" s="289"/>
      <c r="O509" s="289"/>
      <c r="P509" s="289"/>
      <c r="Q509" s="289"/>
      <c r="R509" s="289"/>
      <c r="S509" s="289"/>
      <c r="T509" s="289"/>
      <c r="U509" s="289"/>
      <c r="V509" s="289"/>
      <c r="W509" s="289"/>
      <c r="X509" s="289"/>
      <c r="Y509" s="289"/>
      <c r="Z509" s="289"/>
      <c r="AA509" s="289"/>
      <c r="AB509" s="289"/>
      <c r="AC509" s="289"/>
      <c r="AD509" s="289"/>
      <c r="AE509" s="289"/>
      <c r="AF509" s="289"/>
      <c r="AG509" s="289"/>
      <c r="AH509" s="289"/>
    </row>
    <row r="510" spans="1:34" ht="12.75" customHeight="1" x14ac:dyDescent="0.25">
      <c r="A510" s="289"/>
      <c r="B510" s="289"/>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289"/>
      <c r="Z510" s="289"/>
      <c r="AA510" s="289"/>
      <c r="AB510" s="289"/>
      <c r="AC510" s="289"/>
      <c r="AD510" s="289"/>
      <c r="AE510" s="289"/>
      <c r="AF510" s="289"/>
      <c r="AG510" s="289"/>
      <c r="AH510" s="289"/>
    </row>
    <row r="511" spans="1:34" ht="12.75" customHeight="1" x14ac:dyDescent="0.25">
      <c r="A511" s="289"/>
      <c r="B511" s="289"/>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289"/>
      <c r="Z511" s="289"/>
      <c r="AA511" s="289"/>
      <c r="AB511" s="289"/>
      <c r="AC511" s="289"/>
      <c r="AD511" s="289"/>
      <c r="AE511" s="289"/>
      <c r="AF511" s="289"/>
      <c r="AG511" s="289"/>
      <c r="AH511" s="289"/>
    </row>
    <row r="512" spans="1:34" ht="12.75" customHeight="1" x14ac:dyDescent="0.25">
      <c r="A512" s="289"/>
      <c r="B512" s="289"/>
      <c r="C512" s="289"/>
      <c r="D512" s="289"/>
      <c r="E512" s="289"/>
      <c r="F512" s="289"/>
      <c r="G512" s="289"/>
      <c r="H512" s="289"/>
      <c r="I512" s="289"/>
      <c r="J512" s="289"/>
      <c r="K512" s="289"/>
      <c r="L512" s="289"/>
      <c r="M512" s="289"/>
      <c r="N512" s="289"/>
      <c r="O512" s="289"/>
      <c r="P512" s="289"/>
      <c r="Q512" s="289"/>
      <c r="R512" s="289"/>
      <c r="S512" s="289"/>
      <c r="T512" s="289"/>
      <c r="U512" s="289"/>
      <c r="V512" s="289"/>
      <c r="W512" s="289"/>
      <c r="X512" s="289"/>
      <c r="Y512" s="289"/>
      <c r="Z512" s="289"/>
      <c r="AA512" s="289"/>
      <c r="AB512" s="289"/>
      <c r="AC512" s="289"/>
      <c r="AD512" s="289"/>
      <c r="AE512" s="289"/>
      <c r="AF512" s="289"/>
      <c r="AG512" s="289"/>
      <c r="AH512" s="289"/>
    </row>
    <row r="513" spans="1:34" ht="12.75" customHeight="1" x14ac:dyDescent="0.25">
      <c r="A513" s="289"/>
      <c r="B513" s="289"/>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289"/>
      <c r="Z513" s="289"/>
      <c r="AA513" s="289"/>
      <c r="AB513" s="289"/>
      <c r="AC513" s="289"/>
      <c r="AD513" s="289"/>
      <c r="AE513" s="289"/>
      <c r="AF513" s="289"/>
      <c r="AG513" s="289"/>
      <c r="AH513" s="289"/>
    </row>
    <row r="514" spans="1:34" ht="12.75" customHeight="1" x14ac:dyDescent="0.25">
      <c r="A514" s="289"/>
      <c r="B514" s="289"/>
      <c r="C514" s="289"/>
      <c r="D514" s="289"/>
      <c r="E514" s="289"/>
      <c r="F514" s="289"/>
      <c r="G514" s="289"/>
      <c r="H514" s="289"/>
      <c r="I514" s="289"/>
      <c r="J514" s="289"/>
      <c r="K514" s="289"/>
      <c r="L514" s="289"/>
      <c r="M514" s="289"/>
      <c r="N514" s="289"/>
      <c r="O514" s="289"/>
      <c r="P514" s="289"/>
      <c r="Q514" s="289"/>
      <c r="R514" s="289"/>
      <c r="S514" s="289"/>
      <c r="T514" s="289"/>
      <c r="U514" s="289"/>
      <c r="V514" s="289"/>
      <c r="W514" s="289"/>
      <c r="X514" s="289"/>
      <c r="Y514" s="289"/>
      <c r="Z514" s="289"/>
      <c r="AA514" s="289"/>
      <c r="AB514" s="289"/>
      <c r="AC514" s="289"/>
      <c r="AD514" s="289"/>
      <c r="AE514" s="289"/>
      <c r="AF514" s="289"/>
      <c r="AG514" s="289"/>
      <c r="AH514" s="289"/>
    </row>
    <row r="515" spans="1:34" ht="12.75" customHeight="1" x14ac:dyDescent="0.25">
      <c r="A515" s="289"/>
      <c r="B515" s="289"/>
      <c r="C515" s="289"/>
      <c r="D515" s="289"/>
      <c r="E515" s="289"/>
      <c r="F515" s="289"/>
      <c r="G515" s="289"/>
      <c r="H515" s="289"/>
      <c r="I515" s="289"/>
      <c r="J515" s="289"/>
      <c r="K515" s="289"/>
      <c r="L515" s="289"/>
      <c r="M515" s="289"/>
      <c r="N515" s="289"/>
      <c r="O515" s="289"/>
      <c r="P515" s="289"/>
      <c r="Q515" s="289"/>
      <c r="R515" s="289"/>
      <c r="S515" s="289"/>
      <c r="T515" s="289"/>
      <c r="U515" s="289"/>
      <c r="V515" s="289"/>
      <c r="W515" s="289"/>
      <c r="X515" s="289"/>
      <c r="Y515" s="289"/>
      <c r="Z515" s="289"/>
      <c r="AA515" s="289"/>
      <c r="AB515" s="289"/>
      <c r="AC515" s="289"/>
      <c r="AD515" s="289"/>
      <c r="AE515" s="289"/>
      <c r="AF515" s="289"/>
      <c r="AG515" s="289"/>
      <c r="AH515" s="289"/>
    </row>
    <row r="516" spans="1:34" ht="12.75" customHeight="1" x14ac:dyDescent="0.25">
      <c r="A516" s="289"/>
      <c r="B516" s="289"/>
      <c r="C516" s="289"/>
      <c r="D516" s="289"/>
      <c r="E516" s="289"/>
      <c r="F516" s="289"/>
      <c r="G516" s="289"/>
      <c r="H516" s="289"/>
      <c r="I516" s="289"/>
      <c r="J516" s="289"/>
      <c r="K516" s="289"/>
      <c r="L516" s="289"/>
      <c r="M516" s="289"/>
      <c r="N516" s="289"/>
      <c r="O516" s="289"/>
      <c r="P516" s="289"/>
      <c r="Q516" s="289"/>
      <c r="R516" s="289"/>
      <c r="S516" s="289"/>
      <c r="T516" s="289"/>
      <c r="U516" s="289"/>
      <c r="V516" s="289"/>
      <c r="W516" s="289"/>
      <c r="X516" s="289"/>
      <c r="Y516" s="289"/>
      <c r="Z516" s="289"/>
      <c r="AA516" s="289"/>
      <c r="AB516" s="289"/>
      <c r="AC516" s="289"/>
      <c r="AD516" s="289"/>
      <c r="AE516" s="289"/>
      <c r="AF516" s="289"/>
      <c r="AG516" s="289"/>
      <c r="AH516" s="289"/>
    </row>
    <row r="517" spans="1:34" ht="12.75" customHeight="1" x14ac:dyDescent="0.25">
      <c r="A517" s="289"/>
      <c r="B517" s="289"/>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289"/>
      <c r="Z517" s="289"/>
      <c r="AA517" s="289"/>
      <c r="AB517" s="289"/>
      <c r="AC517" s="289"/>
      <c r="AD517" s="289"/>
      <c r="AE517" s="289"/>
      <c r="AF517" s="289"/>
      <c r="AG517" s="289"/>
      <c r="AH517" s="289"/>
    </row>
    <row r="518" spans="1:34" ht="12.75" customHeight="1" x14ac:dyDescent="0.25">
      <c r="A518" s="289"/>
      <c r="B518" s="289"/>
      <c r="C518" s="289"/>
      <c r="D518" s="289"/>
      <c r="E518" s="289"/>
      <c r="F518" s="289"/>
      <c r="G518" s="289"/>
      <c r="H518" s="289"/>
      <c r="I518" s="289"/>
      <c r="J518" s="289"/>
      <c r="K518" s="289"/>
      <c r="L518" s="289"/>
      <c r="M518" s="289"/>
      <c r="N518" s="289"/>
      <c r="O518" s="289"/>
      <c r="P518" s="289"/>
      <c r="Q518" s="289"/>
      <c r="R518" s="289"/>
      <c r="S518" s="289"/>
      <c r="T518" s="289"/>
      <c r="U518" s="289"/>
      <c r="V518" s="289"/>
      <c r="W518" s="289"/>
      <c r="X518" s="289"/>
      <c r="Y518" s="289"/>
      <c r="Z518" s="289"/>
      <c r="AA518" s="289"/>
      <c r="AB518" s="289"/>
      <c r="AC518" s="289"/>
      <c r="AD518" s="289"/>
      <c r="AE518" s="289"/>
      <c r="AF518" s="289"/>
      <c r="AG518" s="289"/>
      <c r="AH518" s="289"/>
    </row>
    <row r="519" spans="1:34" ht="12.75" customHeight="1" x14ac:dyDescent="0.25">
      <c r="A519" s="289"/>
      <c r="B519" s="289"/>
      <c r="C519" s="289"/>
      <c r="D519" s="289"/>
      <c r="E519" s="289"/>
      <c r="F519" s="289"/>
      <c r="G519" s="289"/>
      <c r="H519" s="289"/>
      <c r="I519" s="289"/>
      <c r="J519" s="289"/>
      <c r="K519" s="289"/>
      <c r="L519" s="289"/>
      <c r="M519" s="289"/>
      <c r="N519" s="289"/>
      <c r="O519" s="289"/>
      <c r="P519" s="289"/>
      <c r="Q519" s="289"/>
      <c r="R519" s="289"/>
      <c r="S519" s="289"/>
      <c r="T519" s="289"/>
      <c r="U519" s="289"/>
      <c r="V519" s="289"/>
      <c r="W519" s="289"/>
      <c r="X519" s="289"/>
      <c r="Y519" s="289"/>
      <c r="Z519" s="289"/>
      <c r="AA519" s="289"/>
      <c r="AB519" s="289"/>
      <c r="AC519" s="289"/>
      <c r="AD519" s="289"/>
      <c r="AE519" s="289"/>
      <c r="AF519" s="289"/>
      <c r="AG519" s="289"/>
      <c r="AH519" s="289"/>
    </row>
    <row r="520" spans="1:34" ht="12.75" customHeight="1" x14ac:dyDescent="0.25">
      <c r="A520" s="289"/>
      <c r="B520" s="289"/>
      <c r="C520" s="289"/>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289"/>
      <c r="Z520" s="289"/>
      <c r="AA520" s="289"/>
      <c r="AB520" s="289"/>
      <c r="AC520" s="289"/>
      <c r="AD520" s="289"/>
      <c r="AE520" s="289"/>
      <c r="AF520" s="289"/>
      <c r="AG520" s="289"/>
      <c r="AH520" s="289"/>
    </row>
    <row r="521" spans="1:34" ht="12.75" customHeight="1" x14ac:dyDescent="0.25">
      <c r="A521" s="289"/>
      <c r="B521" s="289"/>
      <c r="C521" s="289"/>
      <c r="D521" s="289"/>
      <c r="E521" s="289"/>
      <c r="F521" s="289"/>
      <c r="G521" s="289"/>
      <c r="H521" s="289"/>
      <c r="I521" s="289"/>
      <c r="J521" s="289"/>
      <c r="K521" s="289"/>
      <c r="L521" s="289"/>
      <c r="M521" s="289"/>
      <c r="N521" s="289"/>
      <c r="O521" s="289"/>
      <c r="P521" s="289"/>
      <c r="Q521" s="289"/>
      <c r="R521" s="289"/>
      <c r="S521" s="289"/>
      <c r="T521" s="289"/>
      <c r="U521" s="289"/>
      <c r="V521" s="289"/>
      <c r="W521" s="289"/>
      <c r="X521" s="289"/>
      <c r="Y521" s="289"/>
      <c r="Z521" s="289"/>
      <c r="AA521" s="289"/>
      <c r="AB521" s="289"/>
      <c r="AC521" s="289"/>
      <c r="AD521" s="289"/>
      <c r="AE521" s="289"/>
      <c r="AF521" s="289"/>
      <c r="AG521" s="289"/>
      <c r="AH521" s="289"/>
    </row>
    <row r="522" spans="1:34" ht="12.75" customHeight="1" x14ac:dyDescent="0.25">
      <c r="A522" s="289"/>
      <c r="B522" s="289"/>
      <c r="C522" s="289"/>
      <c r="D522" s="289"/>
      <c r="E522" s="289"/>
      <c r="F522" s="289"/>
      <c r="G522" s="289"/>
      <c r="H522" s="289"/>
      <c r="I522" s="289"/>
      <c r="J522" s="289"/>
      <c r="K522" s="289"/>
      <c r="L522" s="289"/>
      <c r="M522" s="289"/>
      <c r="N522" s="289"/>
      <c r="O522" s="289"/>
      <c r="P522" s="289"/>
      <c r="Q522" s="289"/>
      <c r="R522" s="289"/>
      <c r="S522" s="289"/>
      <c r="T522" s="289"/>
      <c r="U522" s="289"/>
      <c r="V522" s="289"/>
      <c r="W522" s="289"/>
      <c r="X522" s="289"/>
      <c r="Y522" s="289"/>
      <c r="Z522" s="289"/>
      <c r="AA522" s="289"/>
      <c r="AB522" s="289"/>
      <c r="AC522" s="289"/>
      <c r="AD522" s="289"/>
      <c r="AE522" s="289"/>
      <c r="AF522" s="289"/>
      <c r="AG522" s="289"/>
      <c r="AH522" s="289"/>
    </row>
    <row r="523" spans="1:34" ht="12.75" customHeight="1" x14ac:dyDescent="0.25">
      <c r="A523" s="289"/>
      <c r="B523" s="289"/>
      <c r="C523" s="289"/>
      <c r="D523" s="289"/>
      <c r="E523" s="289"/>
      <c r="F523" s="289"/>
      <c r="G523" s="289"/>
      <c r="H523" s="289"/>
      <c r="I523" s="289"/>
      <c r="J523" s="289"/>
      <c r="K523" s="289"/>
      <c r="L523" s="289"/>
      <c r="M523" s="289"/>
      <c r="N523" s="289"/>
      <c r="O523" s="289"/>
      <c r="P523" s="289"/>
      <c r="Q523" s="289"/>
      <c r="R523" s="289"/>
      <c r="S523" s="289"/>
      <c r="T523" s="289"/>
      <c r="U523" s="289"/>
      <c r="V523" s="289"/>
      <c r="W523" s="289"/>
      <c r="X523" s="289"/>
      <c r="Y523" s="289"/>
      <c r="Z523" s="289"/>
      <c r="AA523" s="289"/>
      <c r="AB523" s="289"/>
      <c r="AC523" s="289"/>
      <c r="AD523" s="289"/>
      <c r="AE523" s="289"/>
      <c r="AF523" s="289"/>
      <c r="AG523" s="289"/>
      <c r="AH523" s="289"/>
    </row>
    <row r="524" spans="1:34" ht="12.75" customHeight="1" x14ac:dyDescent="0.25">
      <c r="A524" s="289"/>
      <c r="B524" s="289"/>
      <c r="C524" s="289"/>
      <c r="D524" s="289"/>
      <c r="E524" s="289"/>
      <c r="F524" s="289"/>
      <c r="G524" s="289"/>
      <c r="H524" s="289"/>
      <c r="I524" s="289"/>
      <c r="J524" s="289"/>
      <c r="K524" s="289"/>
      <c r="L524" s="289"/>
      <c r="M524" s="289"/>
      <c r="N524" s="289"/>
      <c r="O524" s="289"/>
      <c r="P524" s="289"/>
      <c r="Q524" s="289"/>
      <c r="R524" s="289"/>
      <c r="S524" s="289"/>
      <c r="T524" s="289"/>
      <c r="U524" s="289"/>
      <c r="V524" s="289"/>
      <c r="W524" s="289"/>
      <c r="X524" s="289"/>
      <c r="Y524" s="289"/>
      <c r="Z524" s="289"/>
      <c r="AA524" s="289"/>
      <c r="AB524" s="289"/>
      <c r="AC524" s="289"/>
      <c r="AD524" s="289"/>
      <c r="AE524" s="289"/>
      <c r="AF524" s="289"/>
      <c r="AG524" s="289"/>
      <c r="AH524" s="289"/>
    </row>
    <row r="525" spans="1:34" ht="12.75" customHeight="1" x14ac:dyDescent="0.25">
      <c r="A525" s="289"/>
      <c r="B525" s="289"/>
      <c r="C525" s="289"/>
      <c r="D525" s="289"/>
      <c r="E525" s="289"/>
      <c r="F525" s="289"/>
      <c r="G525" s="289"/>
      <c r="H525" s="289"/>
      <c r="I525" s="289"/>
      <c r="J525" s="289"/>
      <c r="K525" s="289"/>
      <c r="L525" s="289"/>
      <c r="M525" s="289"/>
      <c r="N525" s="289"/>
      <c r="O525" s="289"/>
      <c r="P525" s="289"/>
      <c r="Q525" s="289"/>
      <c r="R525" s="289"/>
      <c r="S525" s="289"/>
      <c r="T525" s="289"/>
      <c r="U525" s="289"/>
      <c r="V525" s="289"/>
      <c r="W525" s="289"/>
      <c r="X525" s="289"/>
      <c r="Y525" s="289"/>
      <c r="Z525" s="289"/>
      <c r="AA525" s="289"/>
      <c r="AB525" s="289"/>
      <c r="AC525" s="289"/>
      <c r="AD525" s="289"/>
      <c r="AE525" s="289"/>
      <c r="AF525" s="289"/>
      <c r="AG525" s="289"/>
      <c r="AH525" s="289"/>
    </row>
    <row r="526" spans="1:34" ht="12.75" customHeight="1" x14ac:dyDescent="0.25">
      <c r="A526" s="289"/>
      <c r="B526" s="289"/>
      <c r="C526" s="289"/>
      <c r="D526" s="289"/>
      <c r="E526" s="289"/>
      <c r="F526" s="289"/>
      <c r="G526" s="289"/>
      <c r="H526" s="289"/>
      <c r="I526" s="289"/>
      <c r="J526" s="289"/>
      <c r="K526" s="289"/>
      <c r="L526" s="289"/>
      <c r="M526" s="289"/>
      <c r="N526" s="289"/>
      <c r="O526" s="289"/>
      <c r="P526" s="289"/>
      <c r="Q526" s="289"/>
      <c r="R526" s="289"/>
      <c r="S526" s="289"/>
      <c r="T526" s="289"/>
      <c r="U526" s="289"/>
      <c r="V526" s="289"/>
      <c r="W526" s="289"/>
      <c r="X526" s="289"/>
      <c r="Y526" s="289"/>
      <c r="Z526" s="289"/>
      <c r="AA526" s="289"/>
      <c r="AB526" s="289"/>
      <c r="AC526" s="289"/>
      <c r="AD526" s="289"/>
      <c r="AE526" s="289"/>
      <c r="AF526" s="289"/>
      <c r="AG526" s="289"/>
      <c r="AH526" s="289"/>
    </row>
    <row r="527" spans="1:34" ht="12.75" customHeight="1" x14ac:dyDescent="0.25">
      <c r="A527" s="289"/>
      <c r="B527" s="289"/>
      <c r="C527" s="289"/>
      <c r="D527" s="289"/>
      <c r="E527" s="289"/>
      <c r="F527" s="289"/>
      <c r="G527" s="289"/>
      <c r="H527" s="289"/>
      <c r="I527" s="289"/>
      <c r="J527" s="289"/>
      <c r="K527" s="289"/>
      <c r="L527" s="289"/>
      <c r="M527" s="289"/>
      <c r="N527" s="289"/>
      <c r="O527" s="289"/>
      <c r="P527" s="289"/>
      <c r="Q527" s="289"/>
      <c r="R527" s="289"/>
      <c r="S527" s="289"/>
      <c r="T527" s="289"/>
      <c r="U527" s="289"/>
      <c r="V527" s="289"/>
      <c r="W527" s="289"/>
      <c r="X527" s="289"/>
      <c r="Y527" s="289"/>
      <c r="Z527" s="289"/>
      <c r="AA527" s="289"/>
      <c r="AB527" s="289"/>
      <c r="AC527" s="289"/>
      <c r="AD527" s="289"/>
      <c r="AE527" s="289"/>
      <c r="AF527" s="289"/>
      <c r="AG527" s="289"/>
      <c r="AH527" s="289"/>
    </row>
    <row r="528" spans="1:34" ht="12.75" customHeight="1" x14ac:dyDescent="0.25">
      <c r="A528" s="289"/>
      <c r="B528" s="289"/>
      <c r="C528" s="289"/>
      <c r="D528" s="289"/>
      <c r="E528" s="289"/>
      <c r="F528" s="289"/>
      <c r="G528" s="289"/>
      <c r="H528" s="289"/>
      <c r="I528" s="289"/>
      <c r="J528" s="289"/>
      <c r="K528" s="289"/>
      <c r="L528" s="289"/>
      <c r="M528" s="289"/>
      <c r="N528" s="289"/>
      <c r="O528" s="289"/>
      <c r="P528" s="289"/>
      <c r="Q528" s="289"/>
      <c r="R528" s="289"/>
      <c r="S528" s="289"/>
      <c r="T528" s="289"/>
      <c r="U528" s="289"/>
      <c r="V528" s="289"/>
      <c r="W528" s="289"/>
      <c r="X528" s="289"/>
      <c r="Y528" s="289"/>
      <c r="Z528" s="289"/>
      <c r="AA528" s="289"/>
      <c r="AB528" s="289"/>
      <c r="AC528" s="289"/>
      <c r="AD528" s="289"/>
      <c r="AE528" s="289"/>
      <c r="AF528" s="289"/>
      <c r="AG528" s="289"/>
      <c r="AH528" s="289"/>
    </row>
    <row r="529" spans="1:34" ht="12.75" customHeight="1" x14ac:dyDescent="0.25">
      <c r="A529" s="289"/>
      <c r="B529" s="289"/>
      <c r="C529" s="289"/>
      <c r="D529" s="289"/>
      <c r="E529" s="289"/>
      <c r="F529" s="289"/>
      <c r="G529" s="289"/>
      <c r="H529" s="289"/>
      <c r="I529" s="289"/>
      <c r="J529" s="289"/>
      <c r="K529" s="289"/>
      <c r="L529" s="289"/>
      <c r="M529" s="289"/>
      <c r="N529" s="289"/>
      <c r="O529" s="289"/>
      <c r="P529" s="289"/>
      <c r="Q529" s="289"/>
      <c r="R529" s="289"/>
      <c r="S529" s="289"/>
      <c r="T529" s="289"/>
      <c r="U529" s="289"/>
      <c r="V529" s="289"/>
      <c r="W529" s="289"/>
      <c r="X529" s="289"/>
      <c r="Y529" s="289"/>
      <c r="Z529" s="289"/>
      <c r="AA529" s="289"/>
      <c r="AB529" s="289"/>
      <c r="AC529" s="289"/>
      <c r="AD529" s="289"/>
      <c r="AE529" s="289"/>
      <c r="AF529" s="289"/>
      <c r="AG529" s="289"/>
      <c r="AH529" s="289"/>
    </row>
    <row r="530" spans="1:34" ht="12.75" customHeight="1" x14ac:dyDescent="0.25">
      <c r="A530" s="289"/>
      <c r="B530" s="289"/>
      <c r="C530" s="289"/>
      <c r="D530" s="289"/>
      <c r="E530" s="289"/>
      <c r="F530" s="289"/>
      <c r="G530" s="289"/>
      <c r="H530" s="289"/>
      <c r="I530" s="289"/>
      <c r="J530" s="289"/>
      <c r="K530" s="289"/>
      <c r="L530" s="289"/>
      <c r="M530" s="289"/>
      <c r="N530" s="289"/>
      <c r="O530" s="289"/>
      <c r="P530" s="289"/>
      <c r="Q530" s="289"/>
      <c r="R530" s="289"/>
      <c r="S530" s="289"/>
      <c r="T530" s="289"/>
      <c r="U530" s="289"/>
      <c r="V530" s="289"/>
      <c r="W530" s="289"/>
      <c r="X530" s="289"/>
      <c r="Y530" s="289"/>
      <c r="Z530" s="289"/>
      <c r="AA530" s="289"/>
      <c r="AB530" s="289"/>
      <c r="AC530" s="289"/>
      <c r="AD530" s="289"/>
      <c r="AE530" s="289"/>
      <c r="AF530" s="289"/>
      <c r="AG530" s="289"/>
      <c r="AH530" s="289"/>
    </row>
    <row r="531" spans="1:34" ht="12.75" customHeight="1" x14ac:dyDescent="0.25">
      <c r="A531" s="289"/>
      <c r="B531" s="289"/>
      <c r="C531" s="289"/>
      <c r="D531" s="289"/>
      <c r="E531" s="289"/>
      <c r="F531" s="289"/>
      <c r="G531" s="289"/>
      <c r="H531" s="289"/>
      <c r="I531" s="289"/>
      <c r="J531" s="289"/>
      <c r="K531" s="289"/>
      <c r="L531" s="289"/>
      <c r="M531" s="289"/>
      <c r="N531" s="289"/>
      <c r="O531" s="289"/>
      <c r="P531" s="289"/>
      <c r="Q531" s="289"/>
      <c r="R531" s="289"/>
      <c r="S531" s="289"/>
      <c r="T531" s="289"/>
      <c r="U531" s="289"/>
      <c r="V531" s="289"/>
      <c r="W531" s="289"/>
      <c r="X531" s="289"/>
      <c r="Y531" s="289"/>
      <c r="Z531" s="289"/>
      <c r="AA531" s="289"/>
      <c r="AB531" s="289"/>
      <c r="AC531" s="289"/>
      <c r="AD531" s="289"/>
      <c r="AE531" s="289"/>
      <c r="AF531" s="289"/>
      <c r="AG531" s="289"/>
      <c r="AH531" s="289"/>
    </row>
    <row r="532" spans="1:34" ht="12.75" customHeight="1" x14ac:dyDescent="0.25">
      <c r="A532" s="289"/>
      <c r="B532" s="289"/>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289"/>
      <c r="Y532" s="289"/>
      <c r="Z532" s="289"/>
      <c r="AA532" s="289"/>
      <c r="AB532" s="289"/>
      <c r="AC532" s="289"/>
      <c r="AD532" s="289"/>
      <c r="AE532" s="289"/>
      <c r="AF532" s="289"/>
      <c r="AG532" s="289"/>
      <c r="AH532" s="289"/>
    </row>
    <row r="533" spans="1:34" ht="12.75" customHeight="1" x14ac:dyDescent="0.25">
      <c r="A533" s="289"/>
      <c r="B533" s="289"/>
      <c r="C533" s="289"/>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289"/>
      <c r="Z533" s="289"/>
      <c r="AA533" s="289"/>
      <c r="AB533" s="289"/>
      <c r="AC533" s="289"/>
      <c r="AD533" s="289"/>
      <c r="AE533" s="289"/>
      <c r="AF533" s="289"/>
      <c r="AG533" s="289"/>
      <c r="AH533" s="289"/>
    </row>
    <row r="534" spans="1:34" ht="12.75" customHeight="1" x14ac:dyDescent="0.25">
      <c r="A534" s="289"/>
      <c r="B534" s="289"/>
      <c r="C534" s="289"/>
      <c r="D534" s="289"/>
      <c r="E534" s="289"/>
      <c r="F534" s="289"/>
      <c r="G534" s="289"/>
      <c r="H534" s="289"/>
      <c r="I534" s="289"/>
      <c r="J534" s="289"/>
      <c r="K534" s="289"/>
      <c r="L534" s="289"/>
      <c r="M534" s="289"/>
      <c r="N534" s="289"/>
      <c r="O534" s="289"/>
      <c r="P534" s="289"/>
      <c r="Q534" s="289"/>
      <c r="R534" s="289"/>
      <c r="S534" s="289"/>
      <c r="T534" s="289"/>
      <c r="U534" s="289"/>
      <c r="V534" s="289"/>
      <c r="W534" s="289"/>
      <c r="X534" s="289"/>
      <c r="Y534" s="289"/>
      <c r="Z534" s="289"/>
      <c r="AA534" s="289"/>
      <c r="AB534" s="289"/>
      <c r="AC534" s="289"/>
      <c r="AD534" s="289"/>
      <c r="AE534" s="289"/>
      <c r="AF534" s="289"/>
      <c r="AG534" s="289"/>
      <c r="AH534" s="289"/>
    </row>
    <row r="535" spans="1:34" ht="12.75" customHeight="1" x14ac:dyDescent="0.25">
      <c r="A535" s="289"/>
      <c r="B535" s="289"/>
      <c r="C535" s="289"/>
      <c r="D535" s="289"/>
      <c r="E535" s="289"/>
      <c r="F535" s="289"/>
      <c r="G535" s="289"/>
      <c r="H535" s="289"/>
      <c r="I535" s="289"/>
      <c r="J535" s="289"/>
      <c r="K535" s="289"/>
      <c r="L535" s="289"/>
      <c r="M535" s="289"/>
      <c r="N535" s="289"/>
      <c r="O535" s="289"/>
      <c r="P535" s="289"/>
      <c r="Q535" s="289"/>
      <c r="R535" s="289"/>
      <c r="S535" s="289"/>
      <c r="T535" s="289"/>
      <c r="U535" s="289"/>
      <c r="V535" s="289"/>
      <c r="W535" s="289"/>
      <c r="X535" s="289"/>
      <c r="Y535" s="289"/>
      <c r="Z535" s="289"/>
      <c r="AA535" s="289"/>
      <c r="AB535" s="289"/>
      <c r="AC535" s="289"/>
      <c r="AD535" s="289"/>
      <c r="AE535" s="289"/>
      <c r="AF535" s="289"/>
      <c r="AG535" s="289"/>
      <c r="AH535" s="289"/>
    </row>
    <row r="536" spans="1:34" ht="12.75" customHeight="1" x14ac:dyDescent="0.25">
      <c r="A536" s="289"/>
      <c r="B536" s="289"/>
      <c r="C536" s="289"/>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289"/>
      <c r="Z536" s="289"/>
      <c r="AA536" s="289"/>
      <c r="AB536" s="289"/>
      <c r="AC536" s="289"/>
      <c r="AD536" s="289"/>
      <c r="AE536" s="289"/>
      <c r="AF536" s="289"/>
      <c r="AG536" s="289"/>
      <c r="AH536" s="289"/>
    </row>
    <row r="537" spans="1:34" ht="12.75" customHeight="1" x14ac:dyDescent="0.25">
      <c r="A537" s="289"/>
      <c r="B537" s="289"/>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c r="AC537" s="289"/>
      <c r="AD537" s="289"/>
      <c r="AE537" s="289"/>
      <c r="AF537" s="289"/>
      <c r="AG537" s="289"/>
      <c r="AH537" s="289"/>
    </row>
    <row r="538" spans="1:34" ht="12.75" customHeight="1" x14ac:dyDescent="0.25">
      <c r="A538" s="289"/>
      <c r="B538" s="289"/>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c r="AE538" s="289"/>
      <c r="AF538" s="289"/>
      <c r="AG538" s="289"/>
      <c r="AH538" s="289"/>
    </row>
    <row r="539" spans="1:34" ht="12.75" customHeight="1" x14ac:dyDescent="0.25">
      <c r="A539" s="289"/>
      <c r="B539" s="289"/>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c r="AE539" s="289"/>
      <c r="AF539" s="289"/>
      <c r="AG539" s="289"/>
      <c r="AH539" s="289"/>
    </row>
    <row r="540" spans="1:34" ht="12.75" customHeight="1" x14ac:dyDescent="0.25">
      <c r="A540" s="289"/>
      <c r="B540" s="289"/>
      <c r="C540" s="289"/>
      <c r="D540" s="289"/>
      <c r="E540" s="289"/>
      <c r="F540" s="289"/>
      <c r="G540" s="289"/>
      <c r="H540" s="289"/>
      <c r="I540" s="289"/>
      <c r="J540" s="289"/>
      <c r="K540" s="289"/>
      <c r="L540" s="289"/>
      <c r="M540" s="289"/>
      <c r="N540" s="289"/>
      <c r="O540" s="289"/>
      <c r="P540" s="289"/>
      <c r="Q540" s="289"/>
      <c r="R540" s="289"/>
      <c r="S540" s="289"/>
      <c r="T540" s="289"/>
      <c r="U540" s="289"/>
      <c r="V540" s="289"/>
      <c r="W540" s="289"/>
      <c r="X540" s="289"/>
      <c r="Y540" s="289"/>
      <c r="Z540" s="289"/>
      <c r="AA540" s="289"/>
      <c r="AB540" s="289"/>
      <c r="AC540" s="289"/>
      <c r="AD540" s="289"/>
      <c r="AE540" s="289"/>
      <c r="AF540" s="289"/>
      <c r="AG540" s="289"/>
      <c r="AH540" s="289"/>
    </row>
    <row r="541" spans="1:34" ht="12.75" customHeight="1" x14ac:dyDescent="0.25">
      <c r="A541" s="289"/>
      <c r="B541" s="289"/>
      <c r="C541" s="289"/>
      <c r="D541" s="289"/>
      <c r="E541" s="289"/>
      <c r="F541" s="289"/>
      <c r="G541" s="289"/>
      <c r="H541" s="289"/>
      <c r="I541" s="289"/>
      <c r="J541" s="289"/>
      <c r="K541" s="289"/>
      <c r="L541" s="289"/>
      <c r="M541" s="289"/>
      <c r="N541" s="289"/>
      <c r="O541" s="289"/>
      <c r="P541" s="289"/>
      <c r="Q541" s="289"/>
      <c r="R541" s="289"/>
      <c r="S541" s="289"/>
      <c r="T541" s="289"/>
      <c r="U541" s="289"/>
      <c r="V541" s="289"/>
      <c r="W541" s="289"/>
      <c r="X541" s="289"/>
      <c r="Y541" s="289"/>
      <c r="Z541" s="289"/>
      <c r="AA541" s="289"/>
      <c r="AB541" s="289"/>
      <c r="AC541" s="289"/>
      <c r="AD541" s="289"/>
      <c r="AE541" s="289"/>
      <c r="AF541" s="289"/>
      <c r="AG541" s="289"/>
      <c r="AH541" s="289"/>
    </row>
    <row r="542" spans="1:34" ht="12.75" customHeight="1" x14ac:dyDescent="0.25">
      <c r="A542" s="289"/>
      <c r="B542" s="289"/>
      <c r="C542" s="289"/>
      <c r="D542" s="289"/>
      <c r="E542" s="289"/>
      <c r="F542" s="289"/>
      <c r="G542" s="289"/>
      <c r="H542" s="289"/>
      <c r="I542" s="289"/>
      <c r="J542" s="289"/>
      <c r="K542" s="289"/>
      <c r="L542" s="289"/>
      <c r="M542" s="289"/>
      <c r="N542" s="289"/>
      <c r="O542" s="289"/>
      <c r="P542" s="289"/>
      <c r="Q542" s="289"/>
      <c r="R542" s="289"/>
      <c r="S542" s="289"/>
      <c r="T542" s="289"/>
      <c r="U542" s="289"/>
      <c r="V542" s="289"/>
      <c r="W542" s="289"/>
      <c r="X542" s="289"/>
      <c r="Y542" s="289"/>
      <c r="Z542" s="289"/>
      <c r="AA542" s="289"/>
      <c r="AB542" s="289"/>
      <c r="AC542" s="289"/>
      <c r="AD542" s="289"/>
      <c r="AE542" s="289"/>
      <c r="AF542" s="289"/>
      <c r="AG542" s="289"/>
      <c r="AH542" s="289"/>
    </row>
    <row r="543" spans="1:34" ht="12.75" customHeight="1" x14ac:dyDescent="0.25">
      <c r="A543" s="289"/>
      <c r="B543" s="289"/>
      <c r="C543" s="289"/>
      <c r="D543" s="289"/>
      <c r="E543" s="289"/>
      <c r="F543" s="289"/>
      <c r="G543" s="289"/>
      <c r="H543" s="289"/>
      <c r="I543" s="289"/>
      <c r="J543" s="289"/>
      <c r="K543" s="289"/>
      <c r="L543" s="289"/>
      <c r="M543" s="289"/>
      <c r="N543" s="289"/>
      <c r="O543" s="289"/>
      <c r="P543" s="289"/>
      <c r="Q543" s="289"/>
      <c r="R543" s="289"/>
      <c r="S543" s="289"/>
      <c r="T543" s="289"/>
      <c r="U543" s="289"/>
      <c r="V543" s="289"/>
      <c r="W543" s="289"/>
      <c r="X543" s="289"/>
      <c r="Y543" s="289"/>
      <c r="Z543" s="289"/>
      <c r="AA543" s="289"/>
      <c r="AB543" s="289"/>
      <c r="AC543" s="289"/>
      <c r="AD543" s="289"/>
      <c r="AE543" s="289"/>
      <c r="AF543" s="289"/>
      <c r="AG543" s="289"/>
      <c r="AH543" s="289"/>
    </row>
    <row r="544" spans="1:34" ht="12.75" customHeight="1" x14ac:dyDescent="0.25">
      <c r="A544" s="289"/>
      <c r="B544" s="289"/>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289"/>
      <c r="Z544" s="289"/>
      <c r="AA544" s="289"/>
      <c r="AB544" s="289"/>
      <c r="AC544" s="289"/>
      <c r="AD544" s="289"/>
      <c r="AE544" s="289"/>
      <c r="AF544" s="289"/>
      <c r="AG544" s="289"/>
      <c r="AH544" s="289"/>
    </row>
    <row r="545" spans="1:34" ht="12.75" customHeight="1" x14ac:dyDescent="0.25">
      <c r="A545" s="289"/>
      <c r="B545" s="289"/>
      <c r="C545" s="289"/>
      <c r="D545" s="289"/>
      <c r="E545" s="289"/>
      <c r="F545" s="289"/>
      <c r="G545" s="289"/>
      <c r="H545" s="289"/>
      <c r="I545" s="289"/>
      <c r="J545" s="289"/>
      <c r="K545" s="289"/>
      <c r="L545" s="289"/>
      <c r="M545" s="289"/>
      <c r="N545" s="289"/>
      <c r="O545" s="289"/>
      <c r="P545" s="289"/>
      <c r="Q545" s="289"/>
      <c r="R545" s="289"/>
      <c r="S545" s="289"/>
      <c r="T545" s="289"/>
      <c r="U545" s="289"/>
      <c r="V545" s="289"/>
      <c r="W545" s="289"/>
      <c r="X545" s="289"/>
      <c r="Y545" s="289"/>
      <c r="Z545" s="289"/>
      <c r="AA545" s="289"/>
      <c r="AB545" s="289"/>
      <c r="AC545" s="289"/>
      <c r="AD545" s="289"/>
      <c r="AE545" s="289"/>
      <c r="AF545" s="289"/>
      <c r="AG545" s="289"/>
      <c r="AH545" s="289"/>
    </row>
    <row r="546" spans="1:34" ht="12.75" customHeight="1" x14ac:dyDescent="0.25">
      <c r="A546" s="289"/>
      <c r="B546" s="289"/>
      <c r="C546" s="289"/>
      <c r="D546" s="289"/>
      <c r="E546" s="289"/>
      <c r="F546" s="289"/>
      <c r="G546" s="289"/>
      <c r="H546" s="289"/>
      <c r="I546" s="289"/>
      <c r="J546" s="289"/>
      <c r="K546" s="289"/>
      <c r="L546" s="289"/>
      <c r="M546" s="289"/>
      <c r="N546" s="289"/>
      <c r="O546" s="289"/>
      <c r="P546" s="289"/>
      <c r="Q546" s="289"/>
      <c r="R546" s="289"/>
      <c r="S546" s="289"/>
      <c r="T546" s="289"/>
      <c r="U546" s="289"/>
      <c r="V546" s="289"/>
      <c r="W546" s="289"/>
      <c r="X546" s="289"/>
      <c r="Y546" s="289"/>
      <c r="Z546" s="289"/>
      <c r="AA546" s="289"/>
      <c r="AB546" s="289"/>
      <c r="AC546" s="289"/>
      <c r="AD546" s="289"/>
      <c r="AE546" s="289"/>
      <c r="AF546" s="289"/>
      <c r="AG546" s="289"/>
      <c r="AH546" s="289"/>
    </row>
    <row r="547" spans="1:34" ht="12.75" customHeight="1" x14ac:dyDescent="0.25">
      <c r="A547" s="289"/>
      <c r="B547" s="289"/>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289"/>
      <c r="Z547" s="289"/>
      <c r="AA547" s="289"/>
      <c r="AB547" s="289"/>
      <c r="AC547" s="289"/>
      <c r="AD547" s="289"/>
      <c r="AE547" s="289"/>
      <c r="AF547" s="289"/>
      <c r="AG547" s="289"/>
      <c r="AH547" s="289"/>
    </row>
    <row r="548" spans="1:34" ht="12.75" customHeight="1" x14ac:dyDescent="0.25">
      <c r="A548" s="289"/>
      <c r="B548" s="289"/>
      <c r="C548" s="289"/>
      <c r="D548" s="289"/>
      <c r="E548" s="289"/>
      <c r="F548" s="289"/>
      <c r="G548" s="289"/>
      <c r="H548" s="289"/>
      <c r="I548" s="289"/>
      <c r="J548" s="289"/>
      <c r="K548" s="289"/>
      <c r="L548" s="289"/>
      <c r="M548" s="289"/>
      <c r="N548" s="289"/>
      <c r="O548" s="289"/>
      <c r="P548" s="289"/>
      <c r="Q548" s="289"/>
      <c r="R548" s="289"/>
      <c r="S548" s="289"/>
      <c r="T548" s="289"/>
      <c r="U548" s="289"/>
      <c r="V548" s="289"/>
      <c r="W548" s="289"/>
      <c r="X548" s="289"/>
      <c r="Y548" s="289"/>
      <c r="Z548" s="289"/>
      <c r="AA548" s="289"/>
      <c r="AB548" s="289"/>
      <c r="AC548" s="289"/>
      <c r="AD548" s="289"/>
      <c r="AE548" s="289"/>
      <c r="AF548" s="289"/>
      <c r="AG548" s="289"/>
      <c r="AH548" s="289"/>
    </row>
    <row r="549" spans="1:34" ht="12.75" customHeight="1" x14ac:dyDescent="0.25">
      <c r="A549" s="289"/>
      <c r="B549" s="289"/>
      <c r="C549" s="289"/>
      <c r="D549" s="289"/>
      <c r="E549" s="289"/>
      <c r="F549" s="289"/>
      <c r="G549" s="289"/>
      <c r="H549" s="289"/>
      <c r="I549" s="289"/>
      <c r="J549" s="289"/>
      <c r="K549" s="289"/>
      <c r="L549" s="289"/>
      <c r="M549" s="289"/>
      <c r="N549" s="289"/>
      <c r="O549" s="289"/>
      <c r="P549" s="289"/>
      <c r="Q549" s="289"/>
      <c r="R549" s="289"/>
      <c r="S549" s="289"/>
      <c r="T549" s="289"/>
      <c r="U549" s="289"/>
      <c r="V549" s="289"/>
      <c r="W549" s="289"/>
      <c r="X549" s="289"/>
      <c r="Y549" s="289"/>
      <c r="Z549" s="289"/>
      <c r="AA549" s="289"/>
      <c r="AB549" s="289"/>
      <c r="AC549" s="289"/>
      <c r="AD549" s="289"/>
      <c r="AE549" s="289"/>
      <c r="AF549" s="289"/>
      <c r="AG549" s="289"/>
      <c r="AH549" s="289"/>
    </row>
    <row r="550" spans="1:34" ht="12.75" customHeight="1" x14ac:dyDescent="0.25">
      <c r="A550" s="289"/>
      <c r="B550" s="289"/>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289"/>
      <c r="Z550" s="289"/>
      <c r="AA550" s="289"/>
      <c r="AB550" s="289"/>
      <c r="AC550" s="289"/>
      <c r="AD550" s="289"/>
      <c r="AE550" s="289"/>
      <c r="AF550" s="289"/>
      <c r="AG550" s="289"/>
      <c r="AH550" s="289"/>
    </row>
    <row r="551" spans="1:34" ht="12.75" customHeight="1" x14ac:dyDescent="0.25">
      <c r="A551" s="289"/>
      <c r="B551" s="289"/>
      <c r="C551" s="289"/>
      <c r="D551" s="289"/>
      <c r="E551" s="289"/>
      <c r="F551" s="289"/>
      <c r="G551" s="289"/>
      <c r="H551" s="289"/>
      <c r="I551" s="289"/>
      <c r="J551" s="289"/>
      <c r="K551" s="289"/>
      <c r="L551" s="289"/>
      <c r="M551" s="289"/>
      <c r="N551" s="289"/>
      <c r="O551" s="289"/>
      <c r="P551" s="289"/>
      <c r="Q551" s="289"/>
      <c r="R551" s="289"/>
      <c r="S551" s="289"/>
      <c r="T551" s="289"/>
      <c r="U551" s="289"/>
      <c r="V551" s="289"/>
      <c r="W551" s="289"/>
      <c r="X551" s="289"/>
      <c r="Y551" s="289"/>
      <c r="Z551" s="289"/>
      <c r="AA551" s="289"/>
      <c r="AB551" s="289"/>
      <c r="AC551" s="289"/>
      <c r="AD551" s="289"/>
      <c r="AE551" s="289"/>
      <c r="AF551" s="289"/>
      <c r="AG551" s="289"/>
      <c r="AH551" s="289"/>
    </row>
    <row r="552" spans="1:34" ht="12.75" customHeight="1" x14ac:dyDescent="0.25">
      <c r="A552" s="289"/>
      <c r="B552" s="289"/>
      <c r="C552" s="289"/>
      <c r="D552" s="289"/>
      <c r="E552" s="289"/>
      <c r="F552" s="289"/>
      <c r="G552" s="289"/>
      <c r="H552" s="289"/>
      <c r="I552" s="289"/>
      <c r="J552" s="289"/>
      <c r="K552" s="289"/>
      <c r="L552" s="289"/>
      <c r="M552" s="289"/>
      <c r="N552" s="289"/>
      <c r="O552" s="289"/>
      <c r="P552" s="289"/>
      <c r="Q552" s="289"/>
      <c r="R552" s="289"/>
      <c r="S552" s="289"/>
      <c r="T552" s="289"/>
      <c r="U552" s="289"/>
      <c r="V552" s="289"/>
      <c r="W552" s="289"/>
      <c r="X552" s="289"/>
      <c r="Y552" s="289"/>
      <c r="Z552" s="289"/>
      <c r="AA552" s="289"/>
      <c r="AB552" s="289"/>
      <c r="AC552" s="289"/>
      <c r="AD552" s="289"/>
      <c r="AE552" s="289"/>
      <c r="AF552" s="289"/>
      <c r="AG552" s="289"/>
      <c r="AH552" s="289"/>
    </row>
    <row r="553" spans="1:34" ht="12.75" customHeight="1" x14ac:dyDescent="0.25">
      <c r="A553" s="289"/>
      <c r="B553" s="289"/>
      <c r="C553" s="289"/>
      <c r="D553" s="289"/>
      <c r="E553" s="289"/>
      <c r="F553" s="289"/>
      <c r="G553" s="289"/>
      <c r="H553" s="289"/>
      <c r="I553" s="289"/>
      <c r="J553" s="289"/>
      <c r="K553" s="289"/>
      <c r="L553" s="289"/>
      <c r="M553" s="289"/>
      <c r="N553" s="289"/>
      <c r="O553" s="289"/>
      <c r="P553" s="289"/>
      <c r="Q553" s="289"/>
      <c r="R553" s="289"/>
      <c r="S553" s="289"/>
      <c r="T553" s="289"/>
      <c r="U553" s="289"/>
      <c r="V553" s="289"/>
      <c r="W553" s="289"/>
      <c r="X553" s="289"/>
      <c r="Y553" s="289"/>
      <c r="Z553" s="289"/>
      <c r="AA553" s="289"/>
      <c r="AB553" s="289"/>
      <c r="AC553" s="289"/>
      <c r="AD553" s="289"/>
      <c r="AE553" s="289"/>
      <c r="AF553" s="289"/>
      <c r="AG553" s="289"/>
      <c r="AH553" s="289"/>
    </row>
    <row r="554" spans="1:34" ht="12.75" customHeight="1" x14ac:dyDescent="0.25">
      <c r="A554" s="289"/>
      <c r="B554" s="289"/>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289"/>
      <c r="Z554" s="289"/>
      <c r="AA554" s="289"/>
      <c r="AB554" s="289"/>
      <c r="AC554" s="289"/>
      <c r="AD554" s="289"/>
      <c r="AE554" s="289"/>
      <c r="AF554" s="289"/>
      <c r="AG554" s="289"/>
      <c r="AH554" s="289"/>
    </row>
    <row r="555" spans="1:34" ht="12.75" customHeight="1" x14ac:dyDescent="0.25">
      <c r="A555" s="289"/>
      <c r="B555" s="289"/>
      <c r="C555" s="289"/>
      <c r="D555" s="289"/>
      <c r="E555" s="289"/>
      <c r="F555" s="289"/>
      <c r="G555" s="289"/>
      <c r="H555" s="289"/>
      <c r="I555" s="289"/>
      <c r="J555" s="289"/>
      <c r="K555" s="289"/>
      <c r="L555" s="289"/>
      <c r="M555" s="289"/>
      <c r="N555" s="289"/>
      <c r="O555" s="289"/>
      <c r="P555" s="289"/>
      <c r="Q555" s="289"/>
      <c r="R555" s="289"/>
      <c r="S555" s="289"/>
      <c r="T555" s="289"/>
      <c r="U555" s="289"/>
      <c r="V555" s="289"/>
      <c r="W555" s="289"/>
      <c r="X555" s="289"/>
      <c r="Y555" s="289"/>
      <c r="Z555" s="289"/>
      <c r="AA555" s="289"/>
      <c r="AB555" s="289"/>
      <c r="AC555" s="289"/>
      <c r="AD555" s="289"/>
      <c r="AE555" s="289"/>
      <c r="AF555" s="289"/>
      <c r="AG555" s="289"/>
      <c r="AH555" s="289"/>
    </row>
    <row r="556" spans="1:34" ht="12.75" customHeight="1" x14ac:dyDescent="0.25">
      <c r="A556" s="289"/>
      <c r="B556" s="289"/>
      <c r="C556" s="289"/>
      <c r="D556" s="289"/>
      <c r="E556" s="289"/>
      <c r="F556" s="289"/>
      <c r="G556" s="289"/>
      <c r="H556" s="289"/>
      <c r="I556" s="289"/>
      <c r="J556" s="289"/>
      <c r="K556" s="289"/>
      <c r="L556" s="289"/>
      <c r="M556" s="289"/>
      <c r="N556" s="289"/>
      <c r="O556" s="289"/>
      <c r="P556" s="289"/>
      <c r="Q556" s="289"/>
      <c r="R556" s="289"/>
      <c r="S556" s="289"/>
      <c r="T556" s="289"/>
      <c r="U556" s="289"/>
      <c r="V556" s="289"/>
      <c r="W556" s="289"/>
      <c r="X556" s="289"/>
      <c r="Y556" s="289"/>
      <c r="Z556" s="289"/>
      <c r="AA556" s="289"/>
      <c r="AB556" s="289"/>
      <c r="AC556" s="289"/>
      <c r="AD556" s="289"/>
      <c r="AE556" s="289"/>
      <c r="AF556" s="289"/>
      <c r="AG556" s="289"/>
      <c r="AH556" s="289"/>
    </row>
    <row r="557" spans="1:34" ht="12.75" customHeight="1" x14ac:dyDescent="0.25">
      <c r="A557" s="289"/>
      <c r="B557" s="289"/>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289"/>
      <c r="Z557" s="289"/>
      <c r="AA557" s="289"/>
      <c r="AB557" s="289"/>
      <c r="AC557" s="289"/>
      <c r="AD557" s="289"/>
      <c r="AE557" s="289"/>
      <c r="AF557" s="289"/>
      <c r="AG557" s="289"/>
      <c r="AH557" s="289"/>
    </row>
    <row r="558" spans="1:34" ht="12.75" customHeight="1" x14ac:dyDescent="0.25">
      <c r="A558" s="289"/>
      <c r="B558" s="289"/>
      <c r="C558" s="289"/>
      <c r="D558" s="289"/>
      <c r="E558" s="289"/>
      <c r="F558" s="289"/>
      <c r="G558" s="289"/>
      <c r="H558" s="289"/>
      <c r="I558" s="289"/>
      <c r="J558" s="289"/>
      <c r="K558" s="289"/>
      <c r="L558" s="289"/>
      <c r="M558" s="289"/>
      <c r="N558" s="289"/>
      <c r="O558" s="289"/>
      <c r="P558" s="289"/>
      <c r="Q558" s="289"/>
      <c r="R558" s="289"/>
      <c r="S558" s="289"/>
      <c r="T558" s="289"/>
      <c r="U558" s="289"/>
      <c r="V558" s="289"/>
      <c r="W558" s="289"/>
      <c r="X558" s="289"/>
      <c r="Y558" s="289"/>
      <c r="Z558" s="289"/>
      <c r="AA558" s="289"/>
      <c r="AB558" s="289"/>
      <c r="AC558" s="289"/>
      <c r="AD558" s="289"/>
      <c r="AE558" s="289"/>
      <c r="AF558" s="289"/>
      <c r="AG558" s="289"/>
      <c r="AH558" s="289"/>
    </row>
    <row r="559" spans="1:34" ht="12.75" customHeight="1" x14ac:dyDescent="0.25">
      <c r="A559" s="289"/>
      <c r="B559" s="289"/>
      <c r="C559" s="289"/>
      <c r="D559" s="289"/>
      <c r="E559" s="289"/>
      <c r="F559" s="289"/>
      <c r="G559" s="289"/>
      <c r="H559" s="289"/>
      <c r="I559" s="289"/>
      <c r="J559" s="289"/>
      <c r="K559" s="289"/>
      <c r="L559" s="289"/>
      <c r="M559" s="289"/>
      <c r="N559" s="289"/>
      <c r="O559" s="289"/>
      <c r="P559" s="289"/>
      <c r="Q559" s="289"/>
      <c r="R559" s="289"/>
      <c r="S559" s="289"/>
      <c r="T559" s="289"/>
      <c r="U559" s="289"/>
      <c r="V559" s="289"/>
      <c r="W559" s="289"/>
      <c r="X559" s="289"/>
      <c r="Y559" s="289"/>
      <c r="Z559" s="289"/>
      <c r="AA559" s="289"/>
      <c r="AB559" s="289"/>
      <c r="AC559" s="289"/>
      <c r="AD559" s="289"/>
      <c r="AE559" s="289"/>
      <c r="AF559" s="289"/>
      <c r="AG559" s="289"/>
      <c r="AH559" s="289"/>
    </row>
    <row r="560" spans="1:34" ht="12.75" customHeight="1" x14ac:dyDescent="0.25">
      <c r="A560" s="289"/>
      <c r="B560" s="289"/>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289"/>
      <c r="Z560" s="289"/>
      <c r="AA560" s="289"/>
      <c r="AB560" s="289"/>
      <c r="AC560" s="289"/>
      <c r="AD560" s="289"/>
      <c r="AE560" s="289"/>
      <c r="AF560" s="289"/>
      <c r="AG560" s="289"/>
      <c r="AH560" s="289"/>
    </row>
    <row r="561" spans="1:34" ht="12.75" customHeight="1" x14ac:dyDescent="0.25">
      <c r="A561" s="289"/>
      <c r="B561" s="289"/>
      <c r="C561" s="289"/>
      <c r="D561" s="289"/>
      <c r="E561" s="289"/>
      <c r="F561" s="289"/>
      <c r="G561" s="289"/>
      <c r="H561" s="289"/>
      <c r="I561" s="289"/>
      <c r="J561" s="289"/>
      <c r="K561" s="289"/>
      <c r="L561" s="289"/>
      <c r="M561" s="289"/>
      <c r="N561" s="289"/>
      <c r="O561" s="289"/>
      <c r="P561" s="289"/>
      <c r="Q561" s="289"/>
      <c r="R561" s="289"/>
      <c r="S561" s="289"/>
      <c r="T561" s="289"/>
      <c r="U561" s="289"/>
      <c r="V561" s="289"/>
      <c r="W561" s="289"/>
      <c r="X561" s="289"/>
      <c r="Y561" s="289"/>
      <c r="Z561" s="289"/>
      <c r="AA561" s="289"/>
      <c r="AB561" s="289"/>
      <c r="AC561" s="289"/>
      <c r="AD561" s="289"/>
      <c r="AE561" s="289"/>
      <c r="AF561" s="289"/>
      <c r="AG561" s="289"/>
      <c r="AH561" s="289"/>
    </row>
    <row r="562" spans="1:34" ht="12.75" customHeight="1" x14ac:dyDescent="0.25">
      <c r="A562" s="289"/>
      <c r="B562" s="289"/>
      <c r="C562" s="289"/>
      <c r="D562" s="289"/>
      <c r="E562" s="289"/>
      <c r="F562" s="289"/>
      <c r="G562" s="289"/>
      <c r="H562" s="289"/>
      <c r="I562" s="289"/>
      <c r="J562" s="289"/>
      <c r="K562" s="289"/>
      <c r="L562" s="289"/>
      <c r="M562" s="289"/>
      <c r="N562" s="289"/>
      <c r="O562" s="289"/>
      <c r="P562" s="289"/>
      <c r="Q562" s="289"/>
      <c r="R562" s="289"/>
      <c r="S562" s="289"/>
      <c r="T562" s="289"/>
      <c r="U562" s="289"/>
      <c r="V562" s="289"/>
      <c r="W562" s="289"/>
      <c r="X562" s="289"/>
      <c r="Y562" s="289"/>
      <c r="Z562" s="289"/>
      <c r="AA562" s="289"/>
      <c r="AB562" s="289"/>
      <c r="AC562" s="289"/>
      <c r="AD562" s="289"/>
      <c r="AE562" s="289"/>
      <c r="AF562" s="289"/>
      <c r="AG562" s="289"/>
      <c r="AH562" s="289"/>
    </row>
    <row r="563" spans="1:34" ht="12.75" customHeight="1" x14ac:dyDescent="0.25">
      <c r="A563" s="289"/>
      <c r="B563" s="289"/>
      <c r="C563" s="289"/>
      <c r="D563" s="289"/>
      <c r="E563" s="289"/>
      <c r="F563" s="289"/>
      <c r="G563" s="289"/>
      <c r="H563" s="289"/>
      <c r="I563" s="289"/>
      <c r="J563" s="289"/>
      <c r="K563" s="289"/>
      <c r="L563" s="289"/>
      <c r="M563" s="289"/>
      <c r="N563" s="289"/>
      <c r="O563" s="289"/>
      <c r="P563" s="289"/>
      <c r="Q563" s="289"/>
      <c r="R563" s="289"/>
      <c r="S563" s="289"/>
      <c r="T563" s="289"/>
      <c r="U563" s="289"/>
      <c r="V563" s="289"/>
      <c r="W563" s="289"/>
      <c r="X563" s="289"/>
      <c r="Y563" s="289"/>
      <c r="Z563" s="289"/>
      <c r="AA563" s="289"/>
      <c r="AB563" s="289"/>
      <c r="AC563" s="289"/>
      <c r="AD563" s="289"/>
      <c r="AE563" s="289"/>
      <c r="AF563" s="289"/>
      <c r="AG563" s="289"/>
      <c r="AH563" s="289"/>
    </row>
    <row r="564" spans="1:34" ht="12.75" customHeight="1" x14ac:dyDescent="0.25">
      <c r="A564" s="289"/>
      <c r="B564" s="289"/>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289"/>
      <c r="Z564" s="289"/>
      <c r="AA564" s="289"/>
      <c r="AB564" s="289"/>
      <c r="AC564" s="289"/>
      <c r="AD564" s="289"/>
      <c r="AE564" s="289"/>
      <c r="AF564" s="289"/>
      <c r="AG564" s="289"/>
      <c r="AH564" s="289"/>
    </row>
    <row r="565" spans="1:34" ht="12.75" customHeight="1" x14ac:dyDescent="0.25">
      <c r="A565" s="289"/>
      <c r="B565" s="289"/>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289"/>
      <c r="Z565" s="289"/>
      <c r="AA565" s="289"/>
      <c r="AB565" s="289"/>
      <c r="AC565" s="289"/>
      <c r="AD565" s="289"/>
      <c r="AE565" s="289"/>
      <c r="AF565" s="289"/>
      <c r="AG565" s="289"/>
      <c r="AH565" s="289"/>
    </row>
    <row r="566" spans="1:34" ht="12.75" customHeight="1" x14ac:dyDescent="0.25">
      <c r="A566" s="289"/>
      <c r="B566" s="289"/>
      <c r="C566" s="289"/>
      <c r="D566" s="289"/>
      <c r="E566" s="289"/>
      <c r="F566" s="289"/>
      <c r="G566" s="289"/>
      <c r="H566" s="289"/>
      <c r="I566" s="289"/>
      <c r="J566" s="289"/>
      <c r="K566" s="289"/>
      <c r="L566" s="289"/>
      <c r="M566" s="289"/>
      <c r="N566" s="289"/>
      <c r="O566" s="289"/>
      <c r="P566" s="289"/>
      <c r="Q566" s="289"/>
      <c r="R566" s="289"/>
      <c r="S566" s="289"/>
      <c r="T566" s="289"/>
      <c r="U566" s="289"/>
      <c r="V566" s="289"/>
      <c r="W566" s="289"/>
      <c r="X566" s="289"/>
      <c r="Y566" s="289"/>
      <c r="Z566" s="289"/>
      <c r="AA566" s="289"/>
      <c r="AB566" s="289"/>
      <c r="AC566" s="289"/>
      <c r="AD566" s="289"/>
      <c r="AE566" s="289"/>
      <c r="AF566" s="289"/>
      <c r="AG566" s="289"/>
      <c r="AH566" s="289"/>
    </row>
    <row r="567" spans="1:34" ht="12.75" customHeight="1" x14ac:dyDescent="0.25">
      <c r="A567" s="289"/>
      <c r="B567" s="289"/>
      <c r="C567" s="289"/>
      <c r="D567" s="289"/>
      <c r="E567" s="289"/>
      <c r="F567" s="289"/>
      <c r="G567" s="289"/>
      <c r="H567" s="289"/>
      <c r="I567" s="289"/>
      <c r="J567" s="289"/>
      <c r="K567" s="289"/>
      <c r="L567" s="289"/>
      <c r="M567" s="289"/>
      <c r="N567" s="289"/>
      <c r="O567" s="289"/>
      <c r="P567" s="289"/>
      <c r="Q567" s="289"/>
      <c r="R567" s="289"/>
      <c r="S567" s="289"/>
      <c r="T567" s="289"/>
      <c r="U567" s="289"/>
      <c r="V567" s="289"/>
      <c r="W567" s="289"/>
      <c r="X567" s="289"/>
      <c r="Y567" s="289"/>
      <c r="Z567" s="289"/>
      <c r="AA567" s="289"/>
      <c r="AB567" s="289"/>
      <c r="AC567" s="289"/>
      <c r="AD567" s="289"/>
      <c r="AE567" s="289"/>
      <c r="AF567" s="289"/>
      <c r="AG567" s="289"/>
      <c r="AH567" s="289"/>
    </row>
    <row r="568" spans="1:34" ht="12.75" customHeight="1" x14ac:dyDescent="0.25">
      <c r="A568" s="289"/>
      <c r="B568" s="289"/>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289"/>
      <c r="Z568" s="289"/>
      <c r="AA568" s="289"/>
      <c r="AB568" s="289"/>
      <c r="AC568" s="289"/>
      <c r="AD568" s="289"/>
      <c r="AE568" s="289"/>
      <c r="AF568" s="289"/>
      <c r="AG568" s="289"/>
      <c r="AH568" s="289"/>
    </row>
    <row r="569" spans="1:34" ht="12.75" customHeight="1" x14ac:dyDescent="0.25">
      <c r="A569" s="289"/>
      <c r="B569" s="289"/>
      <c r="C569" s="289"/>
      <c r="D569" s="289"/>
      <c r="E569" s="289"/>
      <c r="F569" s="289"/>
      <c r="G569" s="289"/>
      <c r="H569" s="289"/>
      <c r="I569" s="289"/>
      <c r="J569" s="289"/>
      <c r="K569" s="289"/>
      <c r="L569" s="289"/>
      <c r="M569" s="289"/>
      <c r="N569" s="289"/>
      <c r="O569" s="289"/>
      <c r="P569" s="289"/>
      <c r="Q569" s="289"/>
      <c r="R569" s="289"/>
      <c r="S569" s="289"/>
      <c r="T569" s="289"/>
      <c r="U569" s="289"/>
      <c r="V569" s="289"/>
      <c r="W569" s="289"/>
      <c r="X569" s="289"/>
      <c r="Y569" s="289"/>
      <c r="Z569" s="289"/>
      <c r="AA569" s="289"/>
      <c r="AB569" s="289"/>
      <c r="AC569" s="289"/>
      <c r="AD569" s="289"/>
      <c r="AE569" s="289"/>
      <c r="AF569" s="289"/>
      <c r="AG569" s="289"/>
      <c r="AH569" s="289"/>
    </row>
    <row r="570" spans="1:34" ht="12.75" customHeight="1" x14ac:dyDescent="0.25">
      <c r="A570" s="289"/>
      <c r="B570" s="289"/>
      <c r="C570" s="289"/>
      <c r="D570" s="289"/>
      <c r="E570" s="289"/>
      <c r="F570" s="289"/>
      <c r="G570" s="289"/>
      <c r="H570" s="289"/>
      <c r="I570" s="289"/>
      <c r="J570" s="289"/>
      <c r="K570" s="289"/>
      <c r="L570" s="289"/>
      <c r="M570" s="289"/>
      <c r="N570" s="289"/>
      <c r="O570" s="289"/>
      <c r="P570" s="289"/>
      <c r="Q570" s="289"/>
      <c r="R570" s="289"/>
      <c r="S570" s="289"/>
      <c r="T570" s="289"/>
      <c r="U570" s="289"/>
      <c r="V570" s="289"/>
      <c r="W570" s="289"/>
      <c r="X570" s="289"/>
      <c r="Y570" s="289"/>
      <c r="Z570" s="289"/>
      <c r="AA570" s="289"/>
      <c r="AB570" s="289"/>
      <c r="AC570" s="289"/>
      <c r="AD570" s="289"/>
      <c r="AE570" s="289"/>
      <c r="AF570" s="289"/>
      <c r="AG570" s="289"/>
      <c r="AH570" s="289"/>
    </row>
    <row r="571" spans="1:34" ht="12.75" customHeight="1" x14ac:dyDescent="0.25">
      <c r="A571" s="289"/>
      <c r="B571" s="289"/>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289"/>
      <c r="Z571" s="289"/>
      <c r="AA571" s="289"/>
      <c r="AB571" s="289"/>
      <c r="AC571" s="289"/>
      <c r="AD571" s="289"/>
      <c r="AE571" s="289"/>
      <c r="AF571" s="289"/>
      <c r="AG571" s="289"/>
      <c r="AH571" s="289"/>
    </row>
    <row r="572" spans="1:34" ht="12.75" customHeight="1" x14ac:dyDescent="0.25">
      <c r="A572" s="289"/>
      <c r="B572" s="289"/>
      <c r="C572" s="289"/>
      <c r="D572" s="289"/>
      <c r="E572" s="289"/>
      <c r="F572" s="289"/>
      <c r="G572" s="289"/>
      <c r="H572" s="289"/>
      <c r="I572" s="289"/>
      <c r="J572" s="289"/>
      <c r="K572" s="289"/>
      <c r="L572" s="289"/>
      <c r="M572" s="289"/>
      <c r="N572" s="289"/>
      <c r="O572" s="289"/>
      <c r="P572" s="289"/>
      <c r="Q572" s="289"/>
      <c r="R572" s="289"/>
      <c r="S572" s="289"/>
      <c r="T572" s="289"/>
      <c r="U572" s="289"/>
      <c r="V572" s="289"/>
      <c r="W572" s="289"/>
      <c r="X572" s="289"/>
      <c r="Y572" s="289"/>
      <c r="Z572" s="289"/>
      <c r="AA572" s="289"/>
      <c r="AB572" s="289"/>
      <c r="AC572" s="289"/>
      <c r="AD572" s="289"/>
      <c r="AE572" s="289"/>
      <c r="AF572" s="289"/>
      <c r="AG572" s="289"/>
      <c r="AH572" s="289"/>
    </row>
    <row r="573" spans="1:34" ht="12.75" customHeight="1" x14ac:dyDescent="0.25">
      <c r="A573" s="289"/>
      <c r="B573" s="289"/>
      <c r="C573" s="289"/>
      <c r="D573" s="289"/>
      <c r="E573" s="289"/>
      <c r="F573" s="289"/>
      <c r="G573" s="289"/>
      <c r="H573" s="289"/>
      <c r="I573" s="289"/>
      <c r="J573" s="289"/>
      <c r="K573" s="289"/>
      <c r="L573" s="289"/>
      <c r="M573" s="289"/>
      <c r="N573" s="289"/>
      <c r="O573" s="289"/>
      <c r="P573" s="289"/>
      <c r="Q573" s="289"/>
      <c r="R573" s="289"/>
      <c r="S573" s="289"/>
      <c r="T573" s="289"/>
      <c r="U573" s="289"/>
      <c r="V573" s="289"/>
      <c r="W573" s="289"/>
      <c r="X573" s="289"/>
      <c r="Y573" s="289"/>
      <c r="Z573" s="289"/>
      <c r="AA573" s="289"/>
      <c r="AB573" s="289"/>
      <c r="AC573" s="289"/>
      <c r="AD573" s="289"/>
      <c r="AE573" s="289"/>
      <c r="AF573" s="289"/>
      <c r="AG573" s="289"/>
      <c r="AH573" s="289"/>
    </row>
    <row r="574" spans="1:34" ht="12.75" customHeight="1" x14ac:dyDescent="0.25">
      <c r="A574" s="289"/>
      <c r="B574" s="289"/>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289"/>
      <c r="Z574" s="289"/>
      <c r="AA574" s="289"/>
      <c r="AB574" s="289"/>
      <c r="AC574" s="289"/>
      <c r="AD574" s="289"/>
      <c r="AE574" s="289"/>
      <c r="AF574" s="289"/>
      <c r="AG574" s="289"/>
      <c r="AH574" s="289"/>
    </row>
    <row r="575" spans="1:34" ht="12.75" customHeight="1" x14ac:dyDescent="0.25">
      <c r="A575" s="289"/>
      <c r="B575" s="289"/>
      <c r="C575" s="289"/>
      <c r="D575" s="289"/>
      <c r="E575" s="289"/>
      <c r="F575" s="289"/>
      <c r="G575" s="289"/>
      <c r="H575" s="289"/>
      <c r="I575" s="289"/>
      <c r="J575" s="289"/>
      <c r="K575" s="289"/>
      <c r="L575" s="289"/>
      <c r="M575" s="289"/>
      <c r="N575" s="289"/>
      <c r="O575" s="289"/>
      <c r="P575" s="289"/>
      <c r="Q575" s="289"/>
      <c r="R575" s="289"/>
      <c r="S575" s="289"/>
      <c r="T575" s="289"/>
      <c r="U575" s="289"/>
      <c r="V575" s="289"/>
      <c r="W575" s="289"/>
      <c r="X575" s="289"/>
      <c r="Y575" s="289"/>
      <c r="Z575" s="289"/>
      <c r="AA575" s="289"/>
      <c r="AB575" s="289"/>
      <c r="AC575" s="289"/>
      <c r="AD575" s="289"/>
      <c r="AE575" s="289"/>
      <c r="AF575" s="289"/>
      <c r="AG575" s="289"/>
      <c r="AH575" s="289"/>
    </row>
    <row r="576" spans="1:34" ht="12.75" customHeight="1" x14ac:dyDescent="0.25">
      <c r="A576" s="289"/>
      <c r="B576" s="289"/>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c r="AE576" s="289"/>
      <c r="AF576" s="289"/>
      <c r="AG576" s="289"/>
      <c r="AH576" s="289"/>
    </row>
    <row r="577" spans="1:34" ht="12.75" customHeight="1" x14ac:dyDescent="0.25">
      <c r="A577" s="289"/>
      <c r="B577" s="289"/>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289"/>
      <c r="Z577" s="289"/>
      <c r="AA577" s="289"/>
      <c r="AB577" s="289"/>
      <c r="AC577" s="289"/>
      <c r="AD577" s="289"/>
      <c r="AE577" s="289"/>
      <c r="AF577" s="289"/>
      <c r="AG577" s="289"/>
      <c r="AH577" s="289"/>
    </row>
    <row r="578" spans="1:34" ht="12.75" customHeight="1" x14ac:dyDescent="0.25">
      <c r="A578" s="289"/>
      <c r="B578" s="289"/>
      <c r="C578" s="289"/>
      <c r="D578" s="289"/>
      <c r="E578" s="289"/>
      <c r="F578" s="289"/>
      <c r="G578" s="289"/>
      <c r="H578" s="289"/>
      <c r="I578" s="289"/>
      <c r="J578" s="289"/>
      <c r="K578" s="289"/>
      <c r="L578" s="289"/>
      <c r="M578" s="289"/>
      <c r="N578" s="289"/>
      <c r="O578" s="289"/>
      <c r="P578" s="289"/>
      <c r="Q578" s="289"/>
      <c r="R578" s="289"/>
      <c r="S578" s="289"/>
      <c r="T578" s="289"/>
      <c r="U578" s="289"/>
      <c r="V578" s="289"/>
      <c r="W578" s="289"/>
      <c r="X578" s="289"/>
      <c r="Y578" s="289"/>
      <c r="Z578" s="289"/>
      <c r="AA578" s="289"/>
      <c r="AB578" s="289"/>
      <c r="AC578" s="289"/>
      <c r="AD578" s="289"/>
      <c r="AE578" s="289"/>
      <c r="AF578" s="289"/>
      <c r="AG578" s="289"/>
      <c r="AH578" s="289"/>
    </row>
    <row r="579" spans="1:34" ht="12.75" customHeight="1" x14ac:dyDescent="0.25">
      <c r="A579" s="289"/>
      <c r="B579" s="289"/>
      <c r="C579" s="289"/>
      <c r="D579" s="289"/>
      <c r="E579" s="289"/>
      <c r="F579" s="289"/>
      <c r="G579" s="289"/>
      <c r="H579" s="289"/>
      <c r="I579" s="289"/>
      <c r="J579" s="289"/>
      <c r="K579" s="289"/>
      <c r="L579" s="289"/>
      <c r="M579" s="289"/>
      <c r="N579" s="289"/>
      <c r="O579" s="289"/>
      <c r="P579" s="289"/>
      <c r="Q579" s="289"/>
      <c r="R579" s="289"/>
      <c r="S579" s="289"/>
      <c r="T579" s="289"/>
      <c r="U579" s="289"/>
      <c r="V579" s="289"/>
      <c r="W579" s="289"/>
      <c r="X579" s="289"/>
      <c r="Y579" s="289"/>
      <c r="Z579" s="289"/>
      <c r="AA579" s="289"/>
      <c r="AB579" s="289"/>
      <c r="AC579" s="289"/>
      <c r="AD579" s="289"/>
      <c r="AE579" s="289"/>
      <c r="AF579" s="289"/>
      <c r="AG579" s="289"/>
      <c r="AH579" s="289"/>
    </row>
    <row r="580" spans="1:34" ht="12.75" customHeight="1" x14ac:dyDescent="0.25">
      <c r="A580" s="289"/>
      <c r="B580" s="289"/>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289"/>
      <c r="Z580" s="289"/>
      <c r="AA580" s="289"/>
      <c r="AB580" s="289"/>
      <c r="AC580" s="289"/>
      <c r="AD580" s="289"/>
      <c r="AE580" s="289"/>
      <c r="AF580" s="289"/>
      <c r="AG580" s="289"/>
      <c r="AH580" s="289"/>
    </row>
    <row r="581" spans="1:34" ht="12.75" customHeight="1" x14ac:dyDescent="0.25">
      <c r="A581" s="289"/>
      <c r="B581" s="289"/>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289"/>
      <c r="Z581" s="289"/>
      <c r="AA581" s="289"/>
      <c r="AB581" s="289"/>
      <c r="AC581" s="289"/>
      <c r="AD581" s="289"/>
      <c r="AE581" s="289"/>
      <c r="AF581" s="289"/>
      <c r="AG581" s="289"/>
      <c r="AH581" s="289"/>
    </row>
    <row r="582" spans="1:34" ht="12.75" customHeight="1" x14ac:dyDescent="0.25">
      <c r="A582" s="289"/>
      <c r="B582" s="289"/>
      <c r="C582" s="289"/>
      <c r="D582" s="289"/>
      <c r="E582" s="289"/>
      <c r="F582" s="289"/>
      <c r="G582" s="289"/>
      <c r="H582" s="289"/>
      <c r="I582" s="289"/>
      <c r="J582" s="289"/>
      <c r="K582" s="289"/>
      <c r="L582" s="289"/>
      <c r="M582" s="289"/>
      <c r="N582" s="289"/>
      <c r="O582" s="289"/>
      <c r="P582" s="289"/>
      <c r="Q582" s="289"/>
      <c r="R582" s="289"/>
      <c r="S582" s="289"/>
      <c r="T582" s="289"/>
      <c r="U582" s="289"/>
      <c r="V582" s="289"/>
      <c r="W582" s="289"/>
      <c r="X582" s="289"/>
      <c r="Y582" s="289"/>
      <c r="Z582" s="289"/>
      <c r="AA582" s="289"/>
      <c r="AB582" s="289"/>
      <c r="AC582" s="289"/>
      <c r="AD582" s="289"/>
      <c r="AE582" s="289"/>
      <c r="AF582" s="289"/>
      <c r="AG582" s="289"/>
      <c r="AH582" s="289"/>
    </row>
    <row r="583" spans="1:34" ht="12.75" customHeight="1" x14ac:dyDescent="0.25">
      <c r="A583" s="289"/>
      <c r="B583" s="289"/>
      <c r="C583" s="289"/>
      <c r="D583" s="289"/>
      <c r="E583" s="289"/>
      <c r="F583" s="289"/>
      <c r="G583" s="289"/>
      <c r="H583" s="289"/>
      <c r="I583" s="289"/>
      <c r="J583" s="289"/>
      <c r="K583" s="289"/>
      <c r="L583" s="289"/>
      <c r="M583" s="289"/>
      <c r="N583" s="289"/>
      <c r="O583" s="289"/>
      <c r="P583" s="289"/>
      <c r="Q583" s="289"/>
      <c r="R583" s="289"/>
      <c r="S583" s="289"/>
      <c r="T583" s="289"/>
      <c r="U583" s="289"/>
      <c r="V583" s="289"/>
      <c r="W583" s="289"/>
      <c r="X583" s="289"/>
      <c r="Y583" s="289"/>
      <c r="Z583" s="289"/>
      <c r="AA583" s="289"/>
      <c r="AB583" s="289"/>
      <c r="AC583" s="289"/>
      <c r="AD583" s="289"/>
      <c r="AE583" s="289"/>
      <c r="AF583" s="289"/>
      <c r="AG583" s="289"/>
      <c r="AH583" s="289"/>
    </row>
    <row r="584" spans="1:34" ht="12.75" customHeight="1" x14ac:dyDescent="0.25">
      <c r="A584" s="289"/>
      <c r="B584" s="289"/>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289"/>
      <c r="Z584" s="289"/>
      <c r="AA584" s="289"/>
      <c r="AB584" s="289"/>
      <c r="AC584" s="289"/>
      <c r="AD584" s="289"/>
      <c r="AE584" s="289"/>
      <c r="AF584" s="289"/>
      <c r="AG584" s="289"/>
      <c r="AH584" s="289"/>
    </row>
    <row r="585" spans="1:34" ht="12.75" customHeight="1" x14ac:dyDescent="0.25">
      <c r="A585" s="289"/>
      <c r="B585" s="289"/>
      <c r="C585" s="289"/>
      <c r="D585" s="289"/>
      <c r="E585" s="289"/>
      <c r="F585" s="289"/>
      <c r="G585" s="289"/>
      <c r="H585" s="289"/>
      <c r="I585" s="289"/>
      <c r="J585" s="289"/>
      <c r="K585" s="289"/>
      <c r="L585" s="289"/>
      <c r="M585" s="289"/>
      <c r="N585" s="289"/>
      <c r="O585" s="289"/>
      <c r="P585" s="289"/>
      <c r="Q585" s="289"/>
      <c r="R585" s="289"/>
      <c r="S585" s="289"/>
      <c r="T585" s="289"/>
      <c r="U585" s="289"/>
      <c r="V585" s="289"/>
      <c r="W585" s="289"/>
      <c r="X585" s="289"/>
      <c r="Y585" s="289"/>
      <c r="Z585" s="289"/>
      <c r="AA585" s="289"/>
      <c r="AB585" s="289"/>
      <c r="AC585" s="289"/>
      <c r="AD585" s="289"/>
      <c r="AE585" s="289"/>
      <c r="AF585" s="289"/>
      <c r="AG585" s="289"/>
      <c r="AH585" s="289"/>
    </row>
    <row r="586" spans="1:34" ht="12.75" customHeight="1" x14ac:dyDescent="0.25">
      <c r="A586" s="289"/>
      <c r="B586" s="289"/>
      <c r="C586" s="289"/>
      <c r="D586" s="289"/>
      <c r="E586" s="289"/>
      <c r="F586" s="289"/>
      <c r="G586" s="289"/>
      <c r="H586" s="289"/>
      <c r="I586" s="289"/>
      <c r="J586" s="289"/>
      <c r="K586" s="289"/>
      <c r="L586" s="289"/>
      <c r="M586" s="289"/>
      <c r="N586" s="289"/>
      <c r="O586" s="289"/>
      <c r="P586" s="289"/>
      <c r="Q586" s="289"/>
      <c r="R586" s="289"/>
      <c r="S586" s="289"/>
      <c r="T586" s="289"/>
      <c r="U586" s="289"/>
      <c r="V586" s="289"/>
      <c r="W586" s="289"/>
      <c r="X586" s="289"/>
      <c r="Y586" s="289"/>
      <c r="Z586" s="289"/>
      <c r="AA586" s="289"/>
      <c r="AB586" s="289"/>
      <c r="AC586" s="289"/>
      <c r="AD586" s="289"/>
      <c r="AE586" s="289"/>
      <c r="AF586" s="289"/>
      <c r="AG586" s="289"/>
      <c r="AH586" s="289"/>
    </row>
    <row r="587" spans="1:34" ht="12.75" customHeight="1" x14ac:dyDescent="0.25">
      <c r="A587" s="289"/>
      <c r="B587" s="289"/>
      <c r="C587" s="289"/>
      <c r="D587" s="289"/>
      <c r="E587" s="289"/>
      <c r="F587" s="289"/>
      <c r="G587" s="289"/>
      <c r="H587" s="289"/>
      <c r="I587" s="289"/>
      <c r="J587" s="289"/>
      <c r="K587" s="289"/>
      <c r="L587" s="289"/>
      <c r="M587" s="289"/>
      <c r="N587" s="289"/>
      <c r="O587" s="289"/>
      <c r="P587" s="289"/>
      <c r="Q587" s="289"/>
      <c r="R587" s="289"/>
      <c r="S587" s="289"/>
      <c r="T587" s="289"/>
      <c r="U587" s="289"/>
      <c r="V587" s="289"/>
      <c r="W587" s="289"/>
      <c r="X587" s="289"/>
      <c r="Y587" s="289"/>
      <c r="Z587" s="289"/>
      <c r="AA587" s="289"/>
      <c r="AB587" s="289"/>
      <c r="AC587" s="289"/>
      <c r="AD587" s="289"/>
      <c r="AE587" s="289"/>
      <c r="AF587" s="289"/>
      <c r="AG587" s="289"/>
      <c r="AH587" s="289"/>
    </row>
    <row r="588" spans="1:34" ht="12.75" customHeight="1" x14ac:dyDescent="0.25">
      <c r="A588" s="289"/>
      <c r="B588" s="289"/>
      <c r="C588" s="289"/>
      <c r="D588" s="289"/>
      <c r="E588" s="289"/>
      <c r="F588" s="289"/>
      <c r="G588" s="289"/>
      <c r="H588" s="289"/>
      <c r="I588" s="289"/>
      <c r="J588" s="289"/>
      <c r="K588" s="289"/>
      <c r="L588" s="289"/>
      <c r="M588" s="289"/>
      <c r="N588" s="289"/>
      <c r="O588" s="289"/>
      <c r="P588" s="289"/>
      <c r="Q588" s="289"/>
      <c r="R588" s="289"/>
      <c r="S588" s="289"/>
      <c r="T588" s="289"/>
      <c r="U588" s="289"/>
      <c r="V588" s="289"/>
      <c r="W588" s="289"/>
      <c r="X588" s="289"/>
      <c r="Y588" s="289"/>
      <c r="Z588" s="289"/>
      <c r="AA588" s="289"/>
      <c r="AB588" s="289"/>
      <c r="AC588" s="289"/>
      <c r="AD588" s="289"/>
      <c r="AE588" s="289"/>
      <c r="AF588" s="289"/>
      <c r="AG588" s="289"/>
      <c r="AH588" s="289"/>
    </row>
    <row r="589" spans="1:34" ht="12.75" customHeight="1" x14ac:dyDescent="0.25">
      <c r="A589" s="289"/>
      <c r="B589" s="289"/>
      <c r="C589" s="289"/>
      <c r="D589" s="289"/>
      <c r="E589" s="289"/>
      <c r="F589" s="289"/>
      <c r="G589" s="289"/>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c r="AE589" s="289"/>
      <c r="AF589" s="289"/>
      <c r="AG589" s="289"/>
      <c r="AH589" s="289"/>
    </row>
    <row r="590" spans="1:34" ht="12.75" customHeight="1" x14ac:dyDescent="0.25">
      <c r="A590" s="289"/>
      <c r="B590" s="289"/>
      <c r="C590" s="289"/>
      <c r="D590" s="289"/>
      <c r="E590" s="289"/>
      <c r="F590" s="289"/>
      <c r="G590" s="289"/>
      <c r="H590" s="289"/>
      <c r="I590" s="289"/>
      <c r="J590" s="289"/>
      <c r="K590" s="289"/>
      <c r="L590" s="289"/>
      <c r="M590" s="289"/>
      <c r="N590" s="289"/>
      <c r="O590" s="289"/>
      <c r="P590" s="289"/>
      <c r="Q590" s="289"/>
      <c r="R590" s="289"/>
      <c r="S590" s="289"/>
      <c r="T590" s="289"/>
      <c r="U590" s="289"/>
      <c r="V590" s="289"/>
      <c r="W590" s="289"/>
      <c r="X590" s="289"/>
      <c r="Y590" s="289"/>
      <c r="Z590" s="289"/>
      <c r="AA590" s="289"/>
      <c r="AB590" s="289"/>
      <c r="AC590" s="289"/>
      <c r="AD590" s="289"/>
      <c r="AE590" s="289"/>
      <c r="AF590" s="289"/>
      <c r="AG590" s="289"/>
      <c r="AH590" s="289"/>
    </row>
    <row r="591" spans="1:34" ht="12.75" customHeight="1" x14ac:dyDescent="0.25">
      <c r="A591" s="289"/>
      <c r="B591" s="289"/>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289"/>
      <c r="Z591" s="289"/>
      <c r="AA591" s="289"/>
      <c r="AB591" s="289"/>
      <c r="AC591" s="289"/>
      <c r="AD591" s="289"/>
      <c r="AE591" s="289"/>
      <c r="AF591" s="289"/>
      <c r="AG591" s="289"/>
      <c r="AH591" s="289"/>
    </row>
    <row r="592" spans="1:34" ht="12.75" customHeight="1" x14ac:dyDescent="0.25">
      <c r="A592" s="289"/>
      <c r="B592" s="289"/>
      <c r="C592" s="289"/>
      <c r="D592" s="289"/>
      <c r="E592" s="289"/>
      <c r="F592" s="289"/>
      <c r="G592" s="289"/>
      <c r="H592" s="289"/>
      <c r="I592" s="289"/>
      <c r="J592" s="289"/>
      <c r="K592" s="289"/>
      <c r="L592" s="289"/>
      <c r="M592" s="289"/>
      <c r="N592" s="289"/>
      <c r="O592" s="289"/>
      <c r="P592" s="289"/>
      <c r="Q592" s="289"/>
      <c r="R592" s="289"/>
      <c r="S592" s="289"/>
      <c r="T592" s="289"/>
      <c r="U592" s="289"/>
      <c r="V592" s="289"/>
      <c r="W592" s="289"/>
      <c r="X592" s="289"/>
      <c r="Y592" s="289"/>
      <c r="Z592" s="289"/>
      <c r="AA592" s="289"/>
      <c r="AB592" s="289"/>
      <c r="AC592" s="289"/>
      <c r="AD592" s="289"/>
      <c r="AE592" s="289"/>
      <c r="AF592" s="289"/>
      <c r="AG592" s="289"/>
      <c r="AH592" s="289"/>
    </row>
    <row r="593" spans="1:34" ht="12.75" customHeight="1" x14ac:dyDescent="0.25">
      <c r="A593" s="289"/>
      <c r="B593" s="289"/>
      <c r="C593" s="289"/>
      <c r="D593" s="289"/>
      <c r="E593" s="289"/>
      <c r="F593" s="289"/>
      <c r="G593" s="289"/>
      <c r="H593" s="289"/>
      <c r="I593" s="289"/>
      <c r="J593" s="289"/>
      <c r="K593" s="289"/>
      <c r="L593" s="289"/>
      <c r="M593" s="289"/>
      <c r="N593" s="289"/>
      <c r="O593" s="289"/>
      <c r="P593" s="289"/>
      <c r="Q593" s="289"/>
      <c r="R593" s="289"/>
      <c r="S593" s="289"/>
      <c r="T593" s="289"/>
      <c r="U593" s="289"/>
      <c r="V593" s="289"/>
      <c r="W593" s="289"/>
      <c r="X593" s="289"/>
      <c r="Y593" s="289"/>
      <c r="Z593" s="289"/>
      <c r="AA593" s="289"/>
      <c r="AB593" s="289"/>
      <c r="AC593" s="289"/>
      <c r="AD593" s="289"/>
      <c r="AE593" s="289"/>
      <c r="AF593" s="289"/>
      <c r="AG593" s="289"/>
      <c r="AH593" s="289"/>
    </row>
    <row r="594" spans="1:34" ht="12.75" customHeight="1" x14ac:dyDescent="0.25">
      <c r="A594" s="289"/>
      <c r="B594" s="289"/>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289"/>
      <c r="Z594" s="289"/>
      <c r="AA594" s="289"/>
      <c r="AB594" s="289"/>
      <c r="AC594" s="289"/>
      <c r="AD594" s="289"/>
      <c r="AE594" s="289"/>
      <c r="AF594" s="289"/>
      <c r="AG594" s="289"/>
      <c r="AH594" s="289"/>
    </row>
    <row r="595" spans="1:34" ht="12.75" customHeight="1" x14ac:dyDescent="0.25">
      <c r="A595" s="289"/>
      <c r="B595" s="289"/>
      <c r="C595" s="289"/>
      <c r="D595" s="289"/>
      <c r="E595" s="289"/>
      <c r="F595" s="289"/>
      <c r="G595" s="289"/>
      <c r="H595" s="289"/>
      <c r="I595" s="289"/>
      <c r="J595" s="289"/>
      <c r="K595" s="289"/>
      <c r="L595" s="289"/>
      <c r="M595" s="289"/>
      <c r="N595" s="289"/>
      <c r="O595" s="289"/>
      <c r="P595" s="289"/>
      <c r="Q595" s="289"/>
      <c r="R595" s="289"/>
      <c r="S595" s="289"/>
      <c r="T595" s="289"/>
      <c r="U595" s="289"/>
      <c r="V595" s="289"/>
      <c r="W595" s="289"/>
      <c r="X595" s="289"/>
      <c r="Y595" s="289"/>
      <c r="Z595" s="289"/>
      <c r="AA595" s="289"/>
      <c r="AB595" s="289"/>
      <c r="AC595" s="289"/>
      <c r="AD595" s="289"/>
      <c r="AE595" s="289"/>
      <c r="AF595" s="289"/>
      <c r="AG595" s="289"/>
      <c r="AH595" s="289"/>
    </row>
    <row r="596" spans="1:34" ht="12.75" customHeight="1" x14ac:dyDescent="0.25">
      <c r="A596" s="289"/>
      <c r="B596" s="289"/>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c r="AE596" s="289"/>
      <c r="AF596" s="289"/>
      <c r="AG596" s="289"/>
      <c r="AH596" s="289"/>
    </row>
    <row r="597" spans="1:34" ht="12.75" customHeight="1" x14ac:dyDescent="0.25">
      <c r="A597" s="289"/>
      <c r="B597" s="289"/>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289"/>
      <c r="Z597" s="289"/>
      <c r="AA597" s="289"/>
      <c r="AB597" s="289"/>
      <c r="AC597" s="289"/>
      <c r="AD597" s="289"/>
      <c r="AE597" s="289"/>
      <c r="AF597" s="289"/>
      <c r="AG597" s="289"/>
      <c r="AH597" s="289"/>
    </row>
    <row r="598" spans="1:34" ht="12.75" customHeight="1" x14ac:dyDescent="0.25">
      <c r="A598" s="289"/>
      <c r="B598" s="289"/>
      <c r="C598" s="289"/>
      <c r="D598" s="289"/>
      <c r="E598" s="289"/>
      <c r="F598" s="289"/>
      <c r="G598" s="289"/>
      <c r="H598" s="289"/>
      <c r="I598" s="289"/>
      <c r="J598" s="289"/>
      <c r="K598" s="289"/>
      <c r="L598" s="289"/>
      <c r="M598" s="289"/>
      <c r="N598" s="289"/>
      <c r="O598" s="289"/>
      <c r="P598" s="289"/>
      <c r="Q598" s="289"/>
      <c r="R598" s="289"/>
      <c r="S598" s="289"/>
      <c r="T598" s="289"/>
      <c r="U598" s="289"/>
      <c r="V598" s="289"/>
      <c r="W598" s="289"/>
      <c r="X598" s="289"/>
      <c r="Y598" s="289"/>
      <c r="Z598" s="289"/>
      <c r="AA598" s="289"/>
      <c r="AB598" s="289"/>
      <c r="AC598" s="289"/>
      <c r="AD598" s="289"/>
      <c r="AE598" s="289"/>
      <c r="AF598" s="289"/>
      <c r="AG598" s="289"/>
      <c r="AH598" s="289"/>
    </row>
    <row r="599" spans="1:34" ht="12.75" customHeight="1" x14ac:dyDescent="0.25">
      <c r="A599" s="289"/>
      <c r="B599" s="289"/>
      <c r="C599" s="289"/>
      <c r="D599" s="289"/>
      <c r="E599" s="289"/>
      <c r="F599" s="289"/>
      <c r="G599" s="289"/>
      <c r="H599" s="289"/>
      <c r="I599" s="289"/>
      <c r="J599" s="289"/>
      <c r="K599" s="289"/>
      <c r="L599" s="289"/>
      <c r="M599" s="289"/>
      <c r="N599" s="289"/>
      <c r="O599" s="289"/>
      <c r="P599" s="289"/>
      <c r="Q599" s="289"/>
      <c r="R599" s="289"/>
      <c r="S599" s="289"/>
      <c r="T599" s="289"/>
      <c r="U599" s="289"/>
      <c r="V599" s="289"/>
      <c r="W599" s="289"/>
      <c r="X599" s="289"/>
      <c r="Y599" s="289"/>
      <c r="Z599" s="289"/>
      <c r="AA599" s="289"/>
      <c r="AB599" s="289"/>
      <c r="AC599" s="289"/>
      <c r="AD599" s="289"/>
      <c r="AE599" s="289"/>
      <c r="AF599" s="289"/>
      <c r="AG599" s="289"/>
      <c r="AH599" s="289"/>
    </row>
    <row r="600" spans="1:34" ht="12.75" customHeight="1" x14ac:dyDescent="0.25">
      <c r="A600" s="289"/>
      <c r="B600" s="289"/>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289"/>
      <c r="Z600" s="289"/>
      <c r="AA600" s="289"/>
      <c r="AB600" s="289"/>
      <c r="AC600" s="289"/>
      <c r="AD600" s="289"/>
      <c r="AE600" s="289"/>
      <c r="AF600" s="289"/>
      <c r="AG600" s="289"/>
      <c r="AH600" s="289"/>
    </row>
    <row r="601" spans="1:34" ht="12.75" customHeight="1" x14ac:dyDescent="0.25">
      <c r="A601" s="289"/>
      <c r="B601" s="289"/>
      <c r="C601" s="289"/>
      <c r="D601" s="289"/>
      <c r="E601" s="289"/>
      <c r="F601" s="289"/>
      <c r="G601" s="289"/>
      <c r="H601" s="289"/>
      <c r="I601" s="289"/>
      <c r="J601" s="289"/>
      <c r="K601" s="289"/>
      <c r="L601" s="289"/>
      <c r="M601" s="289"/>
      <c r="N601" s="289"/>
      <c r="O601" s="289"/>
      <c r="P601" s="289"/>
      <c r="Q601" s="289"/>
      <c r="R601" s="289"/>
      <c r="S601" s="289"/>
      <c r="T601" s="289"/>
      <c r="U601" s="289"/>
      <c r="V601" s="289"/>
      <c r="W601" s="289"/>
      <c r="X601" s="289"/>
      <c r="Y601" s="289"/>
      <c r="Z601" s="289"/>
      <c r="AA601" s="289"/>
      <c r="AB601" s="289"/>
      <c r="AC601" s="289"/>
      <c r="AD601" s="289"/>
      <c r="AE601" s="289"/>
      <c r="AF601" s="289"/>
      <c r="AG601" s="289"/>
      <c r="AH601" s="289"/>
    </row>
    <row r="602" spans="1:34" ht="12.75" customHeight="1" x14ac:dyDescent="0.25">
      <c r="A602" s="289"/>
      <c r="B602" s="289"/>
      <c r="C602" s="289"/>
      <c r="D602" s="289"/>
      <c r="E602" s="289"/>
      <c r="F602" s="289"/>
      <c r="G602" s="289"/>
      <c r="H602" s="289"/>
      <c r="I602" s="289"/>
      <c r="J602" s="289"/>
      <c r="K602" s="289"/>
      <c r="L602" s="289"/>
      <c r="M602" s="289"/>
      <c r="N602" s="289"/>
      <c r="O602" s="289"/>
      <c r="P602" s="289"/>
      <c r="Q602" s="289"/>
      <c r="R602" s="289"/>
      <c r="S602" s="289"/>
      <c r="T602" s="289"/>
      <c r="U602" s="289"/>
      <c r="V602" s="289"/>
      <c r="W602" s="289"/>
      <c r="X602" s="289"/>
      <c r="Y602" s="289"/>
      <c r="Z602" s="289"/>
      <c r="AA602" s="289"/>
      <c r="AB602" s="289"/>
      <c r="AC602" s="289"/>
      <c r="AD602" s="289"/>
      <c r="AE602" s="289"/>
      <c r="AF602" s="289"/>
      <c r="AG602" s="289"/>
      <c r="AH602" s="289"/>
    </row>
    <row r="603" spans="1:34" ht="12.75" customHeight="1" x14ac:dyDescent="0.25">
      <c r="A603" s="289"/>
      <c r="B603" s="28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289"/>
      <c r="Z603" s="289"/>
      <c r="AA603" s="289"/>
      <c r="AB603" s="289"/>
      <c r="AC603" s="289"/>
      <c r="AD603" s="289"/>
      <c r="AE603" s="289"/>
      <c r="AF603" s="289"/>
      <c r="AG603" s="289"/>
      <c r="AH603" s="289"/>
    </row>
    <row r="604" spans="1:34" ht="12.75" customHeight="1" x14ac:dyDescent="0.25">
      <c r="A604" s="289"/>
      <c r="B604" s="289"/>
      <c r="C604" s="289"/>
      <c r="D604" s="289"/>
      <c r="E604" s="289"/>
      <c r="F604" s="289"/>
      <c r="G604" s="289"/>
      <c r="H604" s="289"/>
      <c r="I604" s="289"/>
      <c r="J604" s="289"/>
      <c r="K604" s="289"/>
      <c r="L604" s="289"/>
      <c r="M604" s="289"/>
      <c r="N604" s="289"/>
      <c r="O604" s="289"/>
      <c r="P604" s="289"/>
      <c r="Q604" s="289"/>
      <c r="R604" s="289"/>
      <c r="S604" s="289"/>
      <c r="T604" s="289"/>
      <c r="U604" s="289"/>
      <c r="V604" s="289"/>
      <c r="W604" s="289"/>
      <c r="X604" s="289"/>
      <c r="Y604" s="289"/>
      <c r="Z604" s="289"/>
      <c r="AA604" s="289"/>
      <c r="AB604" s="289"/>
      <c r="AC604" s="289"/>
      <c r="AD604" s="289"/>
      <c r="AE604" s="289"/>
      <c r="AF604" s="289"/>
      <c r="AG604" s="289"/>
      <c r="AH604" s="289"/>
    </row>
    <row r="605" spans="1:34" ht="12.75" customHeight="1" x14ac:dyDescent="0.25">
      <c r="A605" s="289"/>
      <c r="B605" s="289"/>
      <c r="C605" s="289"/>
      <c r="D605" s="289"/>
      <c r="E605" s="289"/>
      <c r="F605" s="289"/>
      <c r="G605" s="289"/>
      <c r="H605" s="289"/>
      <c r="I605" s="289"/>
      <c r="J605" s="289"/>
      <c r="K605" s="289"/>
      <c r="L605" s="289"/>
      <c r="M605" s="289"/>
      <c r="N605" s="289"/>
      <c r="O605" s="289"/>
      <c r="P605" s="289"/>
      <c r="Q605" s="289"/>
      <c r="R605" s="289"/>
      <c r="S605" s="289"/>
      <c r="T605" s="289"/>
      <c r="U605" s="289"/>
      <c r="V605" s="289"/>
      <c r="W605" s="289"/>
      <c r="X605" s="289"/>
      <c r="Y605" s="289"/>
      <c r="Z605" s="289"/>
      <c r="AA605" s="289"/>
      <c r="AB605" s="289"/>
      <c r="AC605" s="289"/>
      <c r="AD605" s="289"/>
      <c r="AE605" s="289"/>
      <c r="AF605" s="289"/>
      <c r="AG605" s="289"/>
      <c r="AH605" s="289"/>
    </row>
    <row r="606" spans="1:34" ht="12.75" customHeight="1" x14ac:dyDescent="0.25">
      <c r="A606" s="289"/>
      <c r="B606" s="28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289"/>
      <c r="Z606" s="289"/>
      <c r="AA606" s="289"/>
      <c r="AB606" s="289"/>
      <c r="AC606" s="289"/>
      <c r="AD606" s="289"/>
      <c r="AE606" s="289"/>
      <c r="AF606" s="289"/>
      <c r="AG606" s="289"/>
      <c r="AH606" s="289"/>
    </row>
    <row r="607" spans="1:34" ht="12.75" customHeight="1" x14ac:dyDescent="0.25">
      <c r="A607" s="289"/>
      <c r="B607" s="289"/>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c r="AE607" s="289"/>
      <c r="AF607" s="289"/>
      <c r="AG607" s="289"/>
      <c r="AH607" s="289"/>
    </row>
    <row r="608" spans="1:34" ht="12.75" customHeight="1" x14ac:dyDescent="0.25">
      <c r="A608" s="289"/>
      <c r="B608" s="289"/>
      <c r="C608" s="289"/>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c r="AE608" s="289"/>
      <c r="AF608" s="289"/>
      <c r="AG608" s="289"/>
      <c r="AH608" s="289"/>
    </row>
    <row r="609" spans="1:34" ht="12.75" customHeight="1" x14ac:dyDescent="0.25">
      <c r="A609" s="289"/>
      <c r="B609" s="289"/>
      <c r="C609" s="289"/>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c r="AH609" s="289"/>
    </row>
    <row r="610" spans="1:34" ht="12.75" customHeight="1" x14ac:dyDescent="0.25">
      <c r="A610" s="289"/>
      <c r="B610" s="28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c r="AE610" s="289"/>
      <c r="AF610" s="289"/>
      <c r="AG610" s="289"/>
      <c r="AH610" s="289"/>
    </row>
    <row r="611" spans="1:34" ht="12.75" customHeight="1" x14ac:dyDescent="0.25">
      <c r="A611" s="289"/>
      <c r="B611" s="289"/>
      <c r="C611" s="289"/>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c r="AE611" s="289"/>
      <c r="AF611" s="289"/>
      <c r="AG611" s="289"/>
      <c r="AH611" s="289"/>
    </row>
    <row r="612" spans="1:34" ht="12.75" customHeight="1" x14ac:dyDescent="0.25">
      <c r="A612" s="289"/>
      <c r="B612" s="289"/>
      <c r="C612" s="289"/>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c r="AE612" s="289"/>
      <c r="AF612" s="289"/>
      <c r="AG612" s="289"/>
      <c r="AH612" s="289"/>
    </row>
    <row r="613" spans="1:34" ht="12.75" customHeight="1" x14ac:dyDescent="0.25">
      <c r="A613" s="289"/>
      <c r="B613" s="28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c r="AE613" s="289"/>
      <c r="AF613" s="289"/>
      <c r="AG613" s="289"/>
      <c r="AH613" s="289"/>
    </row>
    <row r="614" spans="1:34" ht="12.75" customHeight="1" x14ac:dyDescent="0.25">
      <c r="A614" s="289"/>
      <c r="B614" s="289"/>
      <c r="C614" s="289"/>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c r="AE614" s="289"/>
      <c r="AF614" s="289"/>
      <c r="AG614" s="289"/>
      <c r="AH614" s="289"/>
    </row>
    <row r="615" spans="1:34" ht="12.75" customHeight="1" x14ac:dyDescent="0.25">
      <c r="A615" s="289"/>
      <c r="B615" s="289"/>
      <c r="C615" s="289"/>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c r="AE615" s="289"/>
      <c r="AF615" s="289"/>
      <c r="AG615" s="289"/>
      <c r="AH615" s="289"/>
    </row>
    <row r="616" spans="1:34" ht="12.75" customHeight="1" x14ac:dyDescent="0.25">
      <c r="A616" s="289"/>
      <c r="B616" s="289"/>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c r="AH616" s="289"/>
    </row>
    <row r="617" spans="1:34" ht="12.75" customHeight="1" x14ac:dyDescent="0.25">
      <c r="A617" s="289"/>
      <c r="B617" s="289"/>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c r="AE617" s="289"/>
      <c r="AF617" s="289"/>
      <c r="AG617" s="289"/>
      <c r="AH617" s="289"/>
    </row>
    <row r="618" spans="1:34" ht="12.75" customHeight="1" x14ac:dyDescent="0.25">
      <c r="A618" s="289"/>
      <c r="B618" s="289"/>
      <c r="C618" s="289"/>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c r="AE618" s="289"/>
      <c r="AF618" s="289"/>
      <c r="AG618" s="289"/>
      <c r="AH618" s="289"/>
    </row>
    <row r="619" spans="1:34" ht="12.75" customHeight="1" x14ac:dyDescent="0.25">
      <c r="A619" s="289"/>
      <c r="B619" s="289"/>
      <c r="C619" s="289"/>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c r="AE619" s="289"/>
      <c r="AF619" s="289"/>
      <c r="AG619" s="289"/>
      <c r="AH619" s="289"/>
    </row>
    <row r="620" spans="1:34" ht="12.75" customHeight="1" x14ac:dyDescent="0.25">
      <c r="A620" s="289"/>
      <c r="B620" s="28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c r="AE620" s="289"/>
      <c r="AF620" s="289"/>
      <c r="AG620" s="289"/>
      <c r="AH620" s="289"/>
    </row>
    <row r="621" spans="1:34" ht="12.75" customHeight="1" x14ac:dyDescent="0.25">
      <c r="A621" s="289"/>
      <c r="B621" s="289"/>
      <c r="C621" s="289"/>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c r="AE621" s="289"/>
      <c r="AF621" s="289"/>
      <c r="AG621" s="289"/>
      <c r="AH621" s="289"/>
    </row>
    <row r="622" spans="1:34" ht="12.75" customHeight="1" x14ac:dyDescent="0.25">
      <c r="A622" s="289"/>
      <c r="B622" s="289"/>
      <c r="C622" s="289"/>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c r="AE622" s="289"/>
      <c r="AF622" s="289"/>
      <c r="AG622" s="289"/>
      <c r="AH622" s="289"/>
    </row>
    <row r="623" spans="1:34" ht="12.75" customHeight="1" x14ac:dyDescent="0.25">
      <c r="A623" s="289"/>
      <c r="B623" s="28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c r="AE623" s="289"/>
      <c r="AF623" s="289"/>
      <c r="AG623" s="289"/>
      <c r="AH623" s="289"/>
    </row>
    <row r="624" spans="1:34" ht="12.75" customHeight="1" x14ac:dyDescent="0.25">
      <c r="A624" s="289"/>
      <c r="B624" s="289"/>
      <c r="C624" s="289"/>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c r="AE624" s="289"/>
      <c r="AF624" s="289"/>
      <c r="AG624" s="289"/>
      <c r="AH624" s="289"/>
    </row>
    <row r="625" spans="1:34" ht="12.75" customHeight="1" x14ac:dyDescent="0.25">
      <c r="A625" s="289"/>
      <c r="B625" s="289"/>
      <c r="C625" s="289"/>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c r="AE625" s="289"/>
      <c r="AF625" s="289"/>
      <c r="AG625" s="289"/>
      <c r="AH625" s="289"/>
    </row>
    <row r="626" spans="1:34" ht="12.75" customHeight="1" x14ac:dyDescent="0.25">
      <c r="A626" s="289"/>
      <c r="B626" s="28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c r="AE626" s="289"/>
      <c r="AF626" s="289"/>
      <c r="AG626" s="289"/>
      <c r="AH626" s="289"/>
    </row>
    <row r="627" spans="1:34" ht="12.75" customHeight="1" x14ac:dyDescent="0.25">
      <c r="A627" s="289"/>
      <c r="B627" s="289"/>
      <c r="C627" s="289"/>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c r="AE627" s="289"/>
      <c r="AF627" s="289"/>
      <c r="AG627" s="289"/>
      <c r="AH627" s="289"/>
    </row>
    <row r="628" spans="1:34" ht="12.75" customHeight="1" x14ac:dyDescent="0.25">
      <c r="A628" s="289"/>
      <c r="B628" s="289"/>
      <c r="C628" s="289"/>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c r="AE628" s="289"/>
      <c r="AF628" s="289"/>
      <c r="AG628" s="289"/>
      <c r="AH628" s="289"/>
    </row>
    <row r="629" spans="1:34" ht="12.75" customHeight="1" x14ac:dyDescent="0.25">
      <c r="A629" s="289"/>
      <c r="B629" s="28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c r="AE629" s="289"/>
      <c r="AF629" s="289"/>
      <c r="AG629" s="289"/>
      <c r="AH629" s="289"/>
    </row>
    <row r="630" spans="1:34" ht="12.75" customHeight="1" x14ac:dyDescent="0.25">
      <c r="A630" s="289"/>
      <c r="B630" s="289"/>
      <c r="C630" s="289"/>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c r="AE630" s="289"/>
      <c r="AF630" s="289"/>
      <c r="AG630" s="289"/>
      <c r="AH630" s="289"/>
    </row>
    <row r="631" spans="1:34" ht="12.75" customHeight="1" x14ac:dyDescent="0.25">
      <c r="A631" s="289"/>
      <c r="B631" s="289"/>
      <c r="C631" s="289"/>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c r="AE631" s="289"/>
      <c r="AF631" s="289"/>
      <c r="AG631" s="289"/>
      <c r="AH631" s="289"/>
    </row>
    <row r="632" spans="1:34" ht="12.75" customHeight="1" x14ac:dyDescent="0.25">
      <c r="A632" s="289"/>
      <c r="B632" s="28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c r="AE632" s="289"/>
      <c r="AF632" s="289"/>
      <c r="AG632" s="289"/>
      <c r="AH632" s="289"/>
    </row>
    <row r="633" spans="1:34" ht="12.75" customHeight="1" x14ac:dyDescent="0.25">
      <c r="A633" s="289"/>
      <c r="B633" s="289"/>
      <c r="C633" s="289"/>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c r="AE633" s="289"/>
      <c r="AF633" s="289"/>
      <c r="AG633" s="289"/>
      <c r="AH633" s="289"/>
    </row>
    <row r="634" spans="1:34" ht="12.75" customHeight="1" x14ac:dyDescent="0.25">
      <c r="A634" s="289"/>
      <c r="B634" s="289"/>
      <c r="C634" s="289"/>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c r="AE634" s="289"/>
      <c r="AF634" s="289"/>
      <c r="AG634" s="289"/>
      <c r="AH634" s="289"/>
    </row>
    <row r="635" spans="1:34" ht="12.75" customHeight="1" x14ac:dyDescent="0.25">
      <c r="A635" s="289"/>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c r="AH635" s="289"/>
    </row>
    <row r="636" spans="1:34" ht="12.75" customHeight="1" x14ac:dyDescent="0.25">
      <c r="A636" s="289"/>
      <c r="B636" s="289"/>
      <c r="C636" s="289"/>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c r="AE636" s="289"/>
      <c r="AF636" s="289"/>
      <c r="AG636" s="289"/>
      <c r="AH636" s="289"/>
    </row>
    <row r="637" spans="1:34" ht="12.75" customHeight="1" x14ac:dyDescent="0.25">
      <c r="A637" s="289"/>
      <c r="B637" s="289"/>
      <c r="C637" s="289"/>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c r="AE637" s="289"/>
      <c r="AF637" s="289"/>
      <c r="AG637" s="289"/>
      <c r="AH637" s="289"/>
    </row>
    <row r="638" spans="1:34" ht="12.75" customHeight="1" x14ac:dyDescent="0.25">
      <c r="A638" s="289"/>
      <c r="B638" s="28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c r="AE638" s="289"/>
      <c r="AF638" s="289"/>
      <c r="AG638" s="289"/>
      <c r="AH638" s="289"/>
    </row>
    <row r="639" spans="1:34" ht="12.75" customHeight="1" x14ac:dyDescent="0.25">
      <c r="A639" s="289"/>
      <c r="B639" s="289"/>
      <c r="C639" s="289"/>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c r="AE639" s="289"/>
      <c r="AF639" s="289"/>
      <c r="AG639" s="289"/>
      <c r="AH639" s="289"/>
    </row>
    <row r="640" spans="1:34" ht="12.75" customHeight="1" x14ac:dyDescent="0.25">
      <c r="A640" s="289"/>
      <c r="B640" s="289"/>
      <c r="C640" s="289"/>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c r="AH640" s="289"/>
    </row>
    <row r="641" spans="1:34" ht="12.75" customHeight="1" x14ac:dyDescent="0.25">
      <c r="A641" s="289"/>
      <c r="B641" s="28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c r="AH641" s="289"/>
    </row>
    <row r="642" spans="1:34" ht="12.75" customHeight="1" x14ac:dyDescent="0.25">
      <c r="A642" s="289"/>
      <c r="B642" s="289"/>
      <c r="C642" s="289"/>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c r="AE642" s="289"/>
      <c r="AF642" s="289"/>
      <c r="AG642" s="289"/>
      <c r="AH642" s="289"/>
    </row>
    <row r="643" spans="1:34" ht="12.75" customHeight="1" x14ac:dyDescent="0.25">
      <c r="A643" s="289"/>
      <c r="B643" s="289"/>
      <c r="C643" s="289"/>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c r="AH643" s="289"/>
    </row>
    <row r="644" spans="1:34" ht="12.75" customHeight="1" x14ac:dyDescent="0.25">
      <c r="A644" s="289"/>
      <c r="B644" s="28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c r="AH644" s="289"/>
    </row>
    <row r="645" spans="1:34" ht="12.75" customHeight="1" x14ac:dyDescent="0.25">
      <c r="A645" s="289"/>
      <c r="B645" s="289"/>
      <c r="C645" s="289"/>
      <c r="D645" s="289"/>
      <c r="E645" s="289"/>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c r="AE645" s="289"/>
      <c r="AF645" s="289"/>
      <c r="AG645" s="289"/>
      <c r="AH645" s="289"/>
    </row>
    <row r="646" spans="1:34" ht="12.75" customHeight="1" x14ac:dyDescent="0.25">
      <c r="A646" s="289"/>
      <c r="B646" s="289"/>
      <c r="C646" s="289"/>
      <c r="D646" s="289"/>
      <c r="E646" s="289"/>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c r="AE646" s="289"/>
      <c r="AF646" s="289"/>
      <c r="AG646" s="289"/>
      <c r="AH646" s="289"/>
    </row>
    <row r="647" spans="1:34" ht="12.75" customHeight="1" x14ac:dyDescent="0.25">
      <c r="A647" s="289"/>
      <c r="B647" s="28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c r="AE647" s="289"/>
      <c r="AF647" s="289"/>
      <c r="AG647" s="289"/>
      <c r="AH647" s="289"/>
    </row>
    <row r="648" spans="1:34" ht="12.75" customHeight="1" x14ac:dyDescent="0.25">
      <c r="A648" s="289"/>
      <c r="B648" s="289"/>
      <c r="C648" s="289"/>
      <c r="D648" s="289"/>
      <c r="E648" s="289"/>
      <c r="F648" s="289"/>
      <c r="G648" s="289"/>
      <c r="H648" s="289"/>
      <c r="I648" s="289"/>
      <c r="J648" s="289"/>
      <c r="K648" s="289"/>
      <c r="L648" s="289"/>
      <c r="M648" s="289"/>
      <c r="N648" s="289"/>
      <c r="O648" s="289"/>
      <c r="P648" s="289"/>
      <c r="Q648" s="289"/>
      <c r="R648" s="289"/>
      <c r="S648" s="289"/>
      <c r="T648" s="289"/>
      <c r="U648" s="289"/>
      <c r="V648" s="289"/>
      <c r="W648" s="289"/>
      <c r="X648" s="289"/>
      <c r="Y648" s="289"/>
      <c r="Z648" s="289"/>
      <c r="AA648" s="289"/>
      <c r="AB648" s="289"/>
      <c r="AC648" s="289"/>
      <c r="AD648" s="289"/>
      <c r="AE648" s="289"/>
      <c r="AF648" s="289"/>
      <c r="AG648" s="289"/>
      <c r="AH648" s="289"/>
    </row>
    <row r="649" spans="1:34" ht="12.75" customHeight="1" x14ac:dyDescent="0.25">
      <c r="A649" s="289"/>
      <c r="B649" s="289"/>
      <c r="C649" s="289"/>
      <c r="D649" s="289"/>
      <c r="E649" s="289"/>
      <c r="F649" s="289"/>
      <c r="G649" s="289"/>
      <c r="H649" s="289"/>
      <c r="I649" s="289"/>
      <c r="J649" s="289"/>
      <c r="K649" s="289"/>
      <c r="L649" s="289"/>
      <c r="M649" s="289"/>
      <c r="N649" s="289"/>
      <c r="O649" s="289"/>
      <c r="P649" s="289"/>
      <c r="Q649" s="289"/>
      <c r="R649" s="289"/>
      <c r="S649" s="289"/>
      <c r="T649" s="289"/>
      <c r="U649" s="289"/>
      <c r="V649" s="289"/>
      <c r="W649" s="289"/>
      <c r="X649" s="289"/>
      <c r="Y649" s="289"/>
      <c r="Z649" s="289"/>
      <c r="AA649" s="289"/>
      <c r="AB649" s="289"/>
      <c r="AC649" s="289"/>
      <c r="AD649" s="289"/>
      <c r="AE649" s="289"/>
      <c r="AF649" s="289"/>
      <c r="AG649" s="289"/>
      <c r="AH649" s="289"/>
    </row>
    <row r="650" spans="1:34" ht="12.75" customHeight="1" x14ac:dyDescent="0.25">
      <c r="A650" s="289"/>
      <c r="B650" s="28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289"/>
      <c r="Z650" s="289"/>
      <c r="AA650" s="289"/>
      <c r="AB650" s="289"/>
      <c r="AC650" s="289"/>
      <c r="AD650" s="289"/>
      <c r="AE650" s="289"/>
      <c r="AF650" s="289"/>
      <c r="AG650" s="289"/>
      <c r="AH650" s="289"/>
    </row>
    <row r="651" spans="1:34" ht="12.75" customHeight="1" x14ac:dyDescent="0.25">
      <c r="A651" s="289"/>
      <c r="B651" s="289"/>
      <c r="C651" s="289"/>
      <c r="D651" s="289"/>
      <c r="E651" s="289"/>
      <c r="F651" s="289"/>
      <c r="G651" s="289"/>
      <c r="H651" s="289"/>
      <c r="I651" s="289"/>
      <c r="J651" s="289"/>
      <c r="K651" s="289"/>
      <c r="L651" s="289"/>
      <c r="M651" s="289"/>
      <c r="N651" s="289"/>
      <c r="O651" s="289"/>
      <c r="P651" s="289"/>
      <c r="Q651" s="289"/>
      <c r="R651" s="289"/>
      <c r="S651" s="289"/>
      <c r="T651" s="289"/>
      <c r="U651" s="289"/>
      <c r="V651" s="289"/>
      <c r="W651" s="289"/>
      <c r="X651" s="289"/>
      <c r="Y651" s="289"/>
      <c r="Z651" s="289"/>
      <c r="AA651" s="289"/>
      <c r="AB651" s="289"/>
      <c r="AC651" s="289"/>
      <c r="AD651" s="289"/>
      <c r="AE651" s="289"/>
      <c r="AF651" s="289"/>
      <c r="AG651" s="289"/>
      <c r="AH651" s="289"/>
    </row>
    <row r="652" spans="1:34" ht="12.75" customHeight="1" x14ac:dyDescent="0.25">
      <c r="A652" s="289"/>
      <c r="B652" s="289"/>
      <c r="C652" s="289"/>
      <c r="D652" s="289"/>
      <c r="E652" s="289"/>
      <c r="F652" s="289"/>
      <c r="G652" s="289"/>
      <c r="H652" s="289"/>
      <c r="I652" s="289"/>
      <c r="J652" s="289"/>
      <c r="K652" s="289"/>
      <c r="L652" s="289"/>
      <c r="M652" s="289"/>
      <c r="N652" s="289"/>
      <c r="O652" s="289"/>
      <c r="P652" s="289"/>
      <c r="Q652" s="289"/>
      <c r="R652" s="289"/>
      <c r="S652" s="289"/>
      <c r="T652" s="289"/>
      <c r="U652" s="289"/>
      <c r="V652" s="289"/>
      <c r="W652" s="289"/>
      <c r="X652" s="289"/>
      <c r="Y652" s="289"/>
      <c r="Z652" s="289"/>
      <c r="AA652" s="289"/>
      <c r="AB652" s="289"/>
      <c r="AC652" s="289"/>
      <c r="AD652" s="289"/>
      <c r="AE652" s="289"/>
      <c r="AF652" s="289"/>
      <c r="AG652" s="289"/>
      <c r="AH652" s="289"/>
    </row>
    <row r="653" spans="1:34" ht="12.75" customHeight="1" x14ac:dyDescent="0.25">
      <c r="A653" s="289"/>
      <c r="B653" s="28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289"/>
      <c r="Z653" s="289"/>
      <c r="AA653" s="289"/>
      <c r="AB653" s="289"/>
      <c r="AC653" s="289"/>
      <c r="AD653" s="289"/>
      <c r="AE653" s="289"/>
      <c r="AF653" s="289"/>
      <c r="AG653" s="289"/>
      <c r="AH653" s="289"/>
    </row>
    <row r="654" spans="1:34" ht="12.75" customHeight="1" x14ac:dyDescent="0.25">
      <c r="A654" s="289"/>
      <c r="B654" s="289"/>
      <c r="C654" s="289"/>
      <c r="D654" s="289"/>
      <c r="E654" s="289"/>
      <c r="F654" s="289"/>
      <c r="G654" s="289"/>
      <c r="H654" s="289"/>
      <c r="I654" s="289"/>
      <c r="J654" s="289"/>
      <c r="K654" s="289"/>
      <c r="L654" s="289"/>
      <c r="M654" s="289"/>
      <c r="N654" s="289"/>
      <c r="O654" s="289"/>
      <c r="P654" s="289"/>
      <c r="Q654" s="289"/>
      <c r="R654" s="289"/>
      <c r="S654" s="289"/>
      <c r="T654" s="289"/>
      <c r="U654" s="289"/>
      <c r="V654" s="289"/>
      <c r="W654" s="289"/>
      <c r="X654" s="289"/>
      <c r="Y654" s="289"/>
      <c r="Z654" s="289"/>
      <c r="AA654" s="289"/>
      <c r="AB654" s="289"/>
      <c r="AC654" s="289"/>
      <c r="AD654" s="289"/>
      <c r="AE654" s="289"/>
      <c r="AF654" s="289"/>
      <c r="AG654" s="289"/>
      <c r="AH654" s="289"/>
    </row>
    <row r="655" spans="1:34" ht="12.75" customHeight="1" x14ac:dyDescent="0.25">
      <c r="A655" s="289"/>
      <c r="B655" s="289"/>
      <c r="C655" s="289"/>
      <c r="D655" s="289"/>
      <c r="E655" s="289"/>
      <c r="F655" s="289"/>
      <c r="G655" s="289"/>
      <c r="H655" s="289"/>
      <c r="I655" s="289"/>
      <c r="J655" s="289"/>
      <c r="K655" s="289"/>
      <c r="L655" s="289"/>
      <c r="M655" s="289"/>
      <c r="N655" s="289"/>
      <c r="O655" s="289"/>
      <c r="P655" s="289"/>
      <c r="Q655" s="289"/>
      <c r="R655" s="289"/>
      <c r="S655" s="289"/>
      <c r="T655" s="289"/>
      <c r="U655" s="289"/>
      <c r="V655" s="289"/>
      <c r="W655" s="289"/>
      <c r="X655" s="289"/>
      <c r="Y655" s="289"/>
      <c r="Z655" s="289"/>
      <c r="AA655" s="289"/>
      <c r="AB655" s="289"/>
      <c r="AC655" s="289"/>
      <c r="AD655" s="289"/>
      <c r="AE655" s="289"/>
      <c r="AF655" s="289"/>
      <c r="AG655" s="289"/>
      <c r="AH655" s="289"/>
    </row>
    <row r="656" spans="1:34" ht="12.75" customHeight="1" x14ac:dyDescent="0.25">
      <c r="A656" s="289"/>
      <c r="B656" s="28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289"/>
      <c r="Z656" s="289"/>
      <c r="AA656" s="289"/>
      <c r="AB656" s="289"/>
      <c r="AC656" s="289"/>
      <c r="AD656" s="289"/>
      <c r="AE656" s="289"/>
      <c r="AF656" s="289"/>
      <c r="AG656" s="289"/>
      <c r="AH656" s="289"/>
    </row>
    <row r="657" spans="1:34" ht="12.75" customHeight="1" x14ac:dyDescent="0.25">
      <c r="A657" s="289"/>
      <c r="B657" s="289"/>
      <c r="C657" s="289"/>
      <c r="D657" s="289"/>
      <c r="E657" s="289"/>
      <c r="F657" s="289"/>
      <c r="G657" s="289"/>
      <c r="H657" s="289"/>
      <c r="I657" s="289"/>
      <c r="J657" s="289"/>
      <c r="K657" s="289"/>
      <c r="L657" s="289"/>
      <c r="M657" s="289"/>
      <c r="N657" s="289"/>
      <c r="O657" s="289"/>
      <c r="P657" s="289"/>
      <c r="Q657" s="289"/>
      <c r="R657" s="289"/>
      <c r="S657" s="289"/>
      <c r="T657" s="289"/>
      <c r="U657" s="289"/>
      <c r="V657" s="289"/>
      <c r="W657" s="289"/>
      <c r="X657" s="289"/>
      <c r="Y657" s="289"/>
      <c r="Z657" s="289"/>
      <c r="AA657" s="289"/>
      <c r="AB657" s="289"/>
      <c r="AC657" s="289"/>
      <c r="AD657" s="289"/>
      <c r="AE657" s="289"/>
      <c r="AF657" s="289"/>
      <c r="AG657" s="289"/>
      <c r="AH657" s="289"/>
    </row>
    <row r="658" spans="1:34" ht="12.75" customHeight="1" x14ac:dyDescent="0.25">
      <c r="A658" s="289"/>
      <c r="B658" s="289"/>
      <c r="C658" s="289"/>
      <c r="D658" s="289"/>
      <c r="E658" s="289"/>
      <c r="F658" s="289"/>
      <c r="G658" s="289"/>
      <c r="H658" s="289"/>
      <c r="I658" s="289"/>
      <c r="J658" s="289"/>
      <c r="K658" s="289"/>
      <c r="L658" s="289"/>
      <c r="M658" s="289"/>
      <c r="N658" s="289"/>
      <c r="O658" s="289"/>
      <c r="P658" s="289"/>
      <c r="Q658" s="289"/>
      <c r="R658" s="289"/>
      <c r="S658" s="289"/>
      <c r="T658" s="289"/>
      <c r="U658" s="289"/>
      <c r="V658" s="289"/>
      <c r="W658" s="289"/>
      <c r="X658" s="289"/>
      <c r="Y658" s="289"/>
      <c r="Z658" s="289"/>
      <c r="AA658" s="289"/>
      <c r="AB658" s="289"/>
      <c r="AC658" s="289"/>
      <c r="AD658" s="289"/>
      <c r="AE658" s="289"/>
      <c r="AF658" s="289"/>
      <c r="AG658" s="289"/>
      <c r="AH658" s="289"/>
    </row>
    <row r="659" spans="1:34" ht="12.75" customHeight="1" x14ac:dyDescent="0.25">
      <c r="A659" s="289"/>
      <c r="B659" s="289"/>
      <c r="C659" s="289"/>
      <c r="D659" s="289"/>
      <c r="E659" s="289"/>
      <c r="F659" s="289"/>
      <c r="G659" s="289"/>
      <c r="H659" s="289"/>
      <c r="I659" s="289"/>
      <c r="J659" s="289"/>
      <c r="K659" s="289"/>
      <c r="L659" s="289"/>
      <c r="M659" s="289"/>
      <c r="N659" s="289"/>
      <c r="O659" s="289"/>
      <c r="P659" s="289"/>
      <c r="Q659" s="289"/>
      <c r="R659" s="289"/>
      <c r="S659" s="289"/>
      <c r="T659" s="289"/>
      <c r="U659" s="289"/>
      <c r="V659" s="289"/>
      <c r="W659" s="289"/>
      <c r="X659" s="289"/>
      <c r="Y659" s="289"/>
      <c r="Z659" s="289"/>
      <c r="AA659" s="289"/>
      <c r="AB659" s="289"/>
      <c r="AC659" s="289"/>
      <c r="AD659" s="289"/>
      <c r="AE659" s="289"/>
      <c r="AF659" s="289"/>
      <c r="AG659" s="289"/>
      <c r="AH659" s="289"/>
    </row>
    <row r="660" spans="1:34" ht="12.75" customHeight="1" x14ac:dyDescent="0.25">
      <c r="A660" s="289"/>
      <c r="B660" s="289"/>
      <c r="C660" s="289"/>
      <c r="D660" s="289"/>
      <c r="E660" s="289"/>
      <c r="F660" s="289"/>
      <c r="G660" s="289"/>
      <c r="H660" s="289"/>
      <c r="I660" s="289"/>
      <c r="J660" s="289"/>
      <c r="K660" s="289"/>
      <c r="L660" s="289"/>
      <c r="M660" s="289"/>
      <c r="N660" s="289"/>
      <c r="O660" s="289"/>
      <c r="P660" s="289"/>
      <c r="Q660" s="289"/>
      <c r="R660" s="289"/>
      <c r="S660" s="289"/>
      <c r="T660" s="289"/>
      <c r="U660" s="289"/>
      <c r="V660" s="289"/>
      <c r="W660" s="289"/>
      <c r="X660" s="289"/>
      <c r="Y660" s="289"/>
      <c r="Z660" s="289"/>
      <c r="AA660" s="289"/>
      <c r="AB660" s="289"/>
      <c r="AC660" s="289"/>
      <c r="AD660" s="289"/>
      <c r="AE660" s="289"/>
      <c r="AF660" s="289"/>
      <c r="AG660" s="289"/>
      <c r="AH660" s="289"/>
    </row>
    <row r="661" spans="1:34" ht="12.75" customHeight="1" x14ac:dyDescent="0.25">
      <c r="A661" s="289"/>
      <c r="B661" s="289"/>
      <c r="C661" s="289"/>
      <c r="D661" s="289"/>
      <c r="E661" s="289"/>
      <c r="F661" s="289"/>
      <c r="G661" s="289"/>
      <c r="H661" s="289"/>
      <c r="I661" s="289"/>
      <c r="J661" s="289"/>
      <c r="K661" s="289"/>
      <c r="L661" s="289"/>
      <c r="M661" s="289"/>
      <c r="N661" s="289"/>
      <c r="O661" s="289"/>
      <c r="P661" s="289"/>
      <c r="Q661" s="289"/>
      <c r="R661" s="289"/>
      <c r="S661" s="289"/>
      <c r="T661" s="289"/>
      <c r="U661" s="289"/>
      <c r="V661" s="289"/>
      <c r="W661" s="289"/>
      <c r="X661" s="289"/>
      <c r="Y661" s="289"/>
      <c r="Z661" s="289"/>
      <c r="AA661" s="289"/>
      <c r="AB661" s="289"/>
      <c r="AC661" s="289"/>
      <c r="AD661" s="289"/>
      <c r="AE661" s="289"/>
      <c r="AF661" s="289"/>
      <c r="AG661" s="289"/>
      <c r="AH661" s="289"/>
    </row>
    <row r="662" spans="1:34" ht="12.75" customHeight="1" x14ac:dyDescent="0.25">
      <c r="A662" s="289"/>
      <c r="B662" s="289"/>
      <c r="C662" s="289"/>
      <c r="D662" s="289"/>
      <c r="E662" s="289"/>
      <c r="F662" s="289"/>
      <c r="G662" s="289"/>
      <c r="H662" s="289"/>
      <c r="I662" s="289"/>
      <c r="J662" s="289"/>
      <c r="K662" s="289"/>
      <c r="L662" s="289"/>
      <c r="M662" s="289"/>
      <c r="N662" s="289"/>
      <c r="O662" s="289"/>
      <c r="P662" s="289"/>
      <c r="Q662" s="289"/>
      <c r="R662" s="289"/>
      <c r="S662" s="289"/>
      <c r="T662" s="289"/>
      <c r="U662" s="289"/>
      <c r="V662" s="289"/>
      <c r="W662" s="289"/>
      <c r="X662" s="289"/>
      <c r="Y662" s="289"/>
      <c r="Z662" s="289"/>
      <c r="AA662" s="289"/>
      <c r="AB662" s="289"/>
      <c r="AC662" s="289"/>
      <c r="AD662" s="289"/>
      <c r="AE662" s="289"/>
      <c r="AF662" s="289"/>
      <c r="AG662" s="289"/>
      <c r="AH662" s="289"/>
    </row>
    <row r="663" spans="1:34" ht="12.75" customHeight="1" x14ac:dyDescent="0.25">
      <c r="A663" s="289"/>
      <c r="B663" s="289"/>
      <c r="C663" s="289"/>
      <c r="D663" s="289"/>
      <c r="E663" s="289"/>
      <c r="F663" s="289"/>
      <c r="G663" s="289"/>
      <c r="H663" s="289"/>
      <c r="I663" s="289"/>
      <c r="J663" s="289"/>
      <c r="K663" s="289"/>
      <c r="L663" s="289"/>
      <c r="M663" s="289"/>
      <c r="N663" s="289"/>
      <c r="O663" s="289"/>
      <c r="P663" s="289"/>
      <c r="Q663" s="289"/>
      <c r="R663" s="289"/>
      <c r="S663" s="289"/>
      <c r="T663" s="289"/>
      <c r="U663" s="289"/>
      <c r="V663" s="289"/>
      <c r="W663" s="289"/>
      <c r="X663" s="289"/>
      <c r="Y663" s="289"/>
      <c r="Z663" s="289"/>
      <c r="AA663" s="289"/>
      <c r="AB663" s="289"/>
      <c r="AC663" s="289"/>
      <c r="AD663" s="289"/>
      <c r="AE663" s="289"/>
      <c r="AF663" s="289"/>
      <c r="AG663" s="289"/>
      <c r="AH663" s="289"/>
    </row>
    <row r="664" spans="1:34" ht="12.75" customHeight="1" x14ac:dyDescent="0.25">
      <c r="A664" s="289"/>
      <c r="B664" s="289"/>
      <c r="C664" s="289"/>
      <c r="D664" s="289"/>
      <c r="E664" s="289"/>
      <c r="F664" s="289"/>
      <c r="G664" s="289"/>
      <c r="H664" s="289"/>
      <c r="I664" s="289"/>
      <c r="J664" s="289"/>
      <c r="K664" s="289"/>
      <c r="L664" s="289"/>
      <c r="M664" s="289"/>
      <c r="N664" s="289"/>
      <c r="O664" s="289"/>
      <c r="P664" s="289"/>
      <c r="Q664" s="289"/>
      <c r="R664" s="289"/>
      <c r="S664" s="289"/>
      <c r="T664" s="289"/>
      <c r="U664" s="289"/>
      <c r="V664" s="289"/>
      <c r="W664" s="289"/>
      <c r="X664" s="289"/>
      <c r="Y664" s="289"/>
      <c r="Z664" s="289"/>
      <c r="AA664" s="289"/>
      <c r="AB664" s="289"/>
      <c r="AC664" s="289"/>
      <c r="AD664" s="289"/>
      <c r="AE664" s="289"/>
      <c r="AF664" s="289"/>
      <c r="AG664" s="289"/>
      <c r="AH664" s="289"/>
    </row>
    <row r="665" spans="1:34" ht="12.75" customHeight="1" x14ac:dyDescent="0.25">
      <c r="A665" s="289"/>
      <c r="B665" s="289"/>
      <c r="C665" s="289"/>
      <c r="D665" s="289"/>
      <c r="E665" s="289"/>
      <c r="F665" s="289"/>
      <c r="G665" s="289"/>
      <c r="H665" s="289"/>
      <c r="I665" s="289"/>
      <c r="J665" s="289"/>
      <c r="K665" s="289"/>
      <c r="L665" s="289"/>
      <c r="M665" s="289"/>
      <c r="N665" s="289"/>
      <c r="O665" s="289"/>
      <c r="P665" s="289"/>
      <c r="Q665" s="289"/>
      <c r="R665" s="289"/>
      <c r="S665" s="289"/>
      <c r="T665" s="289"/>
      <c r="U665" s="289"/>
      <c r="V665" s="289"/>
      <c r="W665" s="289"/>
      <c r="X665" s="289"/>
      <c r="Y665" s="289"/>
      <c r="Z665" s="289"/>
      <c r="AA665" s="289"/>
      <c r="AB665" s="289"/>
      <c r="AC665" s="289"/>
      <c r="AD665" s="289"/>
      <c r="AE665" s="289"/>
      <c r="AF665" s="289"/>
      <c r="AG665" s="289"/>
      <c r="AH665" s="289"/>
    </row>
    <row r="666" spans="1:34" ht="12.75" customHeight="1" x14ac:dyDescent="0.25">
      <c r="A666" s="289"/>
      <c r="B666" s="289"/>
      <c r="C666" s="289"/>
      <c r="D666" s="289"/>
      <c r="E666" s="289"/>
      <c r="F666" s="289"/>
      <c r="G666" s="289"/>
      <c r="H666" s="289"/>
      <c r="I666" s="289"/>
      <c r="J666" s="289"/>
      <c r="K666" s="289"/>
      <c r="L666" s="289"/>
      <c r="M666" s="289"/>
      <c r="N666" s="289"/>
      <c r="O666" s="289"/>
      <c r="P666" s="289"/>
      <c r="Q666" s="289"/>
      <c r="R666" s="289"/>
      <c r="S666" s="289"/>
      <c r="T666" s="289"/>
      <c r="U666" s="289"/>
      <c r="V666" s="289"/>
      <c r="W666" s="289"/>
      <c r="X666" s="289"/>
      <c r="Y666" s="289"/>
      <c r="Z666" s="289"/>
      <c r="AA666" s="289"/>
      <c r="AB666" s="289"/>
      <c r="AC666" s="289"/>
      <c r="AD666" s="289"/>
      <c r="AE666" s="289"/>
      <c r="AF666" s="289"/>
      <c r="AG666" s="289"/>
      <c r="AH666" s="289"/>
    </row>
    <row r="667" spans="1:34" ht="12.75" customHeight="1" x14ac:dyDescent="0.25">
      <c r="A667" s="289"/>
      <c r="B667" s="289"/>
      <c r="C667" s="289"/>
      <c r="D667" s="289"/>
      <c r="E667" s="289"/>
      <c r="F667" s="289"/>
      <c r="G667" s="289"/>
      <c r="H667" s="289"/>
      <c r="I667" s="289"/>
      <c r="J667" s="289"/>
      <c r="K667" s="289"/>
      <c r="L667" s="289"/>
      <c r="M667" s="289"/>
      <c r="N667" s="289"/>
      <c r="O667" s="289"/>
      <c r="P667" s="289"/>
      <c r="Q667" s="289"/>
      <c r="R667" s="289"/>
      <c r="S667" s="289"/>
      <c r="T667" s="289"/>
      <c r="U667" s="289"/>
      <c r="V667" s="289"/>
      <c r="W667" s="289"/>
      <c r="X667" s="289"/>
      <c r="Y667" s="289"/>
      <c r="Z667" s="289"/>
      <c r="AA667" s="289"/>
      <c r="AB667" s="289"/>
      <c r="AC667" s="289"/>
      <c r="AD667" s="289"/>
      <c r="AE667" s="289"/>
      <c r="AF667" s="289"/>
      <c r="AG667" s="289"/>
      <c r="AH667" s="289"/>
    </row>
    <row r="668" spans="1:34" ht="12.75" customHeight="1" x14ac:dyDescent="0.25">
      <c r="A668" s="289"/>
      <c r="B668" s="289"/>
      <c r="C668" s="289"/>
      <c r="D668" s="289"/>
      <c r="E668" s="289"/>
      <c r="F668" s="289"/>
      <c r="G668" s="289"/>
      <c r="H668" s="289"/>
      <c r="I668" s="289"/>
      <c r="J668" s="289"/>
      <c r="K668" s="289"/>
      <c r="L668" s="289"/>
      <c r="M668" s="289"/>
      <c r="N668" s="289"/>
      <c r="O668" s="289"/>
      <c r="P668" s="289"/>
      <c r="Q668" s="289"/>
      <c r="R668" s="289"/>
      <c r="S668" s="289"/>
      <c r="T668" s="289"/>
      <c r="U668" s="289"/>
      <c r="V668" s="289"/>
      <c r="W668" s="289"/>
      <c r="X668" s="289"/>
      <c r="Y668" s="289"/>
      <c r="Z668" s="289"/>
      <c r="AA668" s="289"/>
      <c r="AB668" s="289"/>
      <c r="AC668" s="289"/>
      <c r="AD668" s="289"/>
      <c r="AE668" s="289"/>
      <c r="AF668" s="289"/>
      <c r="AG668" s="289"/>
      <c r="AH668" s="289"/>
    </row>
    <row r="669" spans="1:34" ht="12.75" customHeight="1" x14ac:dyDescent="0.25">
      <c r="A669" s="289"/>
      <c r="B669" s="289"/>
      <c r="C669" s="289"/>
      <c r="D669" s="289"/>
      <c r="E669" s="289"/>
      <c r="F669" s="289"/>
      <c r="G669" s="289"/>
      <c r="H669" s="289"/>
      <c r="I669" s="289"/>
      <c r="J669" s="289"/>
      <c r="K669" s="289"/>
      <c r="L669" s="289"/>
      <c r="M669" s="289"/>
      <c r="N669" s="289"/>
      <c r="O669" s="289"/>
      <c r="P669" s="289"/>
      <c r="Q669" s="289"/>
      <c r="R669" s="289"/>
      <c r="S669" s="289"/>
      <c r="T669" s="289"/>
      <c r="U669" s="289"/>
      <c r="V669" s="289"/>
      <c r="W669" s="289"/>
      <c r="X669" s="289"/>
      <c r="Y669" s="289"/>
      <c r="Z669" s="289"/>
      <c r="AA669" s="289"/>
      <c r="AB669" s="289"/>
      <c r="AC669" s="289"/>
      <c r="AD669" s="289"/>
      <c r="AE669" s="289"/>
      <c r="AF669" s="289"/>
      <c r="AG669" s="289"/>
      <c r="AH669" s="289"/>
    </row>
    <row r="670" spans="1:34" ht="12.75" customHeight="1" x14ac:dyDescent="0.25">
      <c r="A670" s="289"/>
      <c r="B670" s="289"/>
      <c r="C670" s="289"/>
      <c r="D670" s="289"/>
      <c r="E670" s="289"/>
      <c r="F670" s="289"/>
      <c r="G670" s="289"/>
      <c r="H670" s="289"/>
      <c r="I670" s="289"/>
      <c r="J670" s="289"/>
      <c r="K670" s="289"/>
      <c r="L670" s="289"/>
      <c r="M670" s="289"/>
      <c r="N670" s="289"/>
      <c r="O670" s="289"/>
      <c r="P670" s="289"/>
      <c r="Q670" s="289"/>
      <c r="R670" s="289"/>
      <c r="S670" s="289"/>
      <c r="T670" s="289"/>
      <c r="U670" s="289"/>
      <c r="V670" s="289"/>
      <c r="W670" s="289"/>
      <c r="X670" s="289"/>
      <c r="Y670" s="289"/>
      <c r="Z670" s="289"/>
      <c r="AA670" s="289"/>
      <c r="AB670" s="289"/>
      <c r="AC670" s="289"/>
      <c r="AD670" s="289"/>
      <c r="AE670" s="289"/>
      <c r="AF670" s="289"/>
      <c r="AG670" s="289"/>
      <c r="AH670" s="289"/>
    </row>
    <row r="671" spans="1:34" ht="12.75" customHeight="1" x14ac:dyDescent="0.25">
      <c r="A671" s="289"/>
      <c r="B671" s="289"/>
      <c r="C671" s="289"/>
      <c r="D671" s="289"/>
      <c r="E671" s="289"/>
      <c r="F671" s="289"/>
      <c r="G671" s="289"/>
      <c r="H671" s="289"/>
      <c r="I671" s="289"/>
      <c r="J671" s="289"/>
      <c r="K671" s="289"/>
      <c r="L671" s="289"/>
      <c r="M671" s="289"/>
      <c r="N671" s="289"/>
      <c r="O671" s="289"/>
      <c r="P671" s="289"/>
      <c r="Q671" s="289"/>
      <c r="R671" s="289"/>
      <c r="S671" s="289"/>
      <c r="T671" s="289"/>
      <c r="U671" s="289"/>
      <c r="V671" s="289"/>
      <c r="W671" s="289"/>
      <c r="X671" s="289"/>
      <c r="Y671" s="289"/>
      <c r="Z671" s="289"/>
      <c r="AA671" s="289"/>
      <c r="AB671" s="289"/>
      <c r="AC671" s="289"/>
      <c r="AD671" s="289"/>
      <c r="AE671" s="289"/>
      <c r="AF671" s="289"/>
      <c r="AG671" s="289"/>
      <c r="AH671" s="289"/>
    </row>
    <row r="672" spans="1:34" ht="12.75" customHeight="1" x14ac:dyDescent="0.25">
      <c r="A672" s="289"/>
      <c r="B672" s="289"/>
      <c r="C672" s="289"/>
      <c r="D672" s="289"/>
      <c r="E672" s="289"/>
      <c r="F672" s="289"/>
      <c r="G672" s="289"/>
      <c r="H672" s="289"/>
      <c r="I672" s="289"/>
      <c r="J672" s="289"/>
      <c r="K672" s="289"/>
      <c r="L672" s="289"/>
      <c r="M672" s="289"/>
      <c r="N672" s="289"/>
      <c r="O672" s="289"/>
      <c r="P672" s="289"/>
      <c r="Q672" s="289"/>
      <c r="R672" s="289"/>
      <c r="S672" s="289"/>
      <c r="T672" s="289"/>
      <c r="U672" s="289"/>
      <c r="V672" s="289"/>
      <c r="W672" s="289"/>
      <c r="X672" s="289"/>
      <c r="Y672" s="289"/>
      <c r="Z672" s="289"/>
      <c r="AA672" s="289"/>
      <c r="AB672" s="289"/>
      <c r="AC672" s="289"/>
      <c r="AD672" s="289"/>
      <c r="AE672" s="289"/>
      <c r="AF672" s="289"/>
      <c r="AG672" s="289"/>
      <c r="AH672" s="289"/>
    </row>
    <row r="673" spans="1:34" ht="12.75" customHeight="1" x14ac:dyDescent="0.25">
      <c r="A673" s="289"/>
      <c r="B673" s="289"/>
      <c r="C673" s="289"/>
      <c r="D673" s="289"/>
      <c r="E673" s="289"/>
      <c r="F673" s="289"/>
      <c r="G673" s="289"/>
      <c r="H673" s="289"/>
      <c r="I673" s="289"/>
      <c r="J673" s="289"/>
      <c r="K673" s="289"/>
      <c r="L673" s="289"/>
      <c r="M673" s="289"/>
      <c r="N673" s="289"/>
      <c r="O673" s="289"/>
      <c r="P673" s="289"/>
      <c r="Q673" s="289"/>
      <c r="R673" s="289"/>
      <c r="S673" s="289"/>
      <c r="T673" s="289"/>
      <c r="U673" s="289"/>
      <c r="V673" s="289"/>
      <c r="W673" s="289"/>
      <c r="X673" s="289"/>
      <c r="Y673" s="289"/>
      <c r="Z673" s="289"/>
      <c r="AA673" s="289"/>
      <c r="AB673" s="289"/>
      <c r="AC673" s="289"/>
      <c r="AD673" s="289"/>
      <c r="AE673" s="289"/>
      <c r="AF673" s="289"/>
      <c r="AG673" s="289"/>
      <c r="AH673" s="289"/>
    </row>
    <row r="674" spans="1:34" ht="12.75" customHeight="1" x14ac:dyDescent="0.25">
      <c r="A674" s="289"/>
      <c r="B674" s="289"/>
      <c r="C674" s="289"/>
      <c r="D674" s="289"/>
      <c r="E674" s="289"/>
      <c r="F674" s="289"/>
      <c r="G674" s="289"/>
      <c r="H674" s="289"/>
      <c r="I674" s="289"/>
      <c r="J674" s="289"/>
      <c r="K674" s="289"/>
      <c r="L674" s="289"/>
      <c r="M674" s="289"/>
      <c r="N674" s="289"/>
      <c r="O674" s="289"/>
      <c r="P674" s="289"/>
      <c r="Q674" s="289"/>
      <c r="R674" s="289"/>
      <c r="S674" s="289"/>
      <c r="T674" s="289"/>
      <c r="U674" s="289"/>
      <c r="V674" s="289"/>
      <c r="W674" s="289"/>
      <c r="X674" s="289"/>
      <c r="Y674" s="289"/>
      <c r="Z674" s="289"/>
      <c r="AA674" s="289"/>
      <c r="AB674" s="289"/>
      <c r="AC674" s="289"/>
      <c r="AD674" s="289"/>
      <c r="AE674" s="289"/>
      <c r="AF674" s="289"/>
      <c r="AG674" s="289"/>
      <c r="AH674" s="289"/>
    </row>
    <row r="675" spans="1:34" ht="12.75" customHeight="1" x14ac:dyDescent="0.25">
      <c r="A675" s="289"/>
      <c r="B675" s="289"/>
      <c r="C675" s="289"/>
      <c r="D675" s="289"/>
      <c r="E675" s="289"/>
      <c r="F675" s="289"/>
      <c r="G675" s="289"/>
      <c r="H675" s="289"/>
      <c r="I675" s="289"/>
      <c r="J675" s="289"/>
      <c r="K675" s="289"/>
      <c r="L675" s="289"/>
      <c r="M675" s="289"/>
      <c r="N675" s="289"/>
      <c r="O675" s="289"/>
      <c r="P675" s="289"/>
      <c r="Q675" s="289"/>
      <c r="R675" s="289"/>
      <c r="S675" s="289"/>
      <c r="T675" s="289"/>
      <c r="U675" s="289"/>
      <c r="V675" s="289"/>
      <c r="W675" s="289"/>
      <c r="X675" s="289"/>
      <c r="Y675" s="289"/>
      <c r="Z675" s="289"/>
      <c r="AA675" s="289"/>
      <c r="AB675" s="289"/>
      <c r="AC675" s="289"/>
      <c r="AD675" s="289"/>
      <c r="AE675" s="289"/>
      <c r="AF675" s="289"/>
      <c r="AG675" s="289"/>
      <c r="AH675" s="289"/>
    </row>
    <row r="676" spans="1:34" ht="12.75" customHeight="1" x14ac:dyDescent="0.25">
      <c r="A676" s="289"/>
      <c r="B676" s="289"/>
      <c r="C676" s="289"/>
      <c r="D676" s="289"/>
      <c r="E676" s="289"/>
      <c r="F676" s="289"/>
      <c r="G676" s="289"/>
      <c r="H676" s="289"/>
      <c r="I676" s="289"/>
      <c r="J676" s="289"/>
      <c r="K676" s="289"/>
      <c r="L676" s="289"/>
      <c r="M676" s="289"/>
      <c r="N676" s="289"/>
      <c r="O676" s="289"/>
      <c r="P676" s="289"/>
      <c r="Q676" s="289"/>
      <c r="R676" s="289"/>
      <c r="S676" s="289"/>
      <c r="T676" s="289"/>
      <c r="U676" s="289"/>
      <c r="V676" s="289"/>
      <c r="W676" s="289"/>
      <c r="X676" s="289"/>
      <c r="Y676" s="289"/>
      <c r="Z676" s="289"/>
      <c r="AA676" s="289"/>
      <c r="AB676" s="289"/>
      <c r="AC676" s="289"/>
      <c r="AD676" s="289"/>
      <c r="AE676" s="289"/>
      <c r="AF676" s="289"/>
      <c r="AG676" s="289"/>
      <c r="AH676" s="289"/>
    </row>
    <row r="677" spans="1:34" ht="12.75" customHeight="1" x14ac:dyDescent="0.25">
      <c r="A677" s="289"/>
      <c r="B677" s="289"/>
      <c r="C677" s="289"/>
      <c r="D677" s="289"/>
      <c r="E677" s="289"/>
      <c r="F677" s="289"/>
      <c r="G677" s="289"/>
      <c r="H677" s="289"/>
      <c r="I677" s="289"/>
      <c r="J677" s="289"/>
      <c r="K677" s="289"/>
      <c r="L677" s="289"/>
      <c r="M677" s="289"/>
      <c r="N677" s="289"/>
      <c r="O677" s="289"/>
      <c r="P677" s="289"/>
      <c r="Q677" s="289"/>
      <c r="R677" s="289"/>
      <c r="S677" s="289"/>
      <c r="T677" s="289"/>
      <c r="U677" s="289"/>
      <c r="V677" s="289"/>
      <c r="W677" s="289"/>
      <c r="X677" s="289"/>
      <c r="Y677" s="289"/>
      <c r="Z677" s="289"/>
      <c r="AA677" s="289"/>
      <c r="AB677" s="289"/>
      <c r="AC677" s="289"/>
      <c r="AD677" s="289"/>
      <c r="AE677" s="289"/>
      <c r="AF677" s="289"/>
      <c r="AG677" s="289"/>
      <c r="AH677" s="289"/>
    </row>
    <row r="678" spans="1:34" ht="12.75" customHeight="1" x14ac:dyDescent="0.25">
      <c r="A678" s="289"/>
      <c r="B678" s="289"/>
      <c r="C678" s="289"/>
      <c r="D678" s="289"/>
      <c r="E678" s="289"/>
      <c r="F678" s="289"/>
      <c r="G678" s="289"/>
      <c r="H678" s="289"/>
      <c r="I678" s="289"/>
      <c r="J678" s="289"/>
      <c r="K678" s="289"/>
      <c r="L678" s="289"/>
      <c r="M678" s="289"/>
      <c r="N678" s="289"/>
      <c r="O678" s="289"/>
      <c r="P678" s="289"/>
      <c r="Q678" s="289"/>
      <c r="R678" s="289"/>
      <c r="S678" s="289"/>
      <c r="T678" s="289"/>
      <c r="U678" s="289"/>
      <c r="V678" s="289"/>
      <c r="W678" s="289"/>
      <c r="X678" s="289"/>
      <c r="Y678" s="289"/>
      <c r="Z678" s="289"/>
      <c r="AA678" s="289"/>
      <c r="AB678" s="289"/>
      <c r="AC678" s="289"/>
      <c r="AD678" s="289"/>
      <c r="AE678" s="289"/>
      <c r="AF678" s="289"/>
      <c r="AG678" s="289"/>
      <c r="AH678" s="289"/>
    </row>
    <row r="679" spans="1:34" ht="12.75" customHeight="1" x14ac:dyDescent="0.25">
      <c r="A679" s="289"/>
      <c r="B679" s="289"/>
      <c r="C679" s="289"/>
      <c r="D679" s="289"/>
      <c r="E679" s="289"/>
      <c r="F679" s="289"/>
      <c r="G679" s="289"/>
      <c r="H679" s="289"/>
      <c r="I679" s="289"/>
      <c r="J679" s="289"/>
      <c r="K679" s="289"/>
      <c r="L679" s="289"/>
      <c r="M679" s="289"/>
      <c r="N679" s="289"/>
      <c r="O679" s="289"/>
      <c r="P679" s="289"/>
      <c r="Q679" s="289"/>
      <c r="R679" s="289"/>
      <c r="S679" s="289"/>
      <c r="T679" s="289"/>
      <c r="U679" s="289"/>
      <c r="V679" s="289"/>
      <c r="W679" s="289"/>
      <c r="X679" s="289"/>
      <c r="Y679" s="289"/>
      <c r="Z679" s="289"/>
      <c r="AA679" s="289"/>
      <c r="AB679" s="289"/>
      <c r="AC679" s="289"/>
      <c r="AD679" s="289"/>
      <c r="AE679" s="289"/>
      <c r="AF679" s="289"/>
      <c r="AG679" s="289"/>
      <c r="AH679" s="289"/>
    </row>
    <row r="680" spans="1:34" ht="12.75" customHeight="1" x14ac:dyDescent="0.25">
      <c r="A680" s="289"/>
      <c r="B680" s="289"/>
      <c r="C680" s="289"/>
      <c r="D680" s="289"/>
      <c r="E680" s="289"/>
      <c r="F680" s="289"/>
      <c r="G680" s="289"/>
      <c r="H680" s="289"/>
      <c r="I680" s="289"/>
      <c r="J680" s="289"/>
      <c r="K680" s="289"/>
      <c r="L680" s="289"/>
      <c r="M680" s="289"/>
      <c r="N680" s="289"/>
      <c r="O680" s="289"/>
      <c r="P680" s="289"/>
      <c r="Q680" s="289"/>
      <c r="R680" s="289"/>
      <c r="S680" s="289"/>
      <c r="T680" s="289"/>
      <c r="U680" s="289"/>
      <c r="V680" s="289"/>
      <c r="W680" s="289"/>
      <c r="X680" s="289"/>
      <c r="Y680" s="289"/>
      <c r="Z680" s="289"/>
      <c r="AA680" s="289"/>
      <c r="AB680" s="289"/>
      <c r="AC680" s="289"/>
      <c r="AD680" s="289"/>
      <c r="AE680" s="289"/>
      <c r="AF680" s="289"/>
      <c r="AG680" s="289"/>
      <c r="AH680" s="289"/>
    </row>
    <row r="681" spans="1:34" ht="12.75" customHeight="1" x14ac:dyDescent="0.25">
      <c r="A681" s="289"/>
      <c r="B681" s="289"/>
      <c r="C681" s="289"/>
      <c r="D681" s="289"/>
      <c r="E681" s="289"/>
      <c r="F681" s="289"/>
      <c r="G681" s="289"/>
      <c r="H681" s="289"/>
      <c r="I681" s="289"/>
      <c r="J681" s="289"/>
      <c r="K681" s="289"/>
      <c r="L681" s="289"/>
      <c r="M681" s="289"/>
      <c r="N681" s="289"/>
      <c r="O681" s="289"/>
      <c r="P681" s="289"/>
      <c r="Q681" s="289"/>
      <c r="R681" s="289"/>
      <c r="S681" s="289"/>
      <c r="T681" s="289"/>
      <c r="U681" s="289"/>
      <c r="V681" s="289"/>
      <c r="W681" s="289"/>
      <c r="X681" s="289"/>
      <c r="Y681" s="289"/>
      <c r="Z681" s="289"/>
      <c r="AA681" s="289"/>
      <c r="AB681" s="289"/>
      <c r="AC681" s="289"/>
      <c r="AD681" s="289"/>
      <c r="AE681" s="289"/>
      <c r="AF681" s="289"/>
      <c r="AG681" s="289"/>
      <c r="AH681" s="289"/>
    </row>
    <row r="682" spans="1:34" ht="12.75" customHeight="1" x14ac:dyDescent="0.25">
      <c r="A682" s="289"/>
      <c r="B682" s="289"/>
      <c r="C682" s="289"/>
      <c r="D682" s="289"/>
      <c r="E682" s="289"/>
      <c r="F682" s="289"/>
      <c r="G682" s="289"/>
      <c r="H682" s="289"/>
      <c r="I682" s="289"/>
      <c r="J682" s="289"/>
      <c r="K682" s="289"/>
      <c r="L682" s="289"/>
      <c r="M682" s="289"/>
      <c r="N682" s="289"/>
      <c r="O682" s="289"/>
      <c r="P682" s="289"/>
      <c r="Q682" s="289"/>
      <c r="R682" s="289"/>
      <c r="S682" s="289"/>
      <c r="T682" s="289"/>
      <c r="U682" s="289"/>
      <c r="V682" s="289"/>
      <c r="W682" s="289"/>
      <c r="X682" s="289"/>
      <c r="Y682" s="289"/>
      <c r="Z682" s="289"/>
      <c r="AA682" s="289"/>
      <c r="AB682" s="289"/>
      <c r="AC682" s="289"/>
      <c r="AD682" s="289"/>
      <c r="AE682" s="289"/>
      <c r="AF682" s="289"/>
      <c r="AG682" s="289"/>
      <c r="AH682" s="289"/>
    </row>
    <row r="683" spans="1:34" ht="12.75" customHeight="1" x14ac:dyDescent="0.25">
      <c r="A683" s="289"/>
      <c r="B683" s="289"/>
      <c r="C683" s="289"/>
      <c r="D683" s="289"/>
      <c r="E683" s="289"/>
      <c r="F683" s="289"/>
      <c r="G683" s="289"/>
      <c r="H683" s="289"/>
      <c r="I683" s="289"/>
      <c r="J683" s="289"/>
      <c r="K683" s="289"/>
      <c r="L683" s="289"/>
      <c r="M683" s="289"/>
      <c r="N683" s="289"/>
      <c r="O683" s="289"/>
      <c r="P683" s="289"/>
      <c r="Q683" s="289"/>
      <c r="R683" s="289"/>
      <c r="S683" s="289"/>
      <c r="T683" s="289"/>
      <c r="U683" s="289"/>
      <c r="V683" s="289"/>
      <c r="W683" s="289"/>
      <c r="X683" s="289"/>
      <c r="Y683" s="289"/>
      <c r="Z683" s="289"/>
      <c r="AA683" s="289"/>
      <c r="AB683" s="289"/>
      <c r="AC683" s="289"/>
      <c r="AD683" s="289"/>
      <c r="AE683" s="289"/>
      <c r="AF683" s="289"/>
      <c r="AG683" s="289"/>
      <c r="AH683" s="289"/>
    </row>
    <row r="684" spans="1:34" ht="12.75" customHeight="1" x14ac:dyDescent="0.25">
      <c r="A684" s="289"/>
      <c r="B684" s="289"/>
      <c r="C684" s="289"/>
      <c r="D684" s="289"/>
      <c r="E684" s="289"/>
      <c r="F684" s="289"/>
      <c r="G684" s="289"/>
      <c r="H684" s="289"/>
      <c r="I684" s="289"/>
      <c r="J684" s="289"/>
      <c r="K684" s="289"/>
      <c r="L684" s="289"/>
      <c r="M684" s="289"/>
      <c r="N684" s="289"/>
      <c r="O684" s="289"/>
      <c r="P684" s="289"/>
      <c r="Q684" s="289"/>
      <c r="R684" s="289"/>
      <c r="S684" s="289"/>
      <c r="T684" s="289"/>
      <c r="U684" s="289"/>
      <c r="V684" s="289"/>
      <c r="W684" s="289"/>
      <c r="X684" s="289"/>
      <c r="Y684" s="289"/>
      <c r="Z684" s="289"/>
      <c r="AA684" s="289"/>
      <c r="AB684" s="289"/>
      <c r="AC684" s="289"/>
      <c r="AD684" s="289"/>
      <c r="AE684" s="289"/>
      <c r="AF684" s="289"/>
      <c r="AG684" s="289"/>
      <c r="AH684" s="289"/>
    </row>
    <row r="685" spans="1:34" ht="12.75" customHeight="1" x14ac:dyDescent="0.25">
      <c r="A685" s="289"/>
      <c r="B685" s="289"/>
      <c r="C685" s="289"/>
      <c r="D685" s="289"/>
      <c r="E685" s="289"/>
      <c r="F685" s="289"/>
      <c r="G685" s="289"/>
      <c r="H685" s="289"/>
      <c r="I685" s="289"/>
      <c r="J685" s="289"/>
      <c r="K685" s="289"/>
      <c r="L685" s="289"/>
      <c r="M685" s="289"/>
      <c r="N685" s="289"/>
      <c r="O685" s="289"/>
      <c r="P685" s="289"/>
      <c r="Q685" s="289"/>
      <c r="R685" s="289"/>
      <c r="S685" s="289"/>
      <c r="T685" s="289"/>
      <c r="U685" s="289"/>
      <c r="V685" s="289"/>
      <c r="W685" s="289"/>
      <c r="X685" s="289"/>
      <c r="Y685" s="289"/>
      <c r="Z685" s="289"/>
      <c r="AA685" s="289"/>
      <c r="AB685" s="289"/>
      <c r="AC685" s="289"/>
      <c r="AD685" s="289"/>
      <c r="AE685" s="289"/>
      <c r="AF685" s="289"/>
      <c r="AG685" s="289"/>
      <c r="AH685" s="289"/>
    </row>
    <row r="686" spans="1:34" ht="12.75" customHeight="1" x14ac:dyDescent="0.25">
      <c r="A686" s="289"/>
      <c r="B686" s="289"/>
      <c r="C686" s="289"/>
      <c r="D686" s="289"/>
      <c r="E686" s="289"/>
      <c r="F686" s="289"/>
      <c r="G686" s="289"/>
      <c r="H686" s="289"/>
      <c r="I686" s="289"/>
      <c r="J686" s="289"/>
      <c r="K686" s="289"/>
      <c r="L686" s="289"/>
      <c r="M686" s="289"/>
      <c r="N686" s="289"/>
      <c r="O686" s="289"/>
      <c r="P686" s="289"/>
      <c r="Q686" s="289"/>
      <c r="R686" s="289"/>
      <c r="S686" s="289"/>
      <c r="T686" s="289"/>
      <c r="U686" s="289"/>
      <c r="V686" s="289"/>
      <c r="W686" s="289"/>
      <c r="X686" s="289"/>
      <c r="Y686" s="289"/>
      <c r="Z686" s="289"/>
      <c r="AA686" s="289"/>
      <c r="AB686" s="289"/>
      <c r="AC686" s="289"/>
      <c r="AD686" s="289"/>
      <c r="AE686" s="289"/>
      <c r="AF686" s="289"/>
      <c r="AG686" s="289"/>
      <c r="AH686" s="289"/>
    </row>
    <row r="687" spans="1:34" ht="12.75" customHeight="1" x14ac:dyDescent="0.25">
      <c r="A687" s="289"/>
      <c r="B687" s="289"/>
      <c r="C687" s="289"/>
      <c r="D687" s="289"/>
      <c r="E687" s="289"/>
      <c r="F687" s="289"/>
      <c r="G687" s="289"/>
      <c r="H687" s="289"/>
      <c r="I687" s="289"/>
      <c r="J687" s="289"/>
      <c r="K687" s="289"/>
      <c r="L687" s="289"/>
      <c r="M687" s="289"/>
      <c r="N687" s="289"/>
      <c r="O687" s="289"/>
      <c r="P687" s="289"/>
      <c r="Q687" s="289"/>
      <c r="R687" s="289"/>
      <c r="S687" s="289"/>
      <c r="T687" s="289"/>
      <c r="U687" s="289"/>
      <c r="V687" s="289"/>
      <c r="W687" s="289"/>
      <c r="X687" s="289"/>
      <c r="Y687" s="289"/>
      <c r="Z687" s="289"/>
      <c r="AA687" s="289"/>
      <c r="AB687" s="289"/>
      <c r="AC687" s="289"/>
      <c r="AD687" s="289"/>
      <c r="AE687" s="289"/>
      <c r="AF687" s="289"/>
      <c r="AG687" s="289"/>
      <c r="AH687" s="289"/>
    </row>
    <row r="688" spans="1:34" ht="12.75" customHeight="1" x14ac:dyDescent="0.25">
      <c r="A688" s="289"/>
      <c r="B688" s="289"/>
      <c r="C688" s="289"/>
      <c r="D688" s="289"/>
      <c r="E688" s="289"/>
      <c r="F688" s="289"/>
      <c r="G688" s="289"/>
      <c r="H688" s="289"/>
      <c r="I688" s="289"/>
      <c r="J688" s="289"/>
      <c r="K688" s="289"/>
      <c r="L688" s="289"/>
      <c r="M688" s="289"/>
      <c r="N688" s="289"/>
      <c r="O688" s="289"/>
      <c r="P688" s="289"/>
      <c r="Q688" s="289"/>
      <c r="R688" s="289"/>
      <c r="S688" s="289"/>
      <c r="T688" s="289"/>
      <c r="U688" s="289"/>
      <c r="V688" s="289"/>
      <c r="W688" s="289"/>
      <c r="X688" s="289"/>
      <c r="Y688" s="289"/>
      <c r="Z688" s="289"/>
      <c r="AA688" s="289"/>
      <c r="AB688" s="289"/>
      <c r="AC688" s="289"/>
      <c r="AD688" s="289"/>
      <c r="AE688" s="289"/>
      <c r="AF688" s="289"/>
      <c r="AG688" s="289"/>
      <c r="AH688" s="289"/>
    </row>
    <row r="689" spans="1:34" ht="12.75" customHeight="1" x14ac:dyDescent="0.25">
      <c r="A689" s="289"/>
      <c r="B689" s="289"/>
      <c r="C689" s="289"/>
      <c r="D689" s="289"/>
      <c r="E689" s="289"/>
      <c r="F689" s="289"/>
      <c r="G689" s="289"/>
      <c r="H689" s="289"/>
      <c r="I689" s="289"/>
      <c r="J689" s="289"/>
      <c r="K689" s="289"/>
      <c r="L689" s="289"/>
      <c r="M689" s="289"/>
      <c r="N689" s="289"/>
      <c r="O689" s="289"/>
      <c r="P689" s="289"/>
      <c r="Q689" s="289"/>
      <c r="R689" s="289"/>
      <c r="S689" s="289"/>
      <c r="T689" s="289"/>
      <c r="U689" s="289"/>
      <c r="V689" s="289"/>
      <c r="W689" s="289"/>
      <c r="X689" s="289"/>
      <c r="Y689" s="289"/>
      <c r="Z689" s="289"/>
      <c r="AA689" s="289"/>
      <c r="AB689" s="289"/>
      <c r="AC689" s="289"/>
      <c r="AD689" s="289"/>
      <c r="AE689" s="289"/>
      <c r="AF689" s="289"/>
      <c r="AG689" s="289"/>
      <c r="AH689" s="289"/>
    </row>
    <row r="690" spans="1:34" ht="12.75" customHeight="1" x14ac:dyDescent="0.25">
      <c r="A690" s="289"/>
      <c r="B690" s="289"/>
      <c r="C690" s="289"/>
      <c r="D690" s="289"/>
      <c r="E690" s="289"/>
      <c r="F690" s="289"/>
      <c r="G690" s="289"/>
      <c r="H690" s="289"/>
      <c r="I690" s="289"/>
      <c r="J690" s="289"/>
      <c r="K690" s="289"/>
      <c r="L690" s="289"/>
      <c r="M690" s="289"/>
      <c r="N690" s="289"/>
      <c r="O690" s="289"/>
      <c r="P690" s="289"/>
      <c r="Q690" s="289"/>
      <c r="R690" s="289"/>
      <c r="S690" s="289"/>
      <c r="T690" s="289"/>
      <c r="U690" s="289"/>
      <c r="V690" s="289"/>
      <c r="W690" s="289"/>
      <c r="X690" s="289"/>
      <c r="Y690" s="289"/>
      <c r="Z690" s="289"/>
      <c r="AA690" s="289"/>
      <c r="AB690" s="289"/>
      <c r="AC690" s="289"/>
      <c r="AD690" s="289"/>
      <c r="AE690" s="289"/>
      <c r="AF690" s="289"/>
      <c r="AG690" s="289"/>
      <c r="AH690" s="289"/>
    </row>
    <row r="691" spans="1:34" ht="12.75" customHeight="1" x14ac:dyDescent="0.25">
      <c r="A691" s="289"/>
      <c r="B691" s="289"/>
      <c r="C691" s="289"/>
      <c r="D691" s="289"/>
      <c r="E691" s="289"/>
      <c r="F691" s="289"/>
      <c r="G691" s="289"/>
      <c r="H691" s="289"/>
      <c r="I691" s="289"/>
      <c r="J691" s="289"/>
      <c r="K691" s="289"/>
      <c r="L691" s="289"/>
      <c r="M691" s="289"/>
      <c r="N691" s="289"/>
      <c r="O691" s="289"/>
      <c r="P691" s="289"/>
      <c r="Q691" s="289"/>
      <c r="R691" s="289"/>
      <c r="S691" s="289"/>
      <c r="T691" s="289"/>
      <c r="U691" s="289"/>
      <c r="V691" s="289"/>
      <c r="W691" s="289"/>
      <c r="X691" s="289"/>
      <c r="Y691" s="289"/>
      <c r="Z691" s="289"/>
      <c r="AA691" s="289"/>
      <c r="AB691" s="289"/>
      <c r="AC691" s="289"/>
      <c r="AD691" s="289"/>
      <c r="AE691" s="289"/>
      <c r="AF691" s="289"/>
      <c r="AG691" s="289"/>
      <c r="AH691" s="289"/>
    </row>
    <row r="692" spans="1:34" ht="12.75" customHeight="1" x14ac:dyDescent="0.25">
      <c r="A692" s="289"/>
      <c r="B692" s="289"/>
      <c r="C692" s="289"/>
      <c r="D692" s="289"/>
      <c r="E692" s="289"/>
      <c r="F692" s="289"/>
      <c r="G692" s="289"/>
      <c r="H692" s="289"/>
      <c r="I692" s="289"/>
      <c r="J692" s="289"/>
      <c r="K692" s="289"/>
      <c r="L692" s="289"/>
      <c r="M692" s="289"/>
      <c r="N692" s="289"/>
      <c r="O692" s="289"/>
      <c r="P692" s="289"/>
      <c r="Q692" s="289"/>
      <c r="R692" s="289"/>
      <c r="S692" s="289"/>
      <c r="T692" s="289"/>
      <c r="U692" s="289"/>
      <c r="V692" s="289"/>
      <c r="W692" s="289"/>
      <c r="X692" s="289"/>
      <c r="Y692" s="289"/>
      <c r="Z692" s="289"/>
      <c r="AA692" s="289"/>
      <c r="AB692" s="289"/>
      <c r="AC692" s="289"/>
      <c r="AD692" s="289"/>
      <c r="AE692" s="289"/>
      <c r="AF692" s="289"/>
      <c r="AG692" s="289"/>
      <c r="AH692" s="289"/>
    </row>
    <row r="693" spans="1:34" ht="12.75" customHeight="1" x14ac:dyDescent="0.25">
      <c r="A693" s="289"/>
      <c r="B693" s="289"/>
      <c r="C693" s="289"/>
      <c r="D693" s="289"/>
      <c r="E693" s="289"/>
      <c r="F693" s="289"/>
      <c r="G693" s="289"/>
      <c r="H693" s="289"/>
      <c r="I693" s="289"/>
      <c r="J693" s="289"/>
      <c r="K693" s="289"/>
      <c r="L693" s="289"/>
      <c r="M693" s="289"/>
      <c r="N693" s="289"/>
      <c r="O693" s="289"/>
      <c r="P693" s="289"/>
      <c r="Q693" s="289"/>
      <c r="R693" s="289"/>
      <c r="S693" s="289"/>
      <c r="T693" s="289"/>
      <c r="U693" s="289"/>
      <c r="V693" s="289"/>
      <c r="W693" s="289"/>
      <c r="X693" s="289"/>
      <c r="Y693" s="289"/>
      <c r="Z693" s="289"/>
      <c r="AA693" s="289"/>
      <c r="AB693" s="289"/>
      <c r="AC693" s="289"/>
      <c r="AD693" s="289"/>
      <c r="AE693" s="289"/>
      <c r="AF693" s="289"/>
      <c r="AG693" s="289"/>
      <c r="AH693" s="289"/>
    </row>
    <row r="694" spans="1:34" ht="12.75" customHeight="1" x14ac:dyDescent="0.25">
      <c r="A694" s="289"/>
      <c r="B694" s="289"/>
      <c r="C694" s="289"/>
      <c r="D694" s="289"/>
      <c r="E694" s="289"/>
      <c r="F694" s="289"/>
      <c r="G694" s="289"/>
      <c r="H694" s="289"/>
      <c r="I694" s="289"/>
      <c r="J694" s="289"/>
      <c r="K694" s="289"/>
      <c r="L694" s="289"/>
      <c r="M694" s="289"/>
      <c r="N694" s="289"/>
      <c r="O694" s="289"/>
      <c r="P694" s="289"/>
      <c r="Q694" s="289"/>
      <c r="R694" s="289"/>
      <c r="S694" s="289"/>
      <c r="T694" s="289"/>
      <c r="U694" s="289"/>
      <c r="V694" s="289"/>
      <c r="W694" s="289"/>
      <c r="X694" s="289"/>
      <c r="Y694" s="289"/>
      <c r="Z694" s="289"/>
      <c r="AA694" s="289"/>
      <c r="AB694" s="289"/>
      <c r="AC694" s="289"/>
      <c r="AD694" s="289"/>
      <c r="AE694" s="289"/>
      <c r="AF694" s="289"/>
      <c r="AG694" s="289"/>
      <c r="AH694" s="289"/>
    </row>
    <row r="695" spans="1:34" ht="12.75" customHeight="1" x14ac:dyDescent="0.25">
      <c r="A695" s="289"/>
      <c r="B695" s="289"/>
      <c r="C695" s="289"/>
      <c r="D695" s="289"/>
      <c r="E695" s="289"/>
      <c r="F695" s="289"/>
      <c r="G695" s="289"/>
      <c r="H695" s="289"/>
      <c r="I695" s="289"/>
      <c r="J695" s="289"/>
      <c r="K695" s="289"/>
      <c r="L695" s="289"/>
      <c r="M695" s="289"/>
      <c r="N695" s="289"/>
      <c r="O695" s="289"/>
      <c r="P695" s="289"/>
      <c r="Q695" s="289"/>
      <c r="R695" s="289"/>
      <c r="S695" s="289"/>
      <c r="T695" s="289"/>
      <c r="U695" s="289"/>
      <c r="V695" s="289"/>
      <c r="W695" s="289"/>
      <c r="X695" s="289"/>
      <c r="Y695" s="289"/>
      <c r="Z695" s="289"/>
      <c r="AA695" s="289"/>
      <c r="AB695" s="289"/>
      <c r="AC695" s="289"/>
      <c r="AD695" s="289"/>
      <c r="AE695" s="289"/>
      <c r="AF695" s="289"/>
      <c r="AG695" s="289"/>
      <c r="AH695" s="289"/>
    </row>
    <row r="696" spans="1:34" ht="12.75" customHeight="1" x14ac:dyDescent="0.25">
      <c r="A696" s="289"/>
      <c r="B696" s="289"/>
      <c r="C696" s="289"/>
      <c r="D696" s="289"/>
      <c r="E696" s="289"/>
      <c r="F696" s="289"/>
      <c r="G696" s="289"/>
      <c r="H696" s="289"/>
      <c r="I696" s="289"/>
      <c r="J696" s="289"/>
      <c r="K696" s="289"/>
      <c r="L696" s="289"/>
      <c r="M696" s="289"/>
      <c r="N696" s="289"/>
      <c r="O696" s="289"/>
      <c r="P696" s="289"/>
      <c r="Q696" s="289"/>
      <c r="R696" s="289"/>
      <c r="S696" s="289"/>
      <c r="T696" s="289"/>
      <c r="U696" s="289"/>
      <c r="V696" s="289"/>
      <c r="W696" s="289"/>
      <c r="X696" s="289"/>
      <c r="Y696" s="289"/>
      <c r="Z696" s="289"/>
      <c r="AA696" s="289"/>
      <c r="AB696" s="289"/>
      <c r="AC696" s="289"/>
      <c r="AD696" s="289"/>
      <c r="AE696" s="289"/>
      <c r="AF696" s="289"/>
      <c r="AG696" s="289"/>
      <c r="AH696" s="289"/>
    </row>
    <row r="697" spans="1:34" ht="12.75" customHeight="1" x14ac:dyDescent="0.25">
      <c r="A697" s="289"/>
      <c r="B697" s="289"/>
      <c r="C697" s="289"/>
      <c r="D697" s="289"/>
      <c r="E697" s="289"/>
      <c r="F697" s="289"/>
      <c r="G697" s="289"/>
      <c r="H697" s="289"/>
      <c r="I697" s="289"/>
      <c r="J697" s="289"/>
      <c r="K697" s="289"/>
      <c r="L697" s="289"/>
      <c r="M697" s="289"/>
      <c r="N697" s="289"/>
      <c r="O697" s="289"/>
      <c r="P697" s="289"/>
      <c r="Q697" s="289"/>
      <c r="R697" s="289"/>
      <c r="S697" s="289"/>
      <c r="T697" s="289"/>
      <c r="U697" s="289"/>
      <c r="V697" s="289"/>
      <c r="W697" s="289"/>
      <c r="X697" s="289"/>
      <c r="Y697" s="289"/>
      <c r="Z697" s="289"/>
      <c r="AA697" s="289"/>
      <c r="AB697" s="289"/>
      <c r="AC697" s="289"/>
      <c r="AD697" s="289"/>
      <c r="AE697" s="289"/>
      <c r="AF697" s="289"/>
      <c r="AG697" s="289"/>
      <c r="AH697" s="289"/>
    </row>
    <row r="698" spans="1:34" ht="12.75" customHeight="1" x14ac:dyDescent="0.25">
      <c r="A698" s="289"/>
      <c r="B698" s="289"/>
      <c r="C698" s="289"/>
      <c r="D698" s="289"/>
      <c r="E698" s="289"/>
      <c r="F698" s="289"/>
      <c r="G698" s="289"/>
      <c r="H698" s="289"/>
      <c r="I698" s="289"/>
      <c r="J698" s="289"/>
      <c r="K698" s="289"/>
      <c r="L698" s="289"/>
      <c r="M698" s="289"/>
      <c r="N698" s="289"/>
      <c r="O698" s="289"/>
      <c r="P698" s="289"/>
      <c r="Q698" s="289"/>
      <c r="R698" s="289"/>
      <c r="S698" s="289"/>
      <c r="T698" s="289"/>
      <c r="U698" s="289"/>
      <c r="V698" s="289"/>
      <c r="W698" s="289"/>
      <c r="X698" s="289"/>
      <c r="Y698" s="289"/>
      <c r="Z698" s="289"/>
      <c r="AA698" s="289"/>
      <c r="AB698" s="289"/>
      <c r="AC698" s="289"/>
      <c r="AD698" s="289"/>
      <c r="AE698" s="289"/>
      <c r="AF698" s="289"/>
      <c r="AG698" s="289"/>
      <c r="AH698" s="289"/>
    </row>
    <row r="699" spans="1:34" ht="12.75" customHeight="1" x14ac:dyDescent="0.25">
      <c r="A699" s="289"/>
      <c r="B699" s="289"/>
      <c r="C699" s="289"/>
      <c r="D699" s="289"/>
      <c r="E699" s="289"/>
      <c r="F699" s="289"/>
      <c r="G699" s="289"/>
      <c r="H699" s="289"/>
      <c r="I699" s="289"/>
      <c r="J699" s="289"/>
      <c r="K699" s="289"/>
      <c r="L699" s="289"/>
      <c r="M699" s="289"/>
      <c r="N699" s="289"/>
      <c r="O699" s="289"/>
      <c r="P699" s="289"/>
      <c r="Q699" s="289"/>
      <c r="R699" s="289"/>
      <c r="S699" s="289"/>
      <c r="T699" s="289"/>
      <c r="U699" s="289"/>
      <c r="V699" s="289"/>
      <c r="W699" s="289"/>
      <c r="X699" s="289"/>
      <c r="Y699" s="289"/>
      <c r="Z699" s="289"/>
      <c r="AA699" s="289"/>
      <c r="AB699" s="289"/>
      <c r="AC699" s="289"/>
      <c r="AD699" s="289"/>
      <c r="AE699" s="289"/>
      <c r="AF699" s="289"/>
      <c r="AG699" s="289"/>
      <c r="AH699" s="289"/>
    </row>
    <row r="700" spans="1:34" ht="12.75" customHeight="1" x14ac:dyDescent="0.25">
      <c r="A700" s="289"/>
      <c r="B700" s="289"/>
      <c r="C700" s="289"/>
      <c r="D700" s="289"/>
      <c r="E700" s="289"/>
      <c r="F700" s="289"/>
      <c r="G700" s="289"/>
      <c r="H700" s="289"/>
      <c r="I700" s="289"/>
      <c r="J700" s="289"/>
      <c r="K700" s="289"/>
      <c r="L700" s="289"/>
      <c r="M700" s="289"/>
      <c r="N700" s="289"/>
      <c r="O700" s="289"/>
      <c r="P700" s="289"/>
      <c r="Q700" s="289"/>
      <c r="R700" s="289"/>
      <c r="S700" s="289"/>
      <c r="T700" s="289"/>
      <c r="U700" s="289"/>
      <c r="V700" s="289"/>
      <c r="W700" s="289"/>
      <c r="X700" s="289"/>
      <c r="Y700" s="289"/>
      <c r="Z700" s="289"/>
      <c r="AA700" s="289"/>
      <c r="AB700" s="289"/>
      <c r="AC700" s="289"/>
      <c r="AD700" s="289"/>
      <c r="AE700" s="289"/>
      <c r="AF700" s="289"/>
      <c r="AG700" s="289"/>
      <c r="AH700" s="289"/>
    </row>
    <row r="701" spans="1:34" ht="12.75" customHeight="1" x14ac:dyDescent="0.25">
      <c r="A701" s="289"/>
      <c r="B701" s="289"/>
      <c r="C701" s="289"/>
      <c r="D701" s="289"/>
      <c r="E701" s="289"/>
      <c r="F701" s="289"/>
      <c r="G701" s="289"/>
      <c r="H701" s="289"/>
      <c r="I701" s="289"/>
      <c r="J701" s="289"/>
      <c r="K701" s="289"/>
      <c r="L701" s="289"/>
      <c r="M701" s="289"/>
      <c r="N701" s="289"/>
      <c r="O701" s="289"/>
      <c r="P701" s="289"/>
      <c r="Q701" s="289"/>
      <c r="R701" s="289"/>
      <c r="S701" s="289"/>
      <c r="T701" s="289"/>
      <c r="U701" s="289"/>
      <c r="V701" s="289"/>
      <c r="W701" s="289"/>
      <c r="X701" s="289"/>
      <c r="Y701" s="289"/>
      <c r="Z701" s="289"/>
      <c r="AA701" s="289"/>
      <c r="AB701" s="289"/>
      <c r="AC701" s="289"/>
      <c r="AD701" s="289"/>
      <c r="AE701" s="289"/>
      <c r="AF701" s="289"/>
      <c r="AG701" s="289"/>
      <c r="AH701" s="289"/>
    </row>
    <row r="702" spans="1:34" ht="12.75" customHeight="1" x14ac:dyDescent="0.25">
      <c r="A702" s="289"/>
      <c r="B702" s="289"/>
      <c r="C702" s="289"/>
      <c r="D702" s="289"/>
      <c r="E702" s="289"/>
      <c r="F702" s="289"/>
      <c r="G702" s="289"/>
      <c r="H702" s="289"/>
      <c r="I702" s="289"/>
      <c r="J702" s="289"/>
      <c r="K702" s="289"/>
      <c r="L702" s="289"/>
      <c r="M702" s="289"/>
      <c r="N702" s="289"/>
      <c r="O702" s="289"/>
      <c r="P702" s="289"/>
      <c r="Q702" s="289"/>
      <c r="R702" s="289"/>
      <c r="S702" s="289"/>
      <c r="T702" s="289"/>
      <c r="U702" s="289"/>
      <c r="V702" s="289"/>
      <c r="W702" s="289"/>
      <c r="X702" s="289"/>
      <c r="Y702" s="289"/>
      <c r="Z702" s="289"/>
      <c r="AA702" s="289"/>
      <c r="AB702" s="289"/>
      <c r="AC702" s="289"/>
      <c r="AD702" s="289"/>
      <c r="AE702" s="289"/>
      <c r="AF702" s="289"/>
      <c r="AG702" s="289"/>
      <c r="AH702" s="289"/>
    </row>
    <row r="703" spans="1:34" ht="12.75" customHeight="1" x14ac:dyDescent="0.25">
      <c r="A703" s="289"/>
      <c r="B703" s="289"/>
      <c r="C703" s="289"/>
      <c r="D703" s="289"/>
      <c r="E703" s="289"/>
      <c r="F703" s="289"/>
      <c r="G703" s="289"/>
      <c r="H703" s="289"/>
      <c r="I703" s="289"/>
      <c r="J703" s="289"/>
      <c r="K703" s="289"/>
      <c r="L703" s="289"/>
      <c r="M703" s="289"/>
      <c r="N703" s="289"/>
      <c r="O703" s="289"/>
      <c r="P703" s="289"/>
      <c r="Q703" s="289"/>
      <c r="R703" s="289"/>
      <c r="S703" s="289"/>
      <c r="T703" s="289"/>
      <c r="U703" s="289"/>
      <c r="V703" s="289"/>
      <c r="W703" s="289"/>
      <c r="X703" s="289"/>
      <c r="Y703" s="289"/>
      <c r="Z703" s="289"/>
      <c r="AA703" s="289"/>
      <c r="AB703" s="289"/>
      <c r="AC703" s="289"/>
      <c r="AD703" s="289"/>
      <c r="AE703" s="289"/>
      <c r="AF703" s="289"/>
      <c r="AG703" s="289"/>
      <c r="AH703" s="289"/>
    </row>
    <row r="704" spans="1:34" ht="12.75" customHeight="1" x14ac:dyDescent="0.25">
      <c r="A704" s="289"/>
      <c r="B704" s="289"/>
      <c r="C704" s="289"/>
      <c r="D704" s="289"/>
      <c r="E704" s="289"/>
      <c r="F704" s="289"/>
      <c r="G704" s="289"/>
      <c r="H704" s="289"/>
      <c r="I704" s="289"/>
      <c r="J704" s="289"/>
      <c r="K704" s="289"/>
      <c r="L704" s="289"/>
      <c r="M704" s="289"/>
      <c r="N704" s="289"/>
      <c r="O704" s="289"/>
      <c r="P704" s="289"/>
      <c r="Q704" s="289"/>
      <c r="R704" s="289"/>
      <c r="S704" s="289"/>
      <c r="T704" s="289"/>
      <c r="U704" s="289"/>
      <c r="V704" s="289"/>
      <c r="W704" s="289"/>
      <c r="X704" s="289"/>
      <c r="Y704" s="289"/>
      <c r="Z704" s="289"/>
      <c r="AA704" s="289"/>
      <c r="AB704" s="289"/>
      <c r="AC704" s="289"/>
      <c r="AD704" s="289"/>
      <c r="AE704" s="289"/>
      <c r="AF704" s="289"/>
      <c r="AG704" s="289"/>
      <c r="AH704" s="289"/>
    </row>
    <row r="705" spans="1:34" ht="12.75" customHeight="1" x14ac:dyDescent="0.25">
      <c r="A705" s="289"/>
      <c r="B705" s="289"/>
      <c r="C705" s="289"/>
      <c r="D705" s="289"/>
      <c r="E705" s="289"/>
      <c r="F705" s="289"/>
      <c r="G705" s="289"/>
      <c r="H705" s="289"/>
      <c r="I705" s="289"/>
      <c r="J705" s="289"/>
      <c r="K705" s="289"/>
      <c r="L705" s="289"/>
      <c r="M705" s="289"/>
      <c r="N705" s="289"/>
      <c r="O705" s="289"/>
      <c r="P705" s="289"/>
      <c r="Q705" s="289"/>
      <c r="R705" s="289"/>
      <c r="S705" s="289"/>
      <c r="T705" s="289"/>
      <c r="U705" s="289"/>
      <c r="V705" s="289"/>
      <c r="W705" s="289"/>
      <c r="X705" s="289"/>
      <c r="Y705" s="289"/>
      <c r="Z705" s="289"/>
      <c r="AA705" s="289"/>
      <c r="AB705" s="289"/>
      <c r="AC705" s="289"/>
      <c r="AD705" s="289"/>
      <c r="AE705" s="289"/>
      <c r="AF705" s="289"/>
      <c r="AG705" s="289"/>
      <c r="AH705" s="289"/>
    </row>
    <row r="706" spans="1:34" ht="12.75" customHeight="1" x14ac:dyDescent="0.25">
      <c r="A706" s="289"/>
      <c r="B706" s="289"/>
      <c r="C706" s="289"/>
      <c r="D706" s="289"/>
      <c r="E706" s="289"/>
      <c r="F706" s="289"/>
      <c r="G706" s="289"/>
      <c r="H706" s="289"/>
      <c r="I706" s="289"/>
      <c r="J706" s="289"/>
      <c r="K706" s="289"/>
      <c r="L706" s="289"/>
      <c r="M706" s="289"/>
      <c r="N706" s="289"/>
      <c r="O706" s="289"/>
      <c r="P706" s="289"/>
      <c r="Q706" s="289"/>
      <c r="R706" s="289"/>
      <c r="S706" s="289"/>
      <c r="T706" s="289"/>
      <c r="U706" s="289"/>
      <c r="V706" s="289"/>
      <c r="W706" s="289"/>
      <c r="X706" s="289"/>
      <c r="Y706" s="289"/>
      <c r="Z706" s="289"/>
      <c r="AA706" s="289"/>
      <c r="AB706" s="289"/>
      <c r="AC706" s="289"/>
      <c r="AD706" s="289"/>
      <c r="AE706" s="289"/>
      <c r="AF706" s="289"/>
      <c r="AG706" s="289"/>
      <c r="AH706" s="289"/>
    </row>
    <row r="707" spans="1:34" ht="12.75" customHeight="1" x14ac:dyDescent="0.25">
      <c r="A707" s="289"/>
      <c r="B707" s="289"/>
      <c r="C707" s="289"/>
      <c r="D707" s="289"/>
      <c r="E707" s="289"/>
      <c r="F707" s="289"/>
      <c r="G707" s="289"/>
      <c r="H707" s="289"/>
      <c r="I707" s="289"/>
      <c r="J707" s="289"/>
      <c r="K707" s="289"/>
      <c r="L707" s="289"/>
      <c r="M707" s="289"/>
      <c r="N707" s="289"/>
      <c r="O707" s="289"/>
      <c r="P707" s="289"/>
      <c r="Q707" s="289"/>
      <c r="R707" s="289"/>
      <c r="S707" s="289"/>
      <c r="T707" s="289"/>
      <c r="U707" s="289"/>
      <c r="V707" s="289"/>
      <c r="W707" s="289"/>
      <c r="X707" s="289"/>
      <c r="Y707" s="289"/>
      <c r="Z707" s="289"/>
      <c r="AA707" s="289"/>
      <c r="AB707" s="289"/>
      <c r="AC707" s="289"/>
      <c r="AD707" s="289"/>
      <c r="AE707" s="289"/>
      <c r="AF707" s="289"/>
      <c r="AG707" s="289"/>
      <c r="AH707" s="289"/>
    </row>
    <row r="708" spans="1:34" ht="12.75" customHeight="1" x14ac:dyDescent="0.25">
      <c r="A708" s="289"/>
      <c r="B708" s="289"/>
      <c r="C708" s="289"/>
      <c r="D708" s="289"/>
      <c r="E708" s="289"/>
      <c r="F708" s="289"/>
      <c r="G708" s="289"/>
      <c r="H708" s="289"/>
      <c r="I708" s="289"/>
      <c r="J708" s="289"/>
      <c r="K708" s="289"/>
      <c r="L708" s="289"/>
      <c r="M708" s="289"/>
      <c r="N708" s="289"/>
      <c r="O708" s="289"/>
      <c r="P708" s="289"/>
      <c r="Q708" s="289"/>
      <c r="R708" s="289"/>
      <c r="S708" s="289"/>
      <c r="T708" s="289"/>
      <c r="U708" s="289"/>
      <c r="V708" s="289"/>
      <c r="W708" s="289"/>
      <c r="X708" s="289"/>
      <c r="Y708" s="289"/>
      <c r="Z708" s="289"/>
      <c r="AA708" s="289"/>
      <c r="AB708" s="289"/>
      <c r="AC708" s="289"/>
      <c r="AD708" s="289"/>
      <c r="AE708" s="289"/>
      <c r="AF708" s="289"/>
      <c r="AG708" s="289"/>
      <c r="AH708" s="289"/>
    </row>
    <row r="709" spans="1:34" ht="12.75" customHeight="1" x14ac:dyDescent="0.25">
      <c r="A709" s="289"/>
      <c r="B709" s="289"/>
      <c r="C709" s="289"/>
      <c r="D709" s="289"/>
      <c r="E709" s="289"/>
      <c r="F709" s="289"/>
      <c r="G709" s="289"/>
      <c r="H709" s="289"/>
      <c r="I709" s="289"/>
      <c r="J709" s="289"/>
      <c r="K709" s="289"/>
      <c r="L709" s="289"/>
      <c r="M709" s="289"/>
      <c r="N709" s="289"/>
      <c r="O709" s="289"/>
      <c r="P709" s="289"/>
      <c r="Q709" s="289"/>
      <c r="R709" s="289"/>
      <c r="S709" s="289"/>
      <c r="T709" s="289"/>
      <c r="U709" s="289"/>
      <c r="V709" s="289"/>
      <c r="W709" s="289"/>
      <c r="X709" s="289"/>
      <c r="Y709" s="289"/>
      <c r="Z709" s="289"/>
      <c r="AA709" s="289"/>
      <c r="AB709" s="289"/>
      <c r="AC709" s="289"/>
      <c r="AD709" s="289"/>
      <c r="AE709" s="289"/>
      <c r="AF709" s="289"/>
      <c r="AG709" s="289"/>
      <c r="AH709" s="289"/>
    </row>
    <row r="710" spans="1:34" ht="12.75" customHeight="1" x14ac:dyDescent="0.25">
      <c r="A710" s="289"/>
      <c r="B710" s="289"/>
      <c r="C710" s="289"/>
      <c r="D710" s="289"/>
      <c r="E710" s="289"/>
      <c r="F710" s="289"/>
      <c r="G710" s="289"/>
      <c r="H710" s="289"/>
      <c r="I710" s="289"/>
      <c r="J710" s="289"/>
      <c r="K710" s="289"/>
      <c r="L710" s="289"/>
      <c r="M710" s="289"/>
      <c r="N710" s="289"/>
      <c r="O710" s="289"/>
      <c r="P710" s="289"/>
      <c r="Q710" s="289"/>
      <c r="R710" s="289"/>
      <c r="S710" s="289"/>
      <c r="T710" s="289"/>
      <c r="U710" s="289"/>
      <c r="V710" s="289"/>
      <c r="W710" s="289"/>
      <c r="X710" s="289"/>
      <c r="Y710" s="289"/>
      <c r="Z710" s="289"/>
      <c r="AA710" s="289"/>
      <c r="AB710" s="289"/>
      <c r="AC710" s="289"/>
      <c r="AD710" s="289"/>
      <c r="AE710" s="289"/>
      <c r="AF710" s="289"/>
      <c r="AG710" s="289"/>
      <c r="AH710" s="289"/>
    </row>
    <row r="711" spans="1:34" ht="12.75" customHeight="1" x14ac:dyDescent="0.25">
      <c r="A711" s="289"/>
      <c r="B711" s="289"/>
      <c r="C711" s="289"/>
      <c r="D711" s="289"/>
      <c r="E711" s="289"/>
      <c r="F711" s="289"/>
      <c r="G711" s="289"/>
      <c r="H711" s="289"/>
      <c r="I711" s="289"/>
      <c r="J711" s="289"/>
      <c r="K711" s="289"/>
      <c r="L711" s="289"/>
      <c r="M711" s="289"/>
      <c r="N711" s="289"/>
      <c r="O711" s="289"/>
      <c r="P711" s="289"/>
      <c r="Q711" s="289"/>
      <c r="R711" s="289"/>
      <c r="S711" s="289"/>
      <c r="T711" s="289"/>
      <c r="U711" s="289"/>
      <c r="V711" s="289"/>
      <c r="W711" s="289"/>
      <c r="X711" s="289"/>
      <c r="Y711" s="289"/>
      <c r="Z711" s="289"/>
      <c r="AA711" s="289"/>
      <c r="AB711" s="289"/>
      <c r="AC711" s="289"/>
      <c r="AD711" s="289"/>
      <c r="AE711" s="289"/>
      <c r="AF711" s="289"/>
      <c r="AG711" s="289"/>
      <c r="AH711" s="289"/>
    </row>
    <row r="712" spans="1:34" ht="12.75" customHeight="1" x14ac:dyDescent="0.25">
      <c r="A712" s="289"/>
      <c r="B712" s="289"/>
      <c r="C712" s="289"/>
      <c r="D712" s="289"/>
      <c r="E712" s="289"/>
      <c r="F712" s="289"/>
      <c r="G712" s="289"/>
      <c r="H712" s="289"/>
      <c r="I712" s="289"/>
      <c r="J712" s="289"/>
      <c r="K712" s="289"/>
      <c r="L712" s="289"/>
      <c r="M712" s="289"/>
      <c r="N712" s="289"/>
      <c r="O712" s="289"/>
      <c r="P712" s="289"/>
      <c r="Q712" s="289"/>
      <c r="R712" s="289"/>
      <c r="S712" s="289"/>
      <c r="T712" s="289"/>
      <c r="U712" s="289"/>
      <c r="V712" s="289"/>
      <c r="W712" s="289"/>
      <c r="X712" s="289"/>
      <c r="Y712" s="289"/>
      <c r="Z712" s="289"/>
      <c r="AA712" s="289"/>
      <c r="AB712" s="289"/>
      <c r="AC712" s="289"/>
      <c r="AD712" s="289"/>
      <c r="AE712" s="289"/>
      <c r="AF712" s="289"/>
      <c r="AG712" s="289"/>
      <c r="AH712" s="289"/>
    </row>
    <row r="713" spans="1:34" ht="12.75" customHeight="1" x14ac:dyDescent="0.25">
      <c r="A713" s="289"/>
      <c r="B713" s="289"/>
      <c r="C713" s="289"/>
      <c r="D713" s="289"/>
      <c r="E713" s="289"/>
      <c r="F713" s="289"/>
      <c r="G713" s="289"/>
      <c r="H713" s="289"/>
      <c r="I713" s="289"/>
      <c r="J713" s="289"/>
      <c r="K713" s="289"/>
      <c r="L713" s="289"/>
      <c r="M713" s="289"/>
      <c r="N713" s="289"/>
      <c r="O713" s="289"/>
      <c r="P713" s="289"/>
      <c r="Q713" s="289"/>
      <c r="R713" s="289"/>
      <c r="S713" s="289"/>
      <c r="T713" s="289"/>
      <c r="U713" s="289"/>
      <c r="V713" s="289"/>
      <c r="W713" s="289"/>
      <c r="X713" s="289"/>
      <c r="Y713" s="289"/>
      <c r="Z713" s="289"/>
      <c r="AA713" s="289"/>
      <c r="AB713" s="289"/>
      <c r="AC713" s="289"/>
      <c r="AD713" s="289"/>
      <c r="AE713" s="289"/>
      <c r="AF713" s="289"/>
      <c r="AG713" s="289"/>
      <c r="AH713" s="289"/>
    </row>
    <row r="714" spans="1:34" ht="12.75" customHeight="1" x14ac:dyDescent="0.25">
      <c r="A714" s="289"/>
      <c r="B714" s="289"/>
      <c r="C714" s="289"/>
      <c r="D714" s="289"/>
      <c r="E714" s="289"/>
      <c r="F714" s="289"/>
      <c r="G714" s="289"/>
      <c r="H714" s="289"/>
      <c r="I714" s="289"/>
      <c r="J714" s="289"/>
      <c r="K714" s="289"/>
      <c r="L714" s="289"/>
      <c r="M714" s="289"/>
      <c r="N714" s="289"/>
      <c r="O714" s="289"/>
      <c r="P714" s="289"/>
      <c r="Q714" s="289"/>
      <c r="R714" s="289"/>
      <c r="S714" s="289"/>
      <c r="T714" s="289"/>
      <c r="U714" s="289"/>
      <c r="V714" s="289"/>
      <c r="W714" s="289"/>
      <c r="X714" s="289"/>
      <c r="Y714" s="289"/>
      <c r="Z714" s="289"/>
      <c r="AA714" s="289"/>
      <c r="AB714" s="289"/>
      <c r="AC714" s="289"/>
      <c r="AD714" s="289"/>
      <c r="AE714" s="289"/>
      <c r="AF714" s="289"/>
      <c r="AG714" s="289"/>
      <c r="AH714" s="289"/>
    </row>
    <row r="715" spans="1:34" ht="12.75" customHeight="1" x14ac:dyDescent="0.25">
      <c r="A715" s="289"/>
      <c r="B715" s="289"/>
      <c r="C715" s="289"/>
      <c r="D715" s="289"/>
      <c r="E715" s="289"/>
      <c r="F715" s="289"/>
      <c r="G715" s="289"/>
      <c r="H715" s="289"/>
      <c r="I715" s="289"/>
      <c r="J715" s="289"/>
      <c r="K715" s="289"/>
      <c r="L715" s="289"/>
      <c r="M715" s="289"/>
      <c r="N715" s="289"/>
      <c r="O715" s="289"/>
      <c r="P715" s="289"/>
      <c r="Q715" s="289"/>
      <c r="R715" s="289"/>
      <c r="S715" s="289"/>
      <c r="T715" s="289"/>
      <c r="U715" s="289"/>
      <c r="V715" s="289"/>
      <c r="W715" s="289"/>
      <c r="X715" s="289"/>
      <c r="Y715" s="289"/>
      <c r="Z715" s="289"/>
      <c r="AA715" s="289"/>
      <c r="AB715" s="289"/>
      <c r="AC715" s="289"/>
      <c r="AD715" s="289"/>
      <c r="AE715" s="289"/>
      <c r="AF715" s="289"/>
      <c r="AG715" s="289"/>
      <c r="AH715" s="289"/>
    </row>
    <row r="716" spans="1:34" ht="12.75" customHeight="1" x14ac:dyDescent="0.25">
      <c r="A716" s="289"/>
      <c r="B716" s="289"/>
      <c r="C716" s="289"/>
      <c r="D716" s="289"/>
      <c r="E716" s="289"/>
      <c r="F716" s="289"/>
      <c r="G716" s="289"/>
      <c r="H716" s="289"/>
      <c r="I716" s="289"/>
      <c r="J716" s="289"/>
      <c r="K716" s="289"/>
      <c r="L716" s="289"/>
      <c r="M716" s="289"/>
      <c r="N716" s="289"/>
      <c r="O716" s="289"/>
      <c r="P716" s="289"/>
      <c r="Q716" s="289"/>
      <c r="R716" s="289"/>
      <c r="S716" s="289"/>
      <c r="T716" s="289"/>
      <c r="U716" s="289"/>
      <c r="V716" s="289"/>
      <c r="W716" s="289"/>
      <c r="X716" s="289"/>
      <c r="Y716" s="289"/>
      <c r="Z716" s="289"/>
      <c r="AA716" s="289"/>
      <c r="AB716" s="289"/>
      <c r="AC716" s="289"/>
      <c r="AD716" s="289"/>
      <c r="AE716" s="289"/>
      <c r="AF716" s="289"/>
      <c r="AG716" s="289"/>
      <c r="AH716" s="289"/>
    </row>
    <row r="717" spans="1:34" ht="12.75" customHeight="1" x14ac:dyDescent="0.25">
      <c r="A717" s="289"/>
      <c r="B717" s="289"/>
      <c r="C717" s="289"/>
      <c r="D717" s="289"/>
      <c r="E717" s="289"/>
      <c r="F717" s="289"/>
      <c r="G717" s="289"/>
      <c r="H717" s="289"/>
      <c r="I717" s="289"/>
      <c r="J717" s="289"/>
      <c r="K717" s="289"/>
      <c r="L717" s="289"/>
      <c r="M717" s="289"/>
      <c r="N717" s="289"/>
      <c r="O717" s="289"/>
      <c r="P717" s="289"/>
      <c r="Q717" s="289"/>
      <c r="R717" s="289"/>
      <c r="S717" s="289"/>
      <c r="T717" s="289"/>
      <c r="U717" s="289"/>
      <c r="V717" s="289"/>
      <c r="W717" s="289"/>
      <c r="X717" s="289"/>
      <c r="Y717" s="289"/>
      <c r="Z717" s="289"/>
      <c r="AA717" s="289"/>
      <c r="AB717" s="289"/>
      <c r="AC717" s="289"/>
      <c r="AD717" s="289"/>
      <c r="AE717" s="289"/>
      <c r="AF717" s="289"/>
      <c r="AG717" s="289"/>
      <c r="AH717" s="289"/>
    </row>
    <row r="718" spans="1:34" ht="12.75" customHeight="1" x14ac:dyDescent="0.25">
      <c r="A718" s="289"/>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c r="AE718" s="289"/>
      <c r="AF718" s="289"/>
      <c r="AG718" s="289"/>
      <c r="AH718" s="289"/>
    </row>
    <row r="719" spans="1:34" ht="12.75" customHeight="1" x14ac:dyDescent="0.25">
      <c r="A719" s="289"/>
      <c r="B719" s="289"/>
      <c r="C719" s="289"/>
      <c r="D719" s="289"/>
      <c r="E719" s="289"/>
      <c r="F719" s="289"/>
      <c r="G719" s="289"/>
      <c r="H719" s="289"/>
      <c r="I719" s="289"/>
      <c r="J719" s="289"/>
      <c r="K719" s="289"/>
      <c r="L719" s="289"/>
      <c r="M719" s="289"/>
      <c r="N719" s="289"/>
      <c r="O719" s="289"/>
      <c r="P719" s="289"/>
      <c r="Q719" s="289"/>
      <c r="R719" s="289"/>
      <c r="S719" s="289"/>
      <c r="T719" s="289"/>
      <c r="U719" s="289"/>
      <c r="V719" s="289"/>
      <c r="W719" s="289"/>
      <c r="X719" s="289"/>
      <c r="Y719" s="289"/>
      <c r="Z719" s="289"/>
      <c r="AA719" s="289"/>
      <c r="AB719" s="289"/>
      <c r="AC719" s="289"/>
      <c r="AD719" s="289"/>
      <c r="AE719" s="289"/>
      <c r="AF719" s="289"/>
      <c r="AG719" s="289"/>
      <c r="AH719" s="289"/>
    </row>
    <row r="720" spans="1:34" ht="12.75" customHeight="1" x14ac:dyDescent="0.25">
      <c r="A720" s="289"/>
      <c r="B720" s="289"/>
      <c r="C720" s="289"/>
      <c r="D720" s="289"/>
      <c r="E720" s="289"/>
      <c r="F720" s="289"/>
      <c r="G720" s="289"/>
      <c r="H720" s="289"/>
      <c r="I720" s="289"/>
      <c r="J720" s="289"/>
      <c r="K720" s="289"/>
      <c r="L720" s="289"/>
      <c r="M720" s="289"/>
      <c r="N720" s="289"/>
      <c r="O720" s="289"/>
      <c r="P720" s="289"/>
      <c r="Q720" s="289"/>
      <c r="R720" s="289"/>
      <c r="S720" s="289"/>
      <c r="T720" s="289"/>
      <c r="U720" s="289"/>
      <c r="V720" s="289"/>
      <c r="W720" s="289"/>
      <c r="X720" s="289"/>
      <c r="Y720" s="289"/>
      <c r="Z720" s="289"/>
      <c r="AA720" s="289"/>
      <c r="AB720" s="289"/>
      <c r="AC720" s="289"/>
      <c r="AD720" s="289"/>
      <c r="AE720" s="289"/>
      <c r="AF720" s="289"/>
      <c r="AG720" s="289"/>
      <c r="AH720" s="289"/>
    </row>
    <row r="721" spans="1:34" ht="12.75" customHeight="1" x14ac:dyDescent="0.25">
      <c r="A721" s="289"/>
      <c r="B721" s="289"/>
      <c r="C721" s="289"/>
      <c r="D721" s="289"/>
      <c r="E721" s="289"/>
      <c r="F721" s="289"/>
      <c r="G721" s="289"/>
      <c r="H721" s="289"/>
      <c r="I721" s="289"/>
      <c r="J721" s="289"/>
      <c r="K721" s="289"/>
      <c r="L721" s="289"/>
      <c r="M721" s="289"/>
      <c r="N721" s="289"/>
      <c r="O721" s="289"/>
      <c r="P721" s="289"/>
      <c r="Q721" s="289"/>
      <c r="R721" s="289"/>
      <c r="S721" s="289"/>
      <c r="T721" s="289"/>
      <c r="U721" s="289"/>
      <c r="V721" s="289"/>
      <c r="W721" s="289"/>
      <c r="X721" s="289"/>
      <c r="Y721" s="289"/>
      <c r="Z721" s="289"/>
      <c r="AA721" s="289"/>
      <c r="AB721" s="289"/>
      <c r="AC721" s="289"/>
      <c r="AD721" s="289"/>
      <c r="AE721" s="289"/>
      <c r="AF721" s="289"/>
      <c r="AG721" s="289"/>
      <c r="AH721" s="289"/>
    </row>
    <row r="722" spans="1:34" ht="12.75" customHeight="1" x14ac:dyDescent="0.25">
      <c r="A722" s="289"/>
      <c r="B722" s="289"/>
      <c r="C722" s="289"/>
      <c r="D722" s="289"/>
      <c r="E722" s="289"/>
      <c r="F722" s="289"/>
      <c r="G722" s="289"/>
      <c r="H722" s="289"/>
      <c r="I722" s="289"/>
      <c r="J722" s="289"/>
      <c r="K722" s="289"/>
      <c r="L722" s="289"/>
      <c r="M722" s="289"/>
      <c r="N722" s="289"/>
      <c r="O722" s="289"/>
      <c r="P722" s="289"/>
      <c r="Q722" s="289"/>
      <c r="R722" s="289"/>
      <c r="S722" s="289"/>
      <c r="T722" s="289"/>
      <c r="U722" s="289"/>
      <c r="V722" s="289"/>
      <c r="W722" s="289"/>
      <c r="X722" s="289"/>
      <c r="Y722" s="289"/>
      <c r="Z722" s="289"/>
      <c r="AA722" s="289"/>
      <c r="AB722" s="289"/>
      <c r="AC722" s="289"/>
      <c r="AD722" s="289"/>
      <c r="AE722" s="289"/>
      <c r="AF722" s="289"/>
      <c r="AG722" s="289"/>
      <c r="AH722" s="289"/>
    </row>
    <row r="723" spans="1:34" ht="12.75" customHeight="1" x14ac:dyDescent="0.25">
      <c r="A723" s="289"/>
      <c r="B723" s="289"/>
      <c r="C723" s="289"/>
      <c r="D723" s="289"/>
      <c r="E723" s="289"/>
      <c r="F723" s="289"/>
      <c r="G723" s="289"/>
      <c r="H723" s="289"/>
      <c r="I723" s="289"/>
      <c r="J723" s="289"/>
      <c r="K723" s="289"/>
      <c r="L723" s="289"/>
      <c r="M723" s="289"/>
      <c r="N723" s="289"/>
      <c r="O723" s="289"/>
      <c r="P723" s="289"/>
      <c r="Q723" s="289"/>
      <c r="R723" s="289"/>
      <c r="S723" s="289"/>
      <c r="T723" s="289"/>
      <c r="U723" s="289"/>
      <c r="V723" s="289"/>
      <c r="W723" s="289"/>
      <c r="X723" s="289"/>
      <c r="Y723" s="289"/>
      <c r="Z723" s="289"/>
      <c r="AA723" s="289"/>
      <c r="AB723" s="289"/>
      <c r="AC723" s="289"/>
      <c r="AD723" s="289"/>
      <c r="AE723" s="289"/>
      <c r="AF723" s="289"/>
      <c r="AG723" s="289"/>
      <c r="AH723" s="289"/>
    </row>
    <row r="724" spans="1:34" ht="12.75" customHeight="1" x14ac:dyDescent="0.25">
      <c r="A724" s="289"/>
      <c r="B724" s="289"/>
      <c r="C724" s="289"/>
      <c r="D724" s="289"/>
      <c r="E724" s="289"/>
      <c r="F724" s="289"/>
      <c r="G724" s="289"/>
      <c r="H724" s="289"/>
      <c r="I724" s="289"/>
      <c r="J724" s="289"/>
      <c r="K724" s="289"/>
      <c r="L724" s="289"/>
      <c r="M724" s="289"/>
      <c r="N724" s="289"/>
      <c r="O724" s="289"/>
      <c r="P724" s="289"/>
      <c r="Q724" s="289"/>
      <c r="R724" s="289"/>
      <c r="S724" s="289"/>
      <c r="T724" s="289"/>
      <c r="U724" s="289"/>
      <c r="V724" s="289"/>
      <c r="W724" s="289"/>
      <c r="X724" s="289"/>
      <c r="Y724" s="289"/>
      <c r="Z724" s="289"/>
      <c r="AA724" s="289"/>
      <c r="AB724" s="289"/>
      <c r="AC724" s="289"/>
      <c r="AD724" s="289"/>
      <c r="AE724" s="289"/>
      <c r="AF724" s="289"/>
      <c r="AG724" s="289"/>
      <c r="AH724" s="289"/>
    </row>
    <row r="725" spans="1:34" ht="12.75" customHeight="1" x14ac:dyDescent="0.25">
      <c r="A725" s="289"/>
      <c r="B725" s="289"/>
      <c r="C725" s="289"/>
      <c r="D725" s="289"/>
      <c r="E725" s="289"/>
      <c r="F725" s="289"/>
      <c r="G725" s="289"/>
      <c r="H725" s="289"/>
      <c r="I725" s="289"/>
      <c r="J725" s="289"/>
      <c r="K725" s="289"/>
      <c r="L725" s="289"/>
      <c r="M725" s="289"/>
      <c r="N725" s="289"/>
      <c r="O725" s="289"/>
      <c r="P725" s="289"/>
      <c r="Q725" s="289"/>
      <c r="R725" s="289"/>
      <c r="S725" s="289"/>
      <c r="T725" s="289"/>
      <c r="U725" s="289"/>
      <c r="V725" s="289"/>
      <c r="W725" s="289"/>
      <c r="X725" s="289"/>
      <c r="Y725" s="289"/>
      <c r="Z725" s="289"/>
      <c r="AA725" s="289"/>
      <c r="AB725" s="289"/>
      <c r="AC725" s="289"/>
      <c r="AD725" s="289"/>
      <c r="AE725" s="289"/>
      <c r="AF725" s="289"/>
      <c r="AG725" s="289"/>
      <c r="AH725" s="289"/>
    </row>
    <row r="726" spans="1:34" ht="12.75" customHeight="1" x14ac:dyDescent="0.25">
      <c r="A726" s="289"/>
      <c r="B726" s="289"/>
      <c r="C726" s="289"/>
      <c r="D726" s="289"/>
      <c r="E726" s="289"/>
      <c r="F726" s="289"/>
      <c r="G726" s="289"/>
      <c r="H726" s="289"/>
      <c r="I726" s="289"/>
      <c r="J726" s="289"/>
      <c r="K726" s="289"/>
      <c r="L726" s="289"/>
      <c r="M726" s="289"/>
      <c r="N726" s="289"/>
      <c r="O726" s="289"/>
      <c r="P726" s="289"/>
      <c r="Q726" s="289"/>
      <c r="R726" s="289"/>
      <c r="S726" s="289"/>
      <c r="T726" s="289"/>
      <c r="U726" s="289"/>
      <c r="V726" s="289"/>
      <c r="W726" s="289"/>
      <c r="X726" s="289"/>
      <c r="Y726" s="289"/>
      <c r="Z726" s="289"/>
      <c r="AA726" s="289"/>
      <c r="AB726" s="289"/>
      <c r="AC726" s="289"/>
      <c r="AD726" s="289"/>
      <c r="AE726" s="289"/>
      <c r="AF726" s="289"/>
      <c r="AG726" s="289"/>
      <c r="AH726" s="289"/>
    </row>
    <row r="727" spans="1:34" ht="12.75" customHeight="1" x14ac:dyDescent="0.25">
      <c r="A727" s="289"/>
      <c r="B727" s="289"/>
      <c r="C727" s="289"/>
      <c r="D727" s="289"/>
      <c r="E727" s="289"/>
      <c r="F727" s="289"/>
      <c r="G727" s="289"/>
      <c r="H727" s="289"/>
      <c r="I727" s="289"/>
      <c r="J727" s="289"/>
      <c r="K727" s="289"/>
      <c r="L727" s="289"/>
      <c r="M727" s="289"/>
      <c r="N727" s="289"/>
      <c r="O727" s="289"/>
      <c r="P727" s="289"/>
      <c r="Q727" s="289"/>
      <c r="R727" s="289"/>
      <c r="S727" s="289"/>
      <c r="T727" s="289"/>
      <c r="U727" s="289"/>
      <c r="V727" s="289"/>
      <c r="W727" s="289"/>
      <c r="X727" s="289"/>
      <c r="Y727" s="289"/>
      <c r="Z727" s="289"/>
      <c r="AA727" s="289"/>
      <c r="AB727" s="289"/>
      <c r="AC727" s="289"/>
      <c r="AD727" s="289"/>
      <c r="AE727" s="289"/>
      <c r="AF727" s="289"/>
      <c r="AG727" s="289"/>
      <c r="AH727" s="289"/>
    </row>
    <row r="728" spans="1:34" ht="12.75" customHeight="1" x14ac:dyDescent="0.25">
      <c r="A728" s="289"/>
      <c r="B728" s="289"/>
      <c r="C728" s="289"/>
      <c r="D728" s="289"/>
      <c r="E728" s="289"/>
      <c r="F728" s="289"/>
      <c r="G728" s="289"/>
      <c r="H728" s="289"/>
      <c r="I728" s="289"/>
      <c r="J728" s="289"/>
      <c r="K728" s="289"/>
      <c r="L728" s="289"/>
      <c r="M728" s="289"/>
      <c r="N728" s="289"/>
      <c r="O728" s="289"/>
      <c r="P728" s="289"/>
      <c r="Q728" s="289"/>
      <c r="R728" s="289"/>
      <c r="S728" s="289"/>
      <c r="T728" s="289"/>
      <c r="U728" s="289"/>
      <c r="V728" s="289"/>
      <c r="W728" s="289"/>
      <c r="X728" s="289"/>
      <c r="Y728" s="289"/>
      <c r="Z728" s="289"/>
      <c r="AA728" s="289"/>
      <c r="AB728" s="289"/>
      <c r="AC728" s="289"/>
      <c r="AD728" s="289"/>
      <c r="AE728" s="289"/>
      <c r="AF728" s="289"/>
      <c r="AG728" s="289"/>
      <c r="AH728" s="289"/>
    </row>
    <row r="729" spans="1:34" ht="12.75" customHeight="1" x14ac:dyDescent="0.25">
      <c r="A729" s="289"/>
      <c r="B729" s="289"/>
      <c r="C729" s="289"/>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c r="AE729" s="289"/>
      <c r="AF729" s="289"/>
      <c r="AG729" s="289"/>
      <c r="AH729" s="289"/>
    </row>
    <row r="730" spans="1:34" ht="12.75" customHeight="1" x14ac:dyDescent="0.25">
      <c r="A730" s="289"/>
      <c r="B730" s="289"/>
      <c r="C730" s="289"/>
      <c r="D730" s="289"/>
      <c r="E730" s="289"/>
      <c r="F730" s="289"/>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c r="AE730" s="289"/>
      <c r="AF730" s="289"/>
      <c r="AG730" s="289"/>
      <c r="AH730" s="289"/>
    </row>
    <row r="731" spans="1:34" ht="12.75" customHeight="1" x14ac:dyDescent="0.25">
      <c r="A731" s="289"/>
      <c r="B731" s="289"/>
      <c r="C731" s="289"/>
      <c r="D731" s="289"/>
      <c r="E731" s="289"/>
      <c r="F731" s="289"/>
      <c r="G731" s="289"/>
      <c r="H731" s="289"/>
      <c r="I731" s="289"/>
      <c r="J731" s="289"/>
      <c r="K731" s="289"/>
      <c r="L731" s="289"/>
      <c r="M731" s="289"/>
      <c r="N731" s="289"/>
      <c r="O731" s="289"/>
      <c r="P731" s="289"/>
      <c r="Q731" s="289"/>
      <c r="R731" s="289"/>
      <c r="S731" s="289"/>
      <c r="T731" s="289"/>
      <c r="U731" s="289"/>
      <c r="V731" s="289"/>
      <c r="W731" s="289"/>
      <c r="X731" s="289"/>
      <c r="Y731" s="289"/>
      <c r="Z731" s="289"/>
      <c r="AA731" s="289"/>
      <c r="AB731" s="289"/>
      <c r="AC731" s="289"/>
      <c r="AD731" s="289"/>
      <c r="AE731" s="289"/>
      <c r="AF731" s="289"/>
      <c r="AG731" s="289"/>
      <c r="AH731" s="289"/>
    </row>
    <row r="732" spans="1:34" ht="12.75" customHeight="1" x14ac:dyDescent="0.25">
      <c r="A732" s="289"/>
      <c r="B732" s="289"/>
      <c r="C732" s="289"/>
      <c r="D732" s="289"/>
      <c r="E732" s="289"/>
      <c r="F732" s="289"/>
      <c r="G732" s="289"/>
      <c r="H732" s="289"/>
      <c r="I732" s="289"/>
      <c r="J732" s="289"/>
      <c r="K732" s="289"/>
      <c r="L732" s="289"/>
      <c r="M732" s="289"/>
      <c r="N732" s="289"/>
      <c r="O732" s="289"/>
      <c r="P732" s="289"/>
      <c r="Q732" s="289"/>
      <c r="R732" s="289"/>
      <c r="S732" s="289"/>
      <c r="T732" s="289"/>
      <c r="U732" s="289"/>
      <c r="V732" s="289"/>
      <c r="W732" s="289"/>
      <c r="X732" s="289"/>
      <c r="Y732" s="289"/>
      <c r="Z732" s="289"/>
      <c r="AA732" s="289"/>
      <c r="AB732" s="289"/>
      <c r="AC732" s="289"/>
      <c r="AD732" s="289"/>
      <c r="AE732" s="289"/>
      <c r="AF732" s="289"/>
      <c r="AG732" s="289"/>
      <c r="AH732" s="289"/>
    </row>
    <row r="733" spans="1:34" ht="12.75" customHeight="1" x14ac:dyDescent="0.25">
      <c r="A733" s="289"/>
      <c r="B733" s="289"/>
      <c r="C733" s="289"/>
      <c r="D733" s="289"/>
      <c r="E733" s="289"/>
      <c r="F733" s="289"/>
      <c r="G733" s="289"/>
      <c r="H733" s="289"/>
      <c r="I733" s="289"/>
      <c r="J733" s="289"/>
      <c r="K733" s="289"/>
      <c r="L733" s="289"/>
      <c r="M733" s="289"/>
      <c r="N733" s="289"/>
      <c r="O733" s="289"/>
      <c r="P733" s="289"/>
      <c r="Q733" s="289"/>
      <c r="R733" s="289"/>
      <c r="S733" s="289"/>
      <c r="T733" s="289"/>
      <c r="U733" s="289"/>
      <c r="V733" s="289"/>
      <c r="W733" s="289"/>
      <c r="X733" s="289"/>
      <c r="Y733" s="289"/>
      <c r="Z733" s="289"/>
      <c r="AA733" s="289"/>
      <c r="AB733" s="289"/>
      <c r="AC733" s="289"/>
      <c r="AD733" s="289"/>
      <c r="AE733" s="289"/>
      <c r="AF733" s="289"/>
      <c r="AG733" s="289"/>
      <c r="AH733" s="289"/>
    </row>
    <row r="734" spans="1:34" ht="12.75" customHeight="1" x14ac:dyDescent="0.25">
      <c r="A734" s="289"/>
      <c r="B734" s="289"/>
      <c r="C734" s="289"/>
      <c r="D734" s="289"/>
      <c r="E734" s="289"/>
      <c r="F734" s="289"/>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c r="AE734" s="289"/>
      <c r="AF734" s="289"/>
      <c r="AG734" s="289"/>
      <c r="AH734" s="289"/>
    </row>
    <row r="735" spans="1:34" ht="12.75" customHeight="1" x14ac:dyDescent="0.25">
      <c r="A735" s="289"/>
      <c r="B735" s="289"/>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c r="AE735" s="289"/>
      <c r="AF735" s="289"/>
      <c r="AG735" s="289"/>
      <c r="AH735" s="289"/>
    </row>
    <row r="736" spans="1:34" ht="12.75" customHeight="1" x14ac:dyDescent="0.25">
      <c r="A736" s="289"/>
      <c r="B736" s="289"/>
      <c r="C736" s="289"/>
      <c r="D736" s="289"/>
      <c r="E736" s="289"/>
      <c r="F736" s="289"/>
      <c r="G736" s="289"/>
      <c r="H736" s="289"/>
      <c r="I736" s="289"/>
      <c r="J736" s="289"/>
      <c r="K736" s="289"/>
      <c r="L736" s="289"/>
      <c r="M736" s="289"/>
      <c r="N736" s="289"/>
      <c r="O736" s="289"/>
      <c r="P736" s="289"/>
      <c r="Q736" s="289"/>
      <c r="R736" s="289"/>
      <c r="S736" s="289"/>
      <c r="T736" s="289"/>
      <c r="U736" s="289"/>
      <c r="V736" s="289"/>
      <c r="W736" s="289"/>
      <c r="X736" s="289"/>
      <c r="Y736" s="289"/>
      <c r="Z736" s="289"/>
      <c r="AA736" s="289"/>
      <c r="AB736" s="289"/>
      <c r="AC736" s="289"/>
      <c r="AD736" s="289"/>
      <c r="AE736" s="289"/>
      <c r="AF736" s="289"/>
      <c r="AG736" s="289"/>
      <c r="AH736" s="289"/>
    </row>
    <row r="737" spans="1:34" ht="12.75" customHeight="1" x14ac:dyDescent="0.25">
      <c r="A737" s="289"/>
      <c r="B737" s="289"/>
      <c r="C737" s="289"/>
      <c r="D737" s="289"/>
      <c r="E737" s="289"/>
      <c r="F737" s="289"/>
      <c r="G737" s="289"/>
      <c r="H737" s="289"/>
      <c r="I737" s="289"/>
      <c r="J737" s="289"/>
      <c r="K737" s="289"/>
      <c r="L737" s="289"/>
      <c r="M737" s="289"/>
      <c r="N737" s="289"/>
      <c r="O737" s="289"/>
      <c r="P737" s="289"/>
      <c r="Q737" s="289"/>
      <c r="R737" s="289"/>
      <c r="S737" s="289"/>
      <c r="T737" s="289"/>
      <c r="U737" s="289"/>
      <c r="V737" s="289"/>
      <c r="W737" s="289"/>
      <c r="X737" s="289"/>
      <c r="Y737" s="289"/>
      <c r="Z737" s="289"/>
      <c r="AA737" s="289"/>
      <c r="AB737" s="289"/>
      <c r="AC737" s="289"/>
      <c r="AD737" s="289"/>
      <c r="AE737" s="289"/>
      <c r="AF737" s="289"/>
      <c r="AG737" s="289"/>
      <c r="AH737" s="289"/>
    </row>
    <row r="738" spans="1:34" ht="12.75" customHeight="1" x14ac:dyDescent="0.25">
      <c r="A738" s="289"/>
      <c r="B738" s="289"/>
      <c r="C738" s="289"/>
      <c r="D738" s="289"/>
      <c r="E738" s="289"/>
      <c r="F738" s="289"/>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c r="AE738" s="289"/>
      <c r="AF738" s="289"/>
      <c r="AG738" s="289"/>
      <c r="AH738" s="289"/>
    </row>
    <row r="739" spans="1:34" ht="12.75" customHeight="1" x14ac:dyDescent="0.25">
      <c r="A739" s="289"/>
      <c r="B739" s="289"/>
      <c r="C739" s="289"/>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c r="AE739" s="289"/>
      <c r="AF739" s="289"/>
      <c r="AG739" s="289"/>
      <c r="AH739" s="289"/>
    </row>
    <row r="740" spans="1:34" ht="12.75" customHeight="1" x14ac:dyDescent="0.25">
      <c r="A740" s="289"/>
      <c r="B740" s="289"/>
      <c r="C740" s="289"/>
      <c r="D740" s="289"/>
      <c r="E740" s="289"/>
      <c r="F740" s="289"/>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c r="AE740" s="289"/>
      <c r="AF740" s="289"/>
      <c r="AG740" s="289"/>
      <c r="AH740" s="289"/>
    </row>
    <row r="741" spans="1:34" ht="12.75" customHeight="1" x14ac:dyDescent="0.25">
      <c r="A741" s="289"/>
      <c r="B741" s="289"/>
      <c r="C741" s="289"/>
      <c r="D741" s="289"/>
      <c r="E741" s="289"/>
      <c r="F741" s="289"/>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c r="AE741" s="289"/>
      <c r="AF741" s="289"/>
      <c r="AG741" s="289"/>
      <c r="AH741" s="289"/>
    </row>
    <row r="742" spans="1:34" ht="12.75" customHeight="1" x14ac:dyDescent="0.25">
      <c r="A742" s="289"/>
      <c r="B742" s="289"/>
      <c r="C742" s="289"/>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c r="AE742" s="289"/>
      <c r="AF742" s="289"/>
      <c r="AG742" s="289"/>
      <c r="AH742" s="289"/>
    </row>
    <row r="743" spans="1:34" ht="12.75" customHeight="1" x14ac:dyDescent="0.25">
      <c r="A743" s="289"/>
      <c r="B743" s="289"/>
      <c r="C743" s="289"/>
      <c r="D743" s="289"/>
      <c r="E743" s="289"/>
      <c r="F743" s="289"/>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c r="AE743" s="289"/>
      <c r="AF743" s="289"/>
      <c r="AG743" s="289"/>
      <c r="AH743" s="289"/>
    </row>
    <row r="744" spans="1:34" ht="12.75" customHeight="1" x14ac:dyDescent="0.25">
      <c r="A744" s="289"/>
      <c r="B744" s="289"/>
      <c r="C744" s="289"/>
      <c r="D744" s="289"/>
      <c r="E744" s="289"/>
      <c r="F744" s="289"/>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c r="AE744" s="289"/>
      <c r="AF744" s="289"/>
      <c r="AG744" s="289"/>
      <c r="AH744" s="289"/>
    </row>
    <row r="745" spans="1:34" ht="12.75" customHeight="1" x14ac:dyDescent="0.25">
      <c r="A745" s="289"/>
      <c r="B745" s="289"/>
      <c r="C745" s="289"/>
      <c r="D745" s="289"/>
      <c r="E745" s="289"/>
      <c r="F745" s="289"/>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c r="AE745" s="289"/>
      <c r="AF745" s="289"/>
      <c r="AG745" s="289"/>
      <c r="AH745" s="289"/>
    </row>
    <row r="746" spans="1:34" ht="12.75" customHeight="1" x14ac:dyDescent="0.25">
      <c r="A746" s="289"/>
      <c r="B746" s="289"/>
      <c r="C746" s="289"/>
      <c r="D746" s="289"/>
      <c r="E746" s="289"/>
      <c r="F746" s="289"/>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c r="AE746" s="289"/>
      <c r="AF746" s="289"/>
      <c r="AG746" s="289"/>
      <c r="AH746" s="289"/>
    </row>
    <row r="747" spans="1:34" ht="12.75" customHeight="1" x14ac:dyDescent="0.25">
      <c r="A747" s="289"/>
      <c r="B747" s="289"/>
      <c r="C747" s="289"/>
      <c r="D747" s="289"/>
      <c r="E747" s="289"/>
      <c r="F747" s="289"/>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c r="AE747" s="289"/>
      <c r="AF747" s="289"/>
      <c r="AG747" s="289"/>
      <c r="AH747" s="289"/>
    </row>
    <row r="748" spans="1:34" ht="12.75" customHeight="1" x14ac:dyDescent="0.25">
      <c r="A748" s="289"/>
      <c r="B748" s="289"/>
      <c r="C748" s="289"/>
      <c r="D748" s="289"/>
      <c r="E748" s="289"/>
      <c r="F748" s="289"/>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c r="AE748" s="289"/>
      <c r="AF748" s="289"/>
      <c r="AG748" s="289"/>
      <c r="AH748" s="289"/>
    </row>
    <row r="749" spans="1:34" ht="12.75" customHeight="1" x14ac:dyDescent="0.25">
      <c r="A749" s="289"/>
      <c r="B749" s="289"/>
      <c r="C749" s="289"/>
      <c r="D749" s="289"/>
      <c r="E749" s="289"/>
      <c r="F749" s="289"/>
      <c r="G749" s="289"/>
      <c r="H749" s="289"/>
      <c r="I749" s="289"/>
      <c r="J749" s="289"/>
      <c r="K749" s="289"/>
      <c r="L749" s="289"/>
      <c r="M749" s="289"/>
      <c r="N749" s="289"/>
      <c r="O749" s="289"/>
      <c r="P749" s="289"/>
      <c r="Q749" s="289"/>
      <c r="R749" s="289"/>
      <c r="S749" s="289"/>
      <c r="T749" s="289"/>
      <c r="U749" s="289"/>
      <c r="V749" s="289"/>
      <c r="W749" s="289"/>
      <c r="X749" s="289"/>
      <c r="Y749" s="289"/>
      <c r="Z749" s="289"/>
      <c r="AA749" s="289"/>
      <c r="AB749" s="289"/>
      <c r="AC749" s="289"/>
      <c r="AD749" s="289"/>
      <c r="AE749" s="289"/>
      <c r="AF749" s="289"/>
      <c r="AG749" s="289"/>
      <c r="AH749" s="289"/>
    </row>
    <row r="750" spans="1:34" ht="12.75" customHeight="1" x14ac:dyDescent="0.25">
      <c r="A750" s="289"/>
      <c r="B750" s="289"/>
      <c r="C750" s="289"/>
      <c r="D750" s="289"/>
      <c r="E750" s="289"/>
      <c r="F750" s="289"/>
      <c r="G750" s="289"/>
      <c r="H750" s="289"/>
      <c r="I750" s="289"/>
      <c r="J750" s="289"/>
      <c r="K750" s="289"/>
      <c r="L750" s="289"/>
      <c r="M750" s="289"/>
      <c r="N750" s="289"/>
      <c r="O750" s="289"/>
      <c r="P750" s="289"/>
      <c r="Q750" s="289"/>
      <c r="R750" s="289"/>
      <c r="S750" s="289"/>
      <c r="T750" s="289"/>
      <c r="U750" s="289"/>
      <c r="V750" s="289"/>
      <c r="W750" s="289"/>
      <c r="X750" s="289"/>
      <c r="Y750" s="289"/>
      <c r="Z750" s="289"/>
      <c r="AA750" s="289"/>
      <c r="AB750" s="289"/>
      <c r="AC750" s="289"/>
      <c r="AD750" s="289"/>
      <c r="AE750" s="289"/>
      <c r="AF750" s="289"/>
      <c r="AG750" s="289"/>
      <c r="AH750" s="289"/>
    </row>
    <row r="751" spans="1:34" ht="12.75" customHeight="1" x14ac:dyDescent="0.25">
      <c r="A751" s="289"/>
      <c r="B751" s="289"/>
      <c r="C751" s="289"/>
      <c r="D751" s="289"/>
      <c r="E751" s="289"/>
      <c r="F751" s="289"/>
      <c r="G751" s="289"/>
      <c r="H751" s="289"/>
      <c r="I751" s="289"/>
      <c r="J751" s="289"/>
      <c r="K751" s="289"/>
      <c r="L751" s="289"/>
      <c r="M751" s="289"/>
      <c r="N751" s="289"/>
      <c r="O751" s="289"/>
      <c r="P751" s="289"/>
      <c r="Q751" s="289"/>
      <c r="R751" s="289"/>
      <c r="S751" s="289"/>
      <c r="T751" s="289"/>
      <c r="U751" s="289"/>
      <c r="V751" s="289"/>
      <c r="W751" s="289"/>
      <c r="X751" s="289"/>
      <c r="Y751" s="289"/>
      <c r="Z751" s="289"/>
      <c r="AA751" s="289"/>
      <c r="AB751" s="289"/>
      <c r="AC751" s="289"/>
      <c r="AD751" s="289"/>
      <c r="AE751" s="289"/>
      <c r="AF751" s="289"/>
      <c r="AG751" s="289"/>
      <c r="AH751" s="289"/>
    </row>
    <row r="752" spans="1:34" ht="12.75" customHeight="1" x14ac:dyDescent="0.25">
      <c r="A752" s="289"/>
      <c r="B752" s="289"/>
      <c r="C752" s="289"/>
      <c r="D752" s="289"/>
      <c r="E752" s="289"/>
      <c r="F752" s="289"/>
      <c r="G752" s="289"/>
      <c r="H752" s="289"/>
      <c r="I752" s="289"/>
      <c r="J752" s="289"/>
      <c r="K752" s="289"/>
      <c r="L752" s="289"/>
      <c r="M752" s="289"/>
      <c r="N752" s="289"/>
      <c r="O752" s="289"/>
      <c r="P752" s="289"/>
      <c r="Q752" s="289"/>
      <c r="R752" s="289"/>
      <c r="S752" s="289"/>
      <c r="T752" s="289"/>
      <c r="U752" s="289"/>
      <c r="V752" s="289"/>
      <c r="W752" s="289"/>
      <c r="X752" s="289"/>
      <c r="Y752" s="289"/>
      <c r="Z752" s="289"/>
      <c r="AA752" s="289"/>
      <c r="AB752" s="289"/>
      <c r="AC752" s="289"/>
      <c r="AD752" s="289"/>
      <c r="AE752" s="289"/>
      <c r="AF752" s="289"/>
      <c r="AG752" s="289"/>
      <c r="AH752" s="289"/>
    </row>
    <row r="753" spans="1:34" ht="12.75" customHeight="1" x14ac:dyDescent="0.25">
      <c r="A753" s="289"/>
      <c r="B753" s="289"/>
      <c r="C753" s="289"/>
      <c r="D753" s="289"/>
      <c r="E753" s="289"/>
      <c r="F753" s="289"/>
      <c r="G753" s="289"/>
      <c r="H753" s="289"/>
      <c r="I753" s="289"/>
      <c r="J753" s="289"/>
      <c r="K753" s="289"/>
      <c r="L753" s="289"/>
      <c r="M753" s="289"/>
      <c r="N753" s="289"/>
      <c r="O753" s="289"/>
      <c r="P753" s="289"/>
      <c r="Q753" s="289"/>
      <c r="R753" s="289"/>
      <c r="S753" s="289"/>
      <c r="T753" s="289"/>
      <c r="U753" s="289"/>
      <c r="V753" s="289"/>
      <c r="W753" s="289"/>
      <c r="X753" s="289"/>
      <c r="Y753" s="289"/>
      <c r="Z753" s="289"/>
      <c r="AA753" s="289"/>
      <c r="AB753" s="289"/>
      <c r="AC753" s="289"/>
      <c r="AD753" s="289"/>
      <c r="AE753" s="289"/>
      <c r="AF753" s="289"/>
      <c r="AG753" s="289"/>
      <c r="AH753" s="289"/>
    </row>
    <row r="754" spans="1:34" ht="12.75" customHeight="1" x14ac:dyDescent="0.25">
      <c r="A754" s="289"/>
      <c r="B754" s="289"/>
      <c r="C754" s="289"/>
      <c r="D754" s="289"/>
      <c r="E754" s="289"/>
      <c r="F754" s="289"/>
      <c r="G754" s="289"/>
      <c r="H754" s="289"/>
      <c r="I754" s="289"/>
      <c r="J754" s="289"/>
      <c r="K754" s="289"/>
      <c r="L754" s="289"/>
      <c r="M754" s="289"/>
      <c r="N754" s="289"/>
      <c r="O754" s="289"/>
      <c r="P754" s="289"/>
      <c r="Q754" s="289"/>
      <c r="R754" s="289"/>
      <c r="S754" s="289"/>
      <c r="T754" s="289"/>
      <c r="U754" s="289"/>
      <c r="V754" s="289"/>
      <c r="W754" s="289"/>
      <c r="X754" s="289"/>
      <c r="Y754" s="289"/>
      <c r="Z754" s="289"/>
      <c r="AA754" s="289"/>
      <c r="AB754" s="289"/>
      <c r="AC754" s="289"/>
      <c r="AD754" s="289"/>
      <c r="AE754" s="289"/>
      <c r="AF754" s="289"/>
      <c r="AG754" s="289"/>
      <c r="AH754" s="289"/>
    </row>
    <row r="755" spans="1:34" ht="12.75" customHeight="1" x14ac:dyDescent="0.25">
      <c r="A755" s="289"/>
      <c r="B755" s="289"/>
      <c r="C755" s="289"/>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289"/>
      <c r="Z755" s="289"/>
      <c r="AA755" s="289"/>
      <c r="AB755" s="289"/>
      <c r="AC755" s="289"/>
      <c r="AD755" s="289"/>
      <c r="AE755" s="289"/>
      <c r="AF755" s="289"/>
      <c r="AG755" s="289"/>
      <c r="AH755" s="289"/>
    </row>
    <row r="756" spans="1:34" ht="12.75" customHeight="1" x14ac:dyDescent="0.25">
      <c r="A756" s="289"/>
      <c r="B756" s="289"/>
      <c r="C756" s="289"/>
      <c r="D756" s="289"/>
      <c r="E756" s="289"/>
      <c r="F756" s="289"/>
      <c r="G756" s="289"/>
      <c r="H756" s="289"/>
      <c r="I756" s="289"/>
      <c r="J756" s="289"/>
      <c r="K756" s="289"/>
      <c r="L756" s="289"/>
      <c r="M756" s="289"/>
      <c r="N756" s="289"/>
      <c r="O756" s="289"/>
      <c r="P756" s="289"/>
      <c r="Q756" s="289"/>
      <c r="R756" s="289"/>
      <c r="S756" s="289"/>
      <c r="T756" s="289"/>
      <c r="U756" s="289"/>
      <c r="V756" s="289"/>
      <c r="W756" s="289"/>
      <c r="X756" s="289"/>
      <c r="Y756" s="289"/>
      <c r="Z756" s="289"/>
      <c r="AA756" s="289"/>
      <c r="AB756" s="289"/>
      <c r="AC756" s="289"/>
      <c r="AD756" s="289"/>
      <c r="AE756" s="289"/>
      <c r="AF756" s="289"/>
      <c r="AG756" s="289"/>
      <c r="AH756" s="289"/>
    </row>
    <row r="757" spans="1:34" ht="12.75" customHeight="1" x14ac:dyDescent="0.25">
      <c r="A757" s="289"/>
      <c r="B757" s="289"/>
      <c r="C757" s="289"/>
      <c r="D757" s="289"/>
      <c r="E757" s="289"/>
      <c r="F757" s="289"/>
      <c r="G757" s="289"/>
      <c r="H757" s="289"/>
      <c r="I757" s="289"/>
      <c r="J757" s="289"/>
      <c r="K757" s="289"/>
      <c r="L757" s="289"/>
      <c r="M757" s="289"/>
      <c r="N757" s="289"/>
      <c r="O757" s="289"/>
      <c r="P757" s="289"/>
      <c r="Q757" s="289"/>
      <c r="R757" s="289"/>
      <c r="S757" s="289"/>
      <c r="T757" s="289"/>
      <c r="U757" s="289"/>
      <c r="V757" s="289"/>
      <c r="W757" s="289"/>
      <c r="X757" s="289"/>
      <c r="Y757" s="289"/>
      <c r="Z757" s="289"/>
      <c r="AA757" s="289"/>
      <c r="AB757" s="289"/>
      <c r="AC757" s="289"/>
      <c r="AD757" s="289"/>
      <c r="AE757" s="289"/>
      <c r="AF757" s="289"/>
      <c r="AG757" s="289"/>
      <c r="AH757" s="289"/>
    </row>
    <row r="758" spans="1:34" ht="12.75" customHeight="1" x14ac:dyDescent="0.25">
      <c r="A758" s="289"/>
      <c r="B758" s="289"/>
      <c r="C758" s="289"/>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289"/>
      <c r="Z758" s="289"/>
      <c r="AA758" s="289"/>
      <c r="AB758" s="289"/>
      <c r="AC758" s="289"/>
      <c r="AD758" s="289"/>
      <c r="AE758" s="289"/>
      <c r="AF758" s="289"/>
      <c r="AG758" s="289"/>
      <c r="AH758" s="289"/>
    </row>
    <row r="759" spans="1:34" ht="12.75" customHeight="1" x14ac:dyDescent="0.25">
      <c r="A759" s="289"/>
      <c r="B759" s="289"/>
      <c r="C759" s="289"/>
      <c r="D759" s="289"/>
      <c r="E759" s="289"/>
      <c r="F759" s="289"/>
      <c r="G759" s="289"/>
      <c r="H759" s="289"/>
      <c r="I759" s="289"/>
      <c r="J759" s="289"/>
      <c r="K759" s="289"/>
      <c r="L759" s="289"/>
      <c r="M759" s="289"/>
      <c r="N759" s="289"/>
      <c r="O759" s="289"/>
      <c r="P759" s="289"/>
      <c r="Q759" s="289"/>
      <c r="R759" s="289"/>
      <c r="S759" s="289"/>
      <c r="T759" s="289"/>
      <c r="U759" s="289"/>
      <c r="V759" s="289"/>
      <c r="W759" s="289"/>
      <c r="X759" s="289"/>
      <c r="Y759" s="289"/>
      <c r="Z759" s="289"/>
      <c r="AA759" s="289"/>
      <c r="AB759" s="289"/>
      <c r="AC759" s="289"/>
      <c r="AD759" s="289"/>
      <c r="AE759" s="289"/>
      <c r="AF759" s="289"/>
      <c r="AG759" s="289"/>
      <c r="AH759" s="289"/>
    </row>
    <row r="760" spans="1:34" ht="12.75" customHeight="1" x14ac:dyDescent="0.25">
      <c r="A760" s="289"/>
      <c r="B760" s="289"/>
      <c r="C760" s="289"/>
      <c r="D760" s="289"/>
      <c r="E760" s="289"/>
      <c r="F760" s="289"/>
      <c r="G760" s="289"/>
      <c r="H760" s="289"/>
      <c r="I760" s="289"/>
      <c r="J760" s="289"/>
      <c r="K760" s="289"/>
      <c r="L760" s="289"/>
      <c r="M760" s="289"/>
      <c r="N760" s="289"/>
      <c r="O760" s="289"/>
      <c r="P760" s="289"/>
      <c r="Q760" s="289"/>
      <c r="R760" s="289"/>
      <c r="S760" s="289"/>
      <c r="T760" s="289"/>
      <c r="U760" s="289"/>
      <c r="V760" s="289"/>
      <c r="W760" s="289"/>
      <c r="X760" s="289"/>
      <c r="Y760" s="289"/>
      <c r="Z760" s="289"/>
      <c r="AA760" s="289"/>
      <c r="AB760" s="289"/>
      <c r="AC760" s="289"/>
      <c r="AD760" s="289"/>
      <c r="AE760" s="289"/>
      <c r="AF760" s="289"/>
      <c r="AG760" s="289"/>
      <c r="AH760" s="289"/>
    </row>
    <row r="761" spans="1:34" ht="12.75" customHeight="1" x14ac:dyDescent="0.25">
      <c r="A761" s="289"/>
      <c r="B761" s="289"/>
      <c r="C761" s="289"/>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289"/>
      <c r="Z761" s="289"/>
      <c r="AA761" s="289"/>
      <c r="AB761" s="289"/>
      <c r="AC761" s="289"/>
      <c r="AD761" s="289"/>
      <c r="AE761" s="289"/>
      <c r="AF761" s="289"/>
      <c r="AG761" s="289"/>
      <c r="AH761" s="289"/>
    </row>
    <row r="762" spans="1:34" ht="12.75" customHeight="1" x14ac:dyDescent="0.25">
      <c r="A762" s="289"/>
      <c r="B762" s="289"/>
      <c r="C762" s="289"/>
      <c r="D762" s="289"/>
      <c r="E762" s="289"/>
      <c r="F762" s="289"/>
      <c r="G762" s="289"/>
      <c r="H762" s="289"/>
      <c r="I762" s="289"/>
      <c r="J762" s="289"/>
      <c r="K762" s="289"/>
      <c r="L762" s="289"/>
      <c r="M762" s="289"/>
      <c r="N762" s="289"/>
      <c r="O762" s="289"/>
      <c r="P762" s="289"/>
      <c r="Q762" s="289"/>
      <c r="R762" s="289"/>
      <c r="S762" s="289"/>
      <c r="T762" s="289"/>
      <c r="U762" s="289"/>
      <c r="V762" s="289"/>
      <c r="W762" s="289"/>
      <c r="X762" s="289"/>
      <c r="Y762" s="289"/>
      <c r="Z762" s="289"/>
      <c r="AA762" s="289"/>
      <c r="AB762" s="289"/>
      <c r="AC762" s="289"/>
      <c r="AD762" s="289"/>
      <c r="AE762" s="289"/>
      <c r="AF762" s="289"/>
      <c r="AG762" s="289"/>
      <c r="AH762" s="289"/>
    </row>
    <row r="763" spans="1:34" ht="12.75" customHeight="1" x14ac:dyDescent="0.25">
      <c r="A763" s="289"/>
      <c r="B763" s="289"/>
      <c r="C763" s="289"/>
      <c r="D763" s="289"/>
      <c r="E763" s="289"/>
      <c r="F763" s="289"/>
      <c r="G763" s="289"/>
      <c r="H763" s="289"/>
      <c r="I763" s="289"/>
      <c r="J763" s="289"/>
      <c r="K763" s="289"/>
      <c r="L763" s="289"/>
      <c r="M763" s="289"/>
      <c r="N763" s="289"/>
      <c r="O763" s="289"/>
      <c r="P763" s="289"/>
      <c r="Q763" s="289"/>
      <c r="R763" s="289"/>
      <c r="S763" s="289"/>
      <c r="T763" s="289"/>
      <c r="U763" s="289"/>
      <c r="V763" s="289"/>
      <c r="W763" s="289"/>
      <c r="X763" s="289"/>
      <c r="Y763" s="289"/>
      <c r="Z763" s="289"/>
      <c r="AA763" s="289"/>
      <c r="AB763" s="289"/>
      <c r="AC763" s="289"/>
      <c r="AD763" s="289"/>
      <c r="AE763" s="289"/>
      <c r="AF763" s="289"/>
      <c r="AG763" s="289"/>
      <c r="AH763" s="289"/>
    </row>
    <row r="764" spans="1:34" ht="12.75" customHeight="1" x14ac:dyDescent="0.25">
      <c r="A764" s="289"/>
      <c r="B764" s="289"/>
      <c r="C764" s="289"/>
      <c r="D764" s="289"/>
      <c r="E764" s="289"/>
      <c r="F764" s="289"/>
      <c r="G764" s="289"/>
      <c r="H764" s="289"/>
      <c r="I764" s="289"/>
      <c r="J764" s="289"/>
      <c r="K764" s="289"/>
      <c r="L764" s="289"/>
      <c r="M764" s="289"/>
      <c r="N764" s="289"/>
      <c r="O764" s="289"/>
      <c r="P764" s="289"/>
      <c r="Q764" s="289"/>
      <c r="R764" s="289"/>
      <c r="S764" s="289"/>
      <c r="T764" s="289"/>
      <c r="U764" s="289"/>
      <c r="V764" s="289"/>
      <c r="W764" s="289"/>
      <c r="X764" s="289"/>
      <c r="Y764" s="289"/>
      <c r="Z764" s="289"/>
      <c r="AA764" s="289"/>
      <c r="AB764" s="289"/>
      <c r="AC764" s="289"/>
      <c r="AD764" s="289"/>
      <c r="AE764" s="289"/>
      <c r="AF764" s="289"/>
      <c r="AG764" s="289"/>
      <c r="AH764" s="289"/>
    </row>
    <row r="765" spans="1:34" ht="12.75" customHeight="1" x14ac:dyDescent="0.25">
      <c r="A765" s="289"/>
      <c r="B765" s="289"/>
      <c r="C765" s="289"/>
      <c r="D765" s="289"/>
      <c r="E765" s="289"/>
      <c r="F765" s="289"/>
      <c r="G765" s="289"/>
      <c r="H765" s="289"/>
      <c r="I765" s="289"/>
      <c r="J765" s="289"/>
      <c r="K765" s="289"/>
      <c r="L765" s="289"/>
      <c r="M765" s="289"/>
      <c r="N765" s="289"/>
      <c r="O765" s="289"/>
      <c r="P765" s="289"/>
      <c r="Q765" s="289"/>
      <c r="R765" s="289"/>
      <c r="S765" s="289"/>
      <c r="T765" s="289"/>
      <c r="U765" s="289"/>
      <c r="V765" s="289"/>
      <c r="W765" s="289"/>
      <c r="X765" s="289"/>
      <c r="Y765" s="289"/>
      <c r="Z765" s="289"/>
      <c r="AA765" s="289"/>
      <c r="AB765" s="289"/>
      <c r="AC765" s="289"/>
      <c r="AD765" s="289"/>
      <c r="AE765" s="289"/>
      <c r="AF765" s="289"/>
      <c r="AG765" s="289"/>
      <c r="AH765" s="289"/>
    </row>
    <row r="766" spans="1:34" ht="12.75" customHeight="1" x14ac:dyDescent="0.25">
      <c r="A766" s="289"/>
      <c r="B766" s="289"/>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289"/>
      <c r="Z766" s="289"/>
      <c r="AA766" s="289"/>
      <c r="AB766" s="289"/>
      <c r="AC766" s="289"/>
      <c r="AD766" s="289"/>
      <c r="AE766" s="289"/>
      <c r="AF766" s="289"/>
      <c r="AG766" s="289"/>
      <c r="AH766" s="289"/>
    </row>
    <row r="767" spans="1:34" ht="12.75" customHeight="1" x14ac:dyDescent="0.25">
      <c r="A767" s="289"/>
      <c r="B767" s="289"/>
      <c r="C767" s="289"/>
      <c r="D767" s="289"/>
      <c r="E767" s="289"/>
      <c r="F767" s="289"/>
      <c r="G767" s="289"/>
      <c r="H767" s="289"/>
      <c r="I767" s="289"/>
      <c r="J767" s="289"/>
      <c r="K767" s="289"/>
      <c r="L767" s="289"/>
      <c r="M767" s="289"/>
      <c r="N767" s="289"/>
      <c r="O767" s="289"/>
      <c r="P767" s="289"/>
      <c r="Q767" s="289"/>
      <c r="R767" s="289"/>
      <c r="S767" s="289"/>
      <c r="T767" s="289"/>
      <c r="U767" s="289"/>
      <c r="V767" s="289"/>
      <c r="W767" s="289"/>
      <c r="X767" s="289"/>
      <c r="Y767" s="289"/>
      <c r="Z767" s="289"/>
      <c r="AA767" s="289"/>
      <c r="AB767" s="289"/>
      <c r="AC767" s="289"/>
      <c r="AD767" s="289"/>
      <c r="AE767" s="289"/>
      <c r="AF767" s="289"/>
      <c r="AG767" s="289"/>
      <c r="AH767" s="289"/>
    </row>
    <row r="768" spans="1:34" ht="12.75" customHeight="1" x14ac:dyDescent="0.25">
      <c r="A768" s="289"/>
      <c r="B768" s="289"/>
      <c r="C768" s="289"/>
      <c r="D768" s="289"/>
      <c r="E768" s="289"/>
      <c r="F768" s="289"/>
      <c r="G768" s="289"/>
      <c r="H768" s="289"/>
      <c r="I768" s="289"/>
      <c r="J768" s="289"/>
      <c r="K768" s="289"/>
      <c r="L768" s="289"/>
      <c r="M768" s="289"/>
      <c r="N768" s="289"/>
      <c r="O768" s="289"/>
      <c r="P768" s="289"/>
      <c r="Q768" s="289"/>
      <c r="R768" s="289"/>
      <c r="S768" s="289"/>
      <c r="T768" s="289"/>
      <c r="U768" s="289"/>
      <c r="V768" s="289"/>
      <c r="W768" s="289"/>
      <c r="X768" s="289"/>
      <c r="Y768" s="289"/>
      <c r="Z768" s="289"/>
      <c r="AA768" s="289"/>
      <c r="AB768" s="289"/>
      <c r="AC768" s="289"/>
      <c r="AD768" s="289"/>
      <c r="AE768" s="289"/>
      <c r="AF768" s="289"/>
      <c r="AG768" s="289"/>
      <c r="AH768" s="289"/>
    </row>
    <row r="769" spans="1:34" ht="12.75" customHeight="1" x14ac:dyDescent="0.25">
      <c r="A769" s="289"/>
      <c r="B769" s="289"/>
      <c r="C769" s="289"/>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289"/>
      <c r="Z769" s="289"/>
      <c r="AA769" s="289"/>
      <c r="AB769" s="289"/>
      <c r="AC769" s="289"/>
      <c r="AD769" s="289"/>
      <c r="AE769" s="289"/>
      <c r="AF769" s="289"/>
      <c r="AG769" s="289"/>
      <c r="AH769" s="289"/>
    </row>
    <row r="770" spans="1:34" ht="12.75" customHeight="1" x14ac:dyDescent="0.25">
      <c r="A770" s="289"/>
      <c r="B770" s="289"/>
      <c r="C770" s="289"/>
      <c r="D770" s="289"/>
      <c r="E770" s="289"/>
      <c r="F770" s="289"/>
      <c r="G770" s="289"/>
      <c r="H770" s="289"/>
      <c r="I770" s="289"/>
      <c r="J770" s="289"/>
      <c r="K770" s="289"/>
      <c r="L770" s="289"/>
      <c r="M770" s="289"/>
      <c r="N770" s="289"/>
      <c r="O770" s="289"/>
      <c r="P770" s="289"/>
      <c r="Q770" s="289"/>
      <c r="R770" s="289"/>
      <c r="S770" s="289"/>
      <c r="T770" s="289"/>
      <c r="U770" s="289"/>
      <c r="V770" s="289"/>
      <c r="W770" s="289"/>
      <c r="X770" s="289"/>
      <c r="Y770" s="289"/>
      <c r="Z770" s="289"/>
      <c r="AA770" s="289"/>
      <c r="AB770" s="289"/>
      <c r="AC770" s="289"/>
      <c r="AD770" s="289"/>
      <c r="AE770" s="289"/>
      <c r="AF770" s="289"/>
      <c r="AG770" s="289"/>
      <c r="AH770" s="289"/>
    </row>
    <row r="771" spans="1:34" ht="12.75" customHeight="1" x14ac:dyDescent="0.25">
      <c r="A771" s="289"/>
      <c r="B771" s="289"/>
      <c r="C771" s="289"/>
      <c r="D771" s="289"/>
      <c r="E771" s="289"/>
      <c r="F771" s="289"/>
      <c r="G771" s="289"/>
      <c r="H771" s="289"/>
      <c r="I771" s="289"/>
      <c r="J771" s="289"/>
      <c r="K771" s="289"/>
      <c r="L771" s="289"/>
      <c r="M771" s="289"/>
      <c r="N771" s="289"/>
      <c r="O771" s="289"/>
      <c r="P771" s="289"/>
      <c r="Q771" s="289"/>
      <c r="R771" s="289"/>
      <c r="S771" s="289"/>
      <c r="T771" s="289"/>
      <c r="U771" s="289"/>
      <c r="V771" s="289"/>
      <c r="W771" s="289"/>
      <c r="X771" s="289"/>
      <c r="Y771" s="289"/>
      <c r="Z771" s="289"/>
      <c r="AA771" s="289"/>
      <c r="AB771" s="289"/>
      <c r="AC771" s="289"/>
      <c r="AD771" s="289"/>
      <c r="AE771" s="289"/>
      <c r="AF771" s="289"/>
      <c r="AG771" s="289"/>
      <c r="AH771" s="289"/>
    </row>
    <row r="772" spans="1:34" ht="12.75" customHeight="1" x14ac:dyDescent="0.25">
      <c r="A772" s="289"/>
      <c r="B772" s="289"/>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289"/>
      <c r="Z772" s="289"/>
      <c r="AA772" s="289"/>
      <c r="AB772" s="289"/>
      <c r="AC772" s="289"/>
      <c r="AD772" s="289"/>
      <c r="AE772" s="289"/>
      <c r="AF772" s="289"/>
      <c r="AG772" s="289"/>
      <c r="AH772" s="289"/>
    </row>
    <row r="773" spans="1:34" ht="12.75" customHeight="1" x14ac:dyDescent="0.25">
      <c r="A773" s="289"/>
      <c r="B773" s="289"/>
      <c r="C773" s="289"/>
      <c r="D773" s="289"/>
      <c r="E773" s="289"/>
      <c r="F773" s="289"/>
      <c r="G773" s="289"/>
      <c r="H773" s="289"/>
      <c r="I773" s="289"/>
      <c r="J773" s="289"/>
      <c r="K773" s="289"/>
      <c r="L773" s="289"/>
      <c r="M773" s="289"/>
      <c r="N773" s="289"/>
      <c r="O773" s="289"/>
      <c r="P773" s="289"/>
      <c r="Q773" s="289"/>
      <c r="R773" s="289"/>
      <c r="S773" s="289"/>
      <c r="T773" s="289"/>
      <c r="U773" s="289"/>
      <c r="V773" s="289"/>
      <c r="W773" s="289"/>
      <c r="X773" s="289"/>
      <c r="Y773" s="289"/>
      <c r="Z773" s="289"/>
      <c r="AA773" s="289"/>
      <c r="AB773" s="289"/>
      <c r="AC773" s="289"/>
      <c r="AD773" s="289"/>
      <c r="AE773" s="289"/>
      <c r="AF773" s="289"/>
      <c r="AG773" s="289"/>
      <c r="AH773" s="289"/>
    </row>
    <row r="774" spans="1:34" ht="12.75" customHeight="1" x14ac:dyDescent="0.25">
      <c r="A774" s="289"/>
      <c r="B774" s="289"/>
      <c r="C774" s="289"/>
      <c r="D774" s="289"/>
      <c r="E774" s="289"/>
      <c r="F774" s="289"/>
      <c r="G774" s="289"/>
      <c r="H774" s="289"/>
      <c r="I774" s="289"/>
      <c r="J774" s="289"/>
      <c r="K774" s="289"/>
      <c r="L774" s="289"/>
      <c r="M774" s="289"/>
      <c r="N774" s="289"/>
      <c r="O774" s="289"/>
      <c r="P774" s="289"/>
      <c r="Q774" s="289"/>
      <c r="R774" s="289"/>
      <c r="S774" s="289"/>
      <c r="T774" s="289"/>
      <c r="U774" s="289"/>
      <c r="V774" s="289"/>
      <c r="W774" s="289"/>
      <c r="X774" s="289"/>
      <c r="Y774" s="289"/>
      <c r="Z774" s="289"/>
      <c r="AA774" s="289"/>
      <c r="AB774" s="289"/>
      <c r="AC774" s="289"/>
      <c r="AD774" s="289"/>
      <c r="AE774" s="289"/>
      <c r="AF774" s="289"/>
      <c r="AG774" s="289"/>
      <c r="AH774" s="289"/>
    </row>
    <row r="775" spans="1:34" ht="12.75" customHeight="1" x14ac:dyDescent="0.25">
      <c r="A775" s="289"/>
      <c r="B775" s="289"/>
      <c r="C775" s="289"/>
      <c r="D775" s="289"/>
      <c r="E775" s="289"/>
      <c r="F775" s="289"/>
      <c r="G775" s="289"/>
      <c r="H775" s="289"/>
      <c r="I775" s="289"/>
      <c r="J775" s="289"/>
      <c r="K775" s="289"/>
      <c r="L775" s="289"/>
      <c r="M775" s="289"/>
      <c r="N775" s="289"/>
      <c r="O775" s="289"/>
      <c r="P775" s="289"/>
      <c r="Q775" s="289"/>
      <c r="R775" s="289"/>
      <c r="S775" s="289"/>
      <c r="T775" s="289"/>
      <c r="U775" s="289"/>
      <c r="V775" s="289"/>
      <c r="W775" s="289"/>
      <c r="X775" s="289"/>
      <c r="Y775" s="289"/>
      <c r="Z775" s="289"/>
      <c r="AA775" s="289"/>
      <c r="AB775" s="289"/>
      <c r="AC775" s="289"/>
      <c r="AD775" s="289"/>
      <c r="AE775" s="289"/>
      <c r="AF775" s="289"/>
      <c r="AG775" s="289"/>
      <c r="AH775" s="289"/>
    </row>
    <row r="776" spans="1:34" ht="12.75" customHeight="1" x14ac:dyDescent="0.25">
      <c r="A776" s="289"/>
      <c r="B776" s="289"/>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289"/>
      <c r="Z776" s="289"/>
      <c r="AA776" s="289"/>
      <c r="AB776" s="289"/>
      <c r="AC776" s="289"/>
      <c r="AD776" s="289"/>
      <c r="AE776" s="289"/>
      <c r="AF776" s="289"/>
      <c r="AG776" s="289"/>
      <c r="AH776" s="289"/>
    </row>
    <row r="777" spans="1:34" ht="12.75" customHeight="1" x14ac:dyDescent="0.25">
      <c r="A777" s="289"/>
      <c r="B777" s="289"/>
      <c r="C777" s="289"/>
      <c r="D777" s="289"/>
      <c r="E777" s="289"/>
      <c r="F777" s="289"/>
      <c r="G777" s="289"/>
      <c r="H777" s="289"/>
      <c r="I777" s="289"/>
      <c r="J777" s="289"/>
      <c r="K777" s="289"/>
      <c r="L777" s="289"/>
      <c r="M777" s="289"/>
      <c r="N777" s="289"/>
      <c r="O777" s="289"/>
      <c r="P777" s="289"/>
      <c r="Q777" s="289"/>
      <c r="R777" s="289"/>
      <c r="S777" s="289"/>
      <c r="T777" s="289"/>
      <c r="U777" s="289"/>
      <c r="V777" s="289"/>
      <c r="W777" s="289"/>
      <c r="X777" s="289"/>
      <c r="Y777" s="289"/>
      <c r="Z777" s="289"/>
      <c r="AA777" s="289"/>
      <c r="AB777" s="289"/>
      <c r="AC777" s="289"/>
      <c r="AD777" s="289"/>
      <c r="AE777" s="289"/>
      <c r="AF777" s="289"/>
      <c r="AG777" s="289"/>
      <c r="AH777" s="289"/>
    </row>
    <row r="778" spans="1:34" ht="12.75" customHeight="1" x14ac:dyDescent="0.25">
      <c r="A778" s="289"/>
      <c r="B778" s="289"/>
      <c r="C778" s="289"/>
      <c r="D778" s="289"/>
      <c r="E778" s="289"/>
      <c r="F778" s="289"/>
      <c r="G778" s="289"/>
      <c r="H778" s="289"/>
      <c r="I778" s="289"/>
      <c r="J778" s="289"/>
      <c r="K778" s="289"/>
      <c r="L778" s="289"/>
      <c r="M778" s="289"/>
      <c r="N778" s="289"/>
      <c r="O778" s="289"/>
      <c r="P778" s="289"/>
      <c r="Q778" s="289"/>
      <c r="R778" s="289"/>
      <c r="S778" s="289"/>
      <c r="T778" s="289"/>
      <c r="U778" s="289"/>
      <c r="V778" s="289"/>
      <c r="W778" s="289"/>
      <c r="X778" s="289"/>
      <c r="Y778" s="289"/>
      <c r="Z778" s="289"/>
      <c r="AA778" s="289"/>
      <c r="AB778" s="289"/>
      <c r="AC778" s="289"/>
      <c r="AD778" s="289"/>
      <c r="AE778" s="289"/>
      <c r="AF778" s="289"/>
      <c r="AG778" s="289"/>
      <c r="AH778" s="289"/>
    </row>
    <row r="779" spans="1:34" ht="12.75" customHeight="1" x14ac:dyDescent="0.25">
      <c r="A779" s="289"/>
      <c r="B779" s="289"/>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289"/>
      <c r="Z779" s="289"/>
      <c r="AA779" s="289"/>
      <c r="AB779" s="289"/>
      <c r="AC779" s="289"/>
      <c r="AD779" s="289"/>
      <c r="AE779" s="289"/>
      <c r="AF779" s="289"/>
      <c r="AG779" s="289"/>
      <c r="AH779" s="289"/>
    </row>
    <row r="780" spans="1:34" ht="12.75" customHeight="1" x14ac:dyDescent="0.25">
      <c r="A780" s="289"/>
      <c r="B780" s="289"/>
      <c r="C780" s="289"/>
      <c r="D780" s="289"/>
      <c r="E780" s="289"/>
      <c r="F780" s="289"/>
      <c r="G780" s="289"/>
      <c r="H780" s="289"/>
      <c r="I780" s="289"/>
      <c r="J780" s="289"/>
      <c r="K780" s="289"/>
      <c r="L780" s="289"/>
      <c r="M780" s="289"/>
      <c r="N780" s="289"/>
      <c r="O780" s="289"/>
      <c r="P780" s="289"/>
      <c r="Q780" s="289"/>
      <c r="R780" s="289"/>
      <c r="S780" s="289"/>
      <c r="T780" s="289"/>
      <c r="U780" s="289"/>
      <c r="V780" s="289"/>
      <c r="W780" s="289"/>
      <c r="X780" s="289"/>
      <c r="Y780" s="289"/>
      <c r="Z780" s="289"/>
      <c r="AA780" s="289"/>
      <c r="AB780" s="289"/>
      <c r="AC780" s="289"/>
      <c r="AD780" s="289"/>
      <c r="AE780" s="289"/>
      <c r="AF780" s="289"/>
      <c r="AG780" s="289"/>
      <c r="AH780" s="289"/>
    </row>
    <row r="781" spans="1:34" ht="12.75" customHeight="1" x14ac:dyDescent="0.25">
      <c r="A781" s="289"/>
      <c r="B781" s="289"/>
      <c r="C781" s="289"/>
      <c r="D781" s="289"/>
      <c r="E781" s="289"/>
      <c r="F781" s="289"/>
      <c r="G781" s="289"/>
      <c r="H781" s="289"/>
      <c r="I781" s="289"/>
      <c r="J781" s="289"/>
      <c r="K781" s="289"/>
      <c r="L781" s="289"/>
      <c r="M781" s="289"/>
      <c r="N781" s="289"/>
      <c r="O781" s="289"/>
      <c r="P781" s="289"/>
      <c r="Q781" s="289"/>
      <c r="R781" s="289"/>
      <c r="S781" s="289"/>
      <c r="T781" s="289"/>
      <c r="U781" s="289"/>
      <c r="V781" s="289"/>
      <c r="W781" s="289"/>
      <c r="X781" s="289"/>
      <c r="Y781" s="289"/>
      <c r="Z781" s="289"/>
      <c r="AA781" s="289"/>
      <c r="AB781" s="289"/>
      <c r="AC781" s="289"/>
      <c r="AD781" s="289"/>
      <c r="AE781" s="289"/>
      <c r="AF781" s="289"/>
      <c r="AG781" s="289"/>
      <c r="AH781" s="289"/>
    </row>
    <row r="782" spans="1:34" ht="12.75" customHeight="1" x14ac:dyDescent="0.25">
      <c r="A782" s="289"/>
      <c r="B782" s="289"/>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289"/>
      <c r="Z782" s="289"/>
      <c r="AA782" s="289"/>
      <c r="AB782" s="289"/>
      <c r="AC782" s="289"/>
      <c r="AD782" s="289"/>
      <c r="AE782" s="289"/>
      <c r="AF782" s="289"/>
      <c r="AG782" s="289"/>
      <c r="AH782" s="289"/>
    </row>
    <row r="783" spans="1:34" ht="12.75" customHeight="1" x14ac:dyDescent="0.25">
      <c r="A783" s="289"/>
      <c r="B783" s="289"/>
      <c r="C783" s="289"/>
      <c r="D783" s="289"/>
      <c r="E783" s="289"/>
      <c r="F783" s="289"/>
      <c r="G783" s="289"/>
      <c r="H783" s="289"/>
      <c r="I783" s="289"/>
      <c r="J783" s="289"/>
      <c r="K783" s="289"/>
      <c r="L783" s="289"/>
      <c r="M783" s="289"/>
      <c r="N783" s="289"/>
      <c r="O783" s="289"/>
      <c r="P783" s="289"/>
      <c r="Q783" s="289"/>
      <c r="R783" s="289"/>
      <c r="S783" s="289"/>
      <c r="T783" s="289"/>
      <c r="U783" s="289"/>
      <c r="V783" s="289"/>
      <c r="W783" s="289"/>
      <c r="X783" s="289"/>
      <c r="Y783" s="289"/>
      <c r="Z783" s="289"/>
      <c r="AA783" s="289"/>
      <c r="AB783" s="289"/>
      <c r="AC783" s="289"/>
      <c r="AD783" s="289"/>
      <c r="AE783" s="289"/>
      <c r="AF783" s="289"/>
      <c r="AG783" s="289"/>
      <c r="AH783" s="289"/>
    </row>
    <row r="784" spans="1:34" ht="12.75" customHeight="1" x14ac:dyDescent="0.25">
      <c r="A784" s="289"/>
      <c r="B784" s="289"/>
      <c r="C784" s="289"/>
      <c r="D784" s="289"/>
      <c r="E784" s="289"/>
      <c r="F784" s="289"/>
      <c r="G784" s="289"/>
      <c r="H784" s="289"/>
      <c r="I784" s="289"/>
      <c r="J784" s="289"/>
      <c r="K784" s="289"/>
      <c r="L784" s="289"/>
      <c r="M784" s="289"/>
      <c r="N784" s="289"/>
      <c r="O784" s="289"/>
      <c r="P784" s="289"/>
      <c r="Q784" s="289"/>
      <c r="R784" s="289"/>
      <c r="S784" s="289"/>
      <c r="T784" s="289"/>
      <c r="U784" s="289"/>
      <c r="V784" s="289"/>
      <c r="W784" s="289"/>
      <c r="X784" s="289"/>
      <c r="Y784" s="289"/>
      <c r="Z784" s="289"/>
      <c r="AA784" s="289"/>
      <c r="AB784" s="289"/>
      <c r="AC784" s="289"/>
      <c r="AD784" s="289"/>
      <c r="AE784" s="289"/>
      <c r="AF784" s="289"/>
      <c r="AG784" s="289"/>
      <c r="AH784" s="289"/>
    </row>
    <row r="785" spans="1:34" ht="12.75" customHeight="1" x14ac:dyDescent="0.25">
      <c r="A785" s="289"/>
      <c r="B785" s="289"/>
      <c r="C785" s="289"/>
      <c r="D785" s="289"/>
      <c r="E785" s="289"/>
      <c r="F785" s="289"/>
      <c r="G785" s="289"/>
      <c r="H785" s="289"/>
      <c r="I785" s="289"/>
      <c r="J785" s="289"/>
      <c r="K785" s="289"/>
      <c r="L785" s="289"/>
      <c r="M785" s="289"/>
      <c r="N785" s="289"/>
      <c r="O785" s="289"/>
      <c r="P785" s="289"/>
      <c r="Q785" s="289"/>
      <c r="R785" s="289"/>
      <c r="S785" s="289"/>
      <c r="T785" s="289"/>
      <c r="U785" s="289"/>
      <c r="V785" s="289"/>
      <c r="W785" s="289"/>
      <c r="X785" s="289"/>
      <c r="Y785" s="289"/>
      <c r="Z785" s="289"/>
      <c r="AA785" s="289"/>
      <c r="AB785" s="289"/>
      <c r="AC785" s="289"/>
      <c r="AD785" s="289"/>
      <c r="AE785" s="289"/>
      <c r="AF785" s="289"/>
      <c r="AG785" s="289"/>
      <c r="AH785" s="289"/>
    </row>
    <row r="786" spans="1:34" ht="12.75" customHeight="1" x14ac:dyDescent="0.25">
      <c r="A786" s="289"/>
      <c r="B786" s="289"/>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289"/>
      <c r="Z786" s="289"/>
      <c r="AA786" s="289"/>
      <c r="AB786" s="289"/>
      <c r="AC786" s="289"/>
      <c r="AD786" s="289"/>
      <c r="AE786" s="289"/>
      <c r="AF786" s="289"/>
      <c r="AG786" s="289"/>
      <c r="AH786" s="289"/>
    </row>
    <row r="787" spans="1:34" ht="12.75" customHeight="1" x14ac:dyDescent="0.25">
      <c r="A787" s="289"/>
      <c r="B787" s="289"/>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289"/>
      <c r="Z787" s="289"/>
      <c r="AA787" s="289"/>
      <c r="AB787" s="289"/>
      <c r="AC787" s="289"/>
      <c r="AD787" s="289"/>
      <c r="AE787" s="289"/>
      <c r="AF787" s="289"/>
      <c r="AG787" s="289"/>
      <c r="AH787" s="289"/>
    </row>
    <row r="788" spans="1:34" ht="12.75" customHeight="1" x14ac:dyDescent="0.25">
      <c r="A788" s="289"/>
      <c r="B788" s="289"/>
      <c r="C788" s="289"/>
      <c r="D788" s="289"/>
      <c r="E788" s="289"/>
      <c r="F788" s="289"/>
      <c r="G788" s="289"/>
      <c r="H788" s="289"/>
      <c r="I788" s="289"/>
      <c r="J788" s="289"/>
      <c r="K788" s="289"/>
      <c r="L788" s="289"/>
      <c r="M788" s="289"/>
      <c r="N788" s="289"/>
      <c r="O788" s="289"/>
      <c r="P788" s="289"/>
      <c r="Q788" s="289"/>
      <c r="R788" s="289"/>
      <c r="S788" s="289"/>
      <c r="T788" s="289"/>
      <c r="U788" s="289"/>
      <c r="V788" s="289"/>
      <c r="W788" s="289"/>
      <c r="X788" s="289"/>
      <c r="Y788" s="289"/>
      <c r="Z788" s="289"/>
      <c r="AA788" s="289"/>
      <c r="AB788" s="289"/>
      <c r="AC788" s="289"/>
      <c r="AD788" s="289"/>
      <c r="AE788" s="289"/>
      <c r="AF788" s="289"/>
      <c r="AG788" s="289"/>
      <c r="AH788" s="289"/>
    </row>
    <row r="789" spans="1:34" ht="12.75" customHeight="1" x14ac:dyDescent="0.25">
      <c r="A789" s="289"/>
      <c r="B789" s="289"/>
      <c r="C789" s="289"/>
      <c r="D789" s="289"/>
      <c r="E789" s="289"/>
      <c r="F789" s="289"/>
      <c r="G789" s="289"/>
      <c r="H789" s="289"/>
      <c r="I789" s="289"/>
      <c r="J789" s="289"/>
      <c r="K789" s="289"/>
      <c r="L789" s="289"/>
      <c r="M789" s="289"/>
      <c r="N789" s="289"/>
      <c r="O789" s="289"/>
      <c r="P789" s="289"/>
      <c r="Q789" s="289"/>
      <c r="R789" s="289"/>
      <c r="S789" s="289"/>
      <c r="T789" s="289"/>
      <c r="U789" s="289"/>
      <c r="V789" s="289"/>
      <c r="W789" s="289"/>
      <c r="X789" s="289"/>
      <c r="Y789" s="289"/>
      <c r="Z789" s="289"/>
      <c r="AA789" s="289"/>
      <c r="AB789" s="289"/>
      <c r="AC789" s="289"/>
      <c r="AD789" s="289"/>
      <c r="AE789" s="289"/>
      <c r="AF789" s="289"/>
      <c r="AG789" s="289"/>
      <c r="AH789" s="289"/>
    </row>
    <row r="790" spans="1:34" ht="12.75" customHeight="1" x14ac:dyDescent="0.25">
      <c r="A790" s="289"/>
      <c r="B790" s="289"/>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289"/>
      <c r="Z790" s="289"/>
      <c r="AA790" s="289"/>
      <c r="AB790" s="289"/>
      <c r="AC790" s="289"/>
      <c r="AD790" s="289"/>
      <c r="AE790" s="289"/>
      <c r="AF790" s="289"/>
      <c r="AG790" s="289"/>
      <c r="AH790" s="289"/>
    </row>
    <row r="791" spans="1:34" ht="12.75" customHeight="1" x14ac:dyDescent="0.25">
      <c r="A791" s="289"/>
      <c r="B791" s="289"/>
      <c r="C791" s="289"/>
      <c r="D791" s="289"/>
      <c r="E791" s="289"/>
      <c r="F791" s="289"/>
      <c r="G791" s="289"/>
      <c r="H791" s="289"/>
      <c r="I791" s="289"/>
      <c r="J791" s="289"/>
      <c r="K791" s="289"/>
      <c r="L791" s="289"/>
      <c r="M791" s="289"/>
      <c r="N791" s="289"/>
      <c r="O791" s="289"/>
      <c r="P791" s="289"/>
      <c r="Q791" s="289"/>
      <c r="R791" s="289"/>
      <c r="S791" s="289"/>
      <c r="T791" s="289"/>
      <c r="U791" s="289"/>
      <c r="V791" s="289"/>
      <c r="W791" s="289"/>
      <c r="X791" s="289"/>
      <c r="Y791" s="289"/>
      <c r="Z791" s="289"/>
      <c r="AA791" s="289"/>
      <c r="AB791" s="289"/>
      <c r="AC791" s="289"/>
      <c r="AD791" s="289"/>
      <c r="AE791" s="289"/>
      <c r="AF791" s="289"/>
      <c r="AG791" s="289"/>
      <c r="AH791" s="289"/>
    </row>
    <row r="792" spans="1:34" ht="12.75" customHeight="1" x14ac:dyDescent="0.25">
      <c r="A792" s="289"/>
      <c r="B792" s="289"/>
      <c r="C792" s="289"/>
      <c r="D792" s="289"/>
      <c r="E792" s="289"/>
      <c r="F792" s="289"/>
      <c r="G792" s="289"/>
      <c r="H792" s="289"/>
      <c r="I792" s="289"/>
      <c r="J792" s="289"/>
      <c r="K792" s="289"/>
      <c r="L792" s="289"/>
      <c r="M792" s="289"/>
      <c r="N792" s="289"/>
      <c r="O792" s="289"/>
      <c r="P792" s="289"/>
      <c r="Q792" s="289"/>
      <c r="R792" s="289"/>
      <c r="S792" s="289"/>
      <c r="T792" s="289"/>
      <c r="U792" s="289"/>
      <c r="V792" s="289"/>
      <c r="W792" s="289"/>
      <c r="X792" s="289"/>
      <c r="Y792" s="289"/>
      <c r="Z792" s="289"/>
      <c r="AA792" s="289"/>
      <c r="AB792" s="289"/>
      <c r="AC792" s="289"/>
      <c r="AD792" s="289"/>
      <c r="AE792" s="289"/>
      <c r="AF792" s="289"/>
      <c r="AG792" s="289"/>
      <c r="AH792" s="289"/>
    </row>
    <row r="793" spans="1:34" ht="12.75" customHeight="1" x14ac:dyDescent="0.25">
      <c r="A793" s="289"/>
      <c r="B793" s="289"/>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289"/>
      <c r="Z793" s="289"/>
      <c r="AA793" s="289"/>
      <c r="AB793" s="289"/>
      <c r="AC793" s="289"/>
      <c r="AD793" s="289"/>
      <c r="AE793" s="289"/>
      <c r="AF793" s="289"/>
      <c r="AG793" s="289"/>
      <c r="AH793" s="289"/>
    </row>
    <row r="794" spans="1:34" ht="12.75" customHeight="1" x14ac:dyDescent="0.25">
      <c r="A794" s="289"/>
      <c r="B794" s="289"/>
      <c r="C794" s="289"/>
      <c r="D794" s="289"/>
      <c r="E794" s="289"/>
      <c r="F794" s="289"/>
      <c r="G794" s="289"/>
      <c r="H794" s="289"/>
      <c r="I794" s="289"/>
      <c r="J794" s="289"/>
      <c r="K794" s="289"/>
      <c r="L794" s="289"/>
      <c r="M794" s="289"/>
      <c r="N794" s="289"/>
      <c r="O794" s="289"/>
      <c r="P794" s="289"/>
      <c r="Q794" s="289"/>
      <c r="R794" s="289"/>
      <c r="S794" s="289"/>
      <c r="T794" s="289"/>
      <c r="U794" s="289"/>
      <c r="V794" s="289"/>
      <c r="W794" s="289"/>
      <c r="X794" s="289"/>
      <c r="Y794" s="289"/>
      <c r="Z794" s="289"/>
      <c r="AA794" s="289"/>
      <c r="AB794" s="289"/>
      <c r="AC794" s="289"/>
      <c r="AD794" s="289"/>
      <c r="AE794" s="289"/>
      <c r="AF794" s="289"/>
      <c r="AG794" s="289"/>
      <c r="AH794" s="289"/>
    </row>
    <row r="795" spans="1:34" ht="12.75" customHeight="1" x14ac:dyDescent="0.25">
      <c r="A795" s="289"/>
      <c r="B795" s="289"/>
      <c r="C795" s="289"/>
      <c r="D795" s="289"/>
      <c r="E795" s="289"/>
      <c r="F795" s="289"/>
      <c r="G795" s="289"/>
      <c r="H795" s="289"/>
      <c r="I795" s="289"/>
      <c r="J795" s="289"/>
      <c r="K795" s="289"/>
      <c r="L795" s="289"/>
      <c r="M795" s="289"/>
      <c r="N795" s="289"/>
      <c r="O795" s="289"/>
      <c r="P795" s="289"/>
      <c r="Q795" s="289"/>
      <c r="R795" s="289"/>
      <c r="S795" s="289"/>
      <c r="T795" s="289"/>
      <c r="U795" s="289"/>
      <c r="V795" s="289"/>
      <c r="W795" s="289"/>
      <c r="X795" s="289"/>
      <c r="Y795" s="289"/>
      <c r="Z795" s="289"/>
      <c r="AA795" s="289"/>
      <c r="AB795" s="289"/>
      <c r="AC795" s="289"/>
      <c r="AD795" s="289"/>
      <c r="AE795" s="289"/>
      <c r="AF795" s="289"/>
      <c r="AG795" s="289"/>
      <c r="AH795" s="289"/>
    </row>
    <row r="796" spans="1:34" ht="12.75" customHeight="1" x14ac:dyDescent="0.25">
      <c r="A796" s="289"/>
      <c r="B796" s="289"/>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289"/>
      <c r="Z796" s="289"/>
      <c r="AA796" s="289"/>
      <c r="AB796" s="289"/>
      <c r="AC796" s="289"/>
      <c r="AD796" s="289"/>
      <c r="AE796" s="289"/>
      <c r="AF796" s="289"/>
      <c r="AG796" s="289"/>
      <c r="AH796" s="289"/>
    </row>
    <row r="797" spans="1:34" ht="12.75" customHeight="1" x14ac:dyDescent="0.25">
      <c r="A797" s="289"/>
      <c r="B797" s="289"/>
      <c r="C797" s="289"/>
      <c r="D797" s="289"/>
      <c r="E797" s="289"/>
      <c r="F797" s="289"/>
      <c r="G797" s="289"/>
      <c r="H797" s="289"/>
      <c r="I797" s="289"/>
      <c r="J797" s="289"/>
      <c r="K797" s="289"/>
      <c r="L797" s="289"/>
      <c r="M797" s="289"/>
      <c r="N797" s="289"/>
      <c r="O797" s="289"/>
      <c r="P797" s="289"/>
      <c r="Q797" s="289"/>
      <c r="R797" s="289"/>
      <c r="S797" s="289"/>
      <c r="T797" s="289"/>
      <c r="U797" s="289"/>
      <c r="V797" s="289"/>
      <c r="W797" s="289"/>
      <c r="X797" s="289"/>
      <c r="Y797" s="289"/>
      <c r="Z797" s="289"/>
      <c r="AA797" s="289"/>
      <c r="AB797" s="289"/>
      <c r="AC797" s="289"/>
      <c r="AD797" s="289"/>
      <c r="AE797" s="289"/>
      <c r="AF797" s="289"/>
      <c r="AG797" s="289"/>
      <c r="AH797" s="289"/>
    </row>
    <row r="798" spans="1:34" ht="12.75" customHeight="1" x14ac:dyDescent="0.25">
      <c r="A798" s="289"/>
      <c r="B798" s="289"/>
      <c r="C798" s="289"/>
      <c r="D798" s="289"/>
      <c r="E798" s="289"/>
      <c r="F798" s="289"/>
      <c r="G798" s="289"/>
      <c r="H798" s="289"/>
      <c r="I798" s="289"/>
      <c r="J798" s="289"/>
      <c r="K798" s="289"/>
      <c r="L798" s="289"/>
      <c r="M798" s="289"/>
      <c r="N798" s="289"/>
      <c r="O798" s="289"/>
      <c r="P798" s="289"/>
      <c r="Q798" s="289"/>
      <c r="R798" s="289"/>
      <c r="S798" s="289"/>
      <c r="T798" s="289"/>
      <c r="U798" s="289"/>
      <c r="V798" s="289"/>
      <c r="W798" s="289"/>
      <c r="X798" s="289"/>
      <c r="Y798" s="289"/>
      <c r="Z798" s="289"/>
      <c r="AA798" s="289"/>
      <c r="AB798" s="289"/>
      <c r="AC798" s="289"/>
      <c r="AD798" s="289"/>
      <c r="AE798" s="289"/>
      <c r="AF798" s="289"/>
      <c r="AG798" s="289"/>
      <c r="AH798" s="289"/>
    </row>
    <row r="799" spans="1:34" ht="12.75" customHeight="1" x14ac:dyDescent="0.25">
      <c r="A799" s="289"/>
      <c r="B799" s="289"/>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289"/>
      <c r="Z799" s="289"/>
      <c r="AA799" s="289"/>
      <c r="AB799" s="289"/>
      <c r="AC799" s="289"/>
      <c r="AD799" s="289"/>
      <c r="AE799" s="289"/>
      <c r="AF799" s="289"/>
      <c r="AG799" s="289"/>
      <c r="AH799" s="289"/>
    </row>
    <row r="800" spans="1:34" ht="12.75" customHeight="1" x14ac:dyDescent="0.25">
      <c r="A800" s="289"/>
      <c r="B800" s="289"/>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289"/>
      <c r="Z800" s="289"/>
      <c r="AA800" s="289"/>
      <c r="AB800" s="289"/>
      <c r="AC800" s="289"/>
      <c r="AD800" s="289"/>
      <c r="AE800" s="289"/>
      <c r="AF800" s="289"/>
      <c r="AG800" s="289"/>
      <c r="AH800" s="289"/>
    </row>
    <row r="801" spans="1:34" ht="12.75" customHeight="1" x14ac:dyDescent="0.25">
      <c r="A801" s="289"/>
      <c r="B801" s="289"/>
      <c r="C801" s="289"/>
      <c r="D801" s="289"/>
      <c r="E801" s="289"/>
      <c r="F801" s="289"/>
      <c r="G801" s="289"/>
      <c r="H801" s="289"/>
      <c r="I801" s="289"/>
      <c r="J801" s="289"/>
      <c r="K801" s="289"/>
      <c r="L801" s="289"/>
      <c r="M801" s="289"/>
      <c r="N801" s="289"/>
      <c r="O801" s="289"/>
      <c r="P801" s="289"/>
      <c r="Q801" s="289"/>
      <c r="R801" s="289"/>
      <c r="S801" s="289"/>
      <c r="T801" s="289"/>
      <c r="U801" s="289"/>
      <c r="V801" s="289"/>
      <c r="W801" s="289"/>
      <c r="X801" s="289"/>
      <c r="Y801" s="289"/>
      <c r="Z801" s="289"/>
      <c r="AA801" s="289"/>
      <c r="AB801" s="289"/>
      <c r="AC801" s="289"/>
      <c r="AD801" s="289"/>
      <c r="AE801" s="289"/>
      <c r="AF801" s="289"/>
      <c r="AG801" s="289"/>
      <c r="AH801" s="289"/>
    </row>
    <row r="802" spans="1:34" ht="12.75" customHeight="1" x14ac:dyDescent="0.25">
      <c r="A802" s="289"/>
      <c r="B802" s="289"/>
      <c r="C802" s="289"/>
      <c r="D802" s="289"/>
      <c r="E802" s="289"/>
      <c r="F802" s="289"/>
      <c r="G802" s="289"/>
      <c r="H802" s="289"/>
      <c r="I802" s="289"/>
      <c r="J802" s="289"/>
      <c r="K802" s="289"/>
      <c r="L802" s="289"/>
      <c r="M802" s="289"/>
      <c r="N802" s="289"/>
      <c r="O802" s="289"/>
      <c r="P802" s="289"/>
      <c r="Q802" s="289"/>
      <c r="R802" s="289"/>
      <c r="S802" s="289"/>
      <c r="T802" s="289"/>
      <c r="U802" s="289"/>
      <c r="V802" s="289"/>
      <c r="W802" s="289"/>
      <c r="X802" s="289"/>
      <c r="Y802" s="289"/>
      <c r="Z802" s="289"/>
      <c r="AA802" s="289"/>
      <c r="AB802" s="289"/>
      <c r="AC802" s="289"/>
      <c r="AD802" s="289"/>
      <c r="AE802" s="289"/>
      <c r="AF802" s="289"/>
      <c r="AG802" s="289"/>
      <c r="AH802" s="289"/>
    </row>
    <row r="803" spans="1:34" ht="12.75" customHeight="1" x14ac:dyDescent="0.25">
      <c r="A803" s="289"/>
      <c r="B803" s="289"/>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289"/>
      <c r="Z803" s="289"/>
      <c r="AA803" s="289"/>
      <c r="AB803" s="289"/>
      <c r="AC803" s="289"/>
      <c r="AD803" s="289"/>
      <c r="AE803" s="289"/>
      <c r="AF803" s="289"/>
      <c r="AG803" s="289"/>
      <c r="AH803" s="289"/>
    </row>
    <row r="804" spans="1:34" ht="12.75" customHeight="1" x14ac:dyDescent="0.25">
      <c r="A804" s="289"/>
      <c r="B804" s="289"/>
      <c r="C804" s="289"/>
      <c r="D804" s="289"/>
      <c r="E804" s="289"/>
      <c r="F804" s="289"/>
      <c r="G804" s="289"/>
      <c r="H804" s="289"/>
      <c r="I804" s="289"/>
      <c r="J804" s="289"/>
      <c r="K804" s="289"/>
      <c r="L804" s="289"/>
      <c r="M804" s="289"/>
      <c r="N804" s="289"/>
      <c r="O804" s="289"/>
      <c r="P804" s="289"/>
      <c r="Q804" s="289"/>
      <c r="R804" s="289"/>
      <c r="S804" s="289"/>
      <c r="T804" s="289"/>
      <c r="U804" s="289"/>
      <c r="V804" s="289"/>
      <c r="W804" s="289"/>
      <c r="X804" s="289"/>
      <c r="Y804" s="289"/>
      <c r="Z804" s="289"/>
      <c r="AA804" s="289"/>
      <c r="AB804" s="289"/>
      <c r="AC804" s="289"/>
      <c r="AD804" s="289"/>
      <c r="AE804" s="289"/>
      <c r="AF804" s="289"/>
      <c r="AG804" s="289"/>
      <c r="AH804" s="289"/>
    </row>
    <row r="805" spans="1:34" ht="12.75" customHeight="1" x14ac:dyDescent="0.25">
      <c r="A805" s="289"/>
      <c r="B805" s="289"/>
      <c r="C805" s="289"/>
      <c r="D805" s="289"/>
      <c r="E805" s="289"/>
      <c r="F805" s="289"/>
      <c r="G805" s="289"/>
      <c r="H805" s="289"/>
      <c r="I805" s="289"/>
      <c r="J805" s="289"/>
      <c r="K805" s="289"/>
      <c r="L805" s="289"/>
      <c r="M805" s="289"/>
      <c r="N805" s="289"/>
      <c r="O805" s="289"/>
      <c r="P805" s="289"/>
      <c r="Q805" s="289"/>
      <c r="R805" s="289"/>
      <c r="S805" s="289"/>
      <c r="T805" s="289"/>
      <c r="U805" s="289"/>
      <c r="V805" s="289"/>
      <c r="W805" s="289"/>
      <c r="X805" s="289"/>
      <c r="Y805" s="289"/>
      <c r="Z805" s="289"/>
      <c r="AA805" s="289"/>
      <c r="AB805" s="289"/>
      <c r="AC805" s="289"/>
      <c r="AD805" s="289"/>
      <c r="AE805" s="289"/>
      <c r="AF805" s="289"/>
      <c r="AG805" s="289"/>
      <c r="AH805" s="289"/>
    </row>
    <row r="806" spans="1:34" ht="12.75" customHeight="1" x14ac:dyDescent="0.25">
      <c r="A806" s="289"/>
      <c r="B806" s="289"/>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289"/>
      <c r="Z806" s="289"/>
      <c r="AA806" s="289"/>
      <c r="AB806" s="289"/>
      <c r="AC806" s="289"/>
      <c r="AD806" s="289"/>
      <c r="AE806" s="289"/>
      <c r="AF806" s="289"/>
      <c r="AG806" s="289"/>
      <c r="AH806" s="289"/>
    </row>
    <row r="807" spans="1:34" ht="12.75" customHeight="1" x14ac:dyDescent="0.25">
      <c r="A807" s="289"/>
      <c r="B807" s="289"/>
      <c r="C807" s="289"/>
      <c r="D807" s="289"/>
      <c r="E807" s="289"/>
      <c r="F807" s="289"/>
      <c r="G807" s="289"/>
      <c r="H807" s="289"/>
      <c r="I807" s="289"/>
      <c r="J807" s="289"/>
      <c r="K807" s="289"/>
      <c r="L807" s="289"/>
      <c r="M807" s="289"/>
      <c r="N807" s="289"/>
      <c r="O807" s="289"/>
      <c r="P807" s="289"/>
      <c r="Q807" s="289"/>
      <c r="R807" s="289"/>
      <c r="S807" s="289"/>
      <c r="T807" s="289"/>
      <c r="U807" s="289"/>
      <c r="V807" s="289"/>
      <c r="W807" s="289"/>
      <c r="X807" s="289"/>
      <c r="Y807" s="289"/>
      <c r="Z807" s="289"/>
      <c r="AA807" s="289"/>
      <c r="AB807" s="289"/>
      <c r="AC807" s="289"/>
      <c r="AD807" s="289"/>
      <c r="AE807" s="289"/>
      <c r="AF807" s="289"/>
      <c r="AG807" s="289"/>
      <c r="AH807" s="289"/>
    </row>
    <row r="808" spans="1:34" ht="12.75" customHeight="1" x14ac:dyDescent="0.25">
      <c r="A808" s="289"/>
      <c r="B808" s="289"/>
      <c r="C808" s="289"/>
      <c r="D808" s="289"/>
      <c r="E808" s="289"/>
      <c r="F808" s="289"/>
      <c r="G808" s="289"/>
      <c r="H808" s="289"/>
      <c r="I808" s="289"/>
      <c r="J808" s="289"/>
      <c r="K808" s="289"/>
      <c r="L808" s="289"/>
      <c r="M808" s="289"/>
      <c r="N808" s="289"/>
      <c r="O808" s="289"/>
      <c r="P808" s="289"/>
      <c r="Q808" s="289"/>
      <c r="R808" s="289"/>
      <c r="S808" s="289"/>
      <c r="T808" s="289"/>
      <c r="U808" s="289"/>
      <c r="V808" s="289"/>
      <c r="W808" s="289"/>
      <c r="X808" s="289"/>
      <c r="Y808" s="289"/>
      <c r="Z808" s="289"/>
      <c r="AA808" s="289"/>
      <c r="AB808" s="289"/>
      <c r="AC808" s="289"/>
      <c r="AD808" s="289"/>
      <c r="AE808" s="289"/>
      <c r="AF808" s="289"/>
      <c r="AG808" s="289"/>
      <c r="AH808" s="289"/>
    </row>
    <row r="809" spans="1:34" ht="12.75" customHeight="1" x14ac:dyDescent="0.25">
      <c r="A809" s="289"/>
      <c r="B809" s="289"/>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289"/>
      <c r="Z809" s="289"/>
      <c r="AA809" s="289"/>
      <c r="AB809" s="289"/>
      <c r="AC809" s="289"/>
      <c r="AD809" s="289"/>
      <c r="AE809" s="289"/>
      <c r="AF809" s="289"/>
      <c r="AG809" s="289"/>
      <c r="AH809" s="289"/>
    </row>
    <row r="810" spans="1:34" ht="12.75" customHeight="1" x14ac:dyDescent="0.25">
      <c r="A810" s="289"/>
      <c r="B810" s="289"/>
      <c r="C810" s="289"/>
      <c r="D810" s="289"/>
      <c r="E810" s="289"/>
      <c r="F810" s="289"/>
      <c r="G810" s="289"/>
      <c r="H810" s="289"/>
      <c r="I810" s="289"/>
      <c r="J810" s="289"/>
      <c r="K810" s="289"/>
      <c r="L810" s="289"/>
      <c r="M810" s="289"/>
      <c r="N810" s="289"/>
      <c r="O810" s="289"/>
      <c r="P810" s="289"/>
      <c r="Q810" s="289"/>
      <c r="R810" s="289"/>
      <c r="S810" s="289"/>
      <c r="T810" s="289"/>
      <c r="U810" s="289"/>
      <c r="V810" s="289"/>
      <c r="W810" s="289"/>
      <c r="X810" s="289"/>
      <c r="Y810" s="289"/>
      <c r="Z810" s="289"/>
      <c r="AA810" s="289"/>
      <c r="AB810" s="289"/>
      <c r="AC810" s="289"/>
      <c r="AD810" s="289"/>
      <c r="AE810" s="289"/>
      <c r="AF810" s="289"/>
      <c r="AG810" s="289"/>
      <c r="AH810" s="289"/>
    </row>
    <row r="811" spans="1:34" ht="12.75" customHeight="1" x14ac:dyDescent="0.25">
      <c r="A811" s="289"/>
      <c r="B811" s="289"/>
      <c r="C811" s="289"/>
      <c r="D811" s="289"/>
      <c r="E811" s="289"/>
      <c r="F811" s="289"/>
      <c r="G811" s="289"/>
      <c r="H811" s="289"/>
      <c r="I811" s="289"/>
      <c r="J811" s="289"/>
      <c r="K811" s="289"/>
      <c r="L811" s="289"/>
      <c r="M811" s="289"/>
      <c r="N811" s="289"/>
      <c r="O811" s="289"/>
      <c r="P811" s="289"/>
      <c r="Q811" s="289"/>
      <c r="R811" s="289"/>
      <c r="S811" s="289"/>
      <c r="T811" s="289"/>
      <c r="U811" s="289"/>
      <c r="V811" s="289"/>
      <c r="W811" s="289"/>
      <c r="X811" s="289"/>
      <c r="Y811" s="289"/>
      <c r="Z811" s="289"/>
      <c r="AA811" s="289"/>
      <c r="AB811" s="289"/>
      <c r="AC811" s="289"/>
      <c r="AD811" s="289"/>
      <c r="AE811" s="289"/>
      <c r="AF811" s="289"/>
      <c r="AG811" s="289"/>
      <c r="AH811" s="289"/>
    </row>
    <row r="812" spans="1:34" ht="12.75" customHeight="1" x14ac:dyDescent="0.25">
      <c r="A812" s="289"/>
      <c r="B812" s="289"/>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289"/>
      <c r="Z812" s="289"/>
      <c r="AA812" s="289"/>
      <c r="AB812" s="289"/>
      <c r="AC812" s="289"/>
      <c r="AD812" s="289"/>
      <c r="AE812" s="289"/>
      <c r="AF812" s="289"/>
      <c r="AG812" s="289"/>
      <c r="AH812" s="289"/>
    </row>
    <row r="813" spans="1:34" ht="12.75" customHeight="1" x14ac:dyDescent="0.25">
      <c r="A813" s="289"/>
      <c r="B813" s="289"/>
      <c r="C813" s="289"/>
      <c r="D813" s="289"/>
      <c r="E813" s="289"/>
      <c r="F813" s="289"/>
      <c r="G813" s="289"/>
      <c r="H813" s="289"/>
      <c r="I813" s="289"/>
      <c r="J813" s="289"/>
      <c r="K813" s="289"/>
      <c r="L813" s="289"/>
      <c r="M813" s="289"/>
      <c r="N813" s="289"/>
      <c r="O813" s="289"/>
      <c r="P813" s="289"/>
      <c r="Q813" s="289"/>
      <c r="R813" s="289"/>
      <c r="S813" s="289"/>
      <c r="T813" s="289"/>
      <c r="U813" s="289"/>
      <c r="V813" s="289"/>
      <c r="W813" s="289"/>
      <c r="X813" s="289"/>
      <c r="Y813" s="289"/>
      <c r="Z813" s="289"/>
      <c r="AA813" s="289"/>
      <c r="AB813" s="289"/>
      <c r="AC813" s="289"/>
      <c r="AD813" s="289"/>
      <c r="AE813" s="289"/>
      <c r="AF813" s="289"/>
      <c r="AG813" s="289"/>
      <c r="AH813" s="289"/>
    </row>
    <row r="814" spans="1:34" ht="12.75" customHeight="1" x14ac:dyDescent="0.25">
      <c r="A814" s="289"/>
      <c r="B814" s="289"/>
      <c r="C814" s="289"/>
      <c r="D814" s="289"/>
      <c r="E814" s="289"/>
      <c r="F814" s="289"/>
      <c r="G814" s="289"/>
      <c r="H814" s="289"/>
      <c r="I814" s="289"/>
      <c r="J814" s="289"/>
      <c r="K814" s="289"/>
      <c r="L814" s="289"/>
      <c r="M814" s="289"/>
      <c r="N814" s="289"/>
      <c r="O814" s="289"/>
      <c r="P814" s="289"/>
      <c r="Q814" s="289"/>
      <c r="R814" s="289"/>
      <c r="S814" s="289"/>
      <c r="T814" s="289"/>
      <c r="U814" s="289"/>
      <c r="V814" s="289"/>
      <c r="W814" s="289"/>
      <c r="X814" s="289"/>
      <c r="Y814" s="289"/>
      <c r="Z814" s="289"/>
      <c r="AA814" s="289"/>
      <c r="AB814" s="289"/>
      <c r="AC814" s="289"/>
      <c r="AD814" s="289"/>
      <c r="AE814" s="289"/>
      <c r="AF814" s="289"/>
      <c r="AG814" s="289"/>
      <c r="AH814" s="289"/>
    </row>
    <row r="815" spans="1:34" ht="12.75" customHeight="1" x14ac:dyDescent="0.25">
      <c r="A815" s="289"/>
      <c r="B815" s="289"/>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289"/>
      <c r="Z815" s="289"/>
      <c r="AA815" s="289"/>
      <c r="AB815" s="289"/>
      <c r="AC815" s="289"/>
      <c r="AD815" s="289"/>
      <c r="AE815" s="289"/>
      <c r="AF815" s="289"/>
      <c r="AG815" s="289"/>
      <c r="AH815" s="289"/>
    </row>
    <row r="816" spans="1:34" ht="12.75" customHeight="1" x14ac:dyDescent="0.25">
      <c r="A816" s="289"/>
      <c r="B816" s="289"/>
      <c r="C816" s="289"/>
      <c r="D816" s="289"/>
      <c r="E816" s="289"/>
      <c r="F816" s="289"/>
      <c r="G816" s="289"/>
      <c r="H816" s="289"/>
      <c r="I816" s="289"/>
      <c r="J816" s="289"/>
      <c r="K816" s="289"/>
      <c r="L816" s="289"/>
      <c r="M816" s="289"/>
      <c r="N816" s="289"/>
      <c r="O816" s="289"/>
      <c r="P816" s="289"/>
      <c r="Q816" s="289"/>
      <c r="R816" s="289"/>
      <c r="S816" s="289"/>
      <c r="T816" s="289"/>
      <c r="U816" s="289"/>
      <c r="V816" s="289"/>
      <c r="W816" s="289"/>
      <c r="X816" s="289"/>
      <c r="Y816" s="289"/>
      <c r="Z816" s="289"/>
      <c r="AA816" s="289"/>
      <c r="AB816" s="289"/>
      <c r="AC816" s="289"/>
      <c r="AD816" s="289"/>
      <c r="AE816" s="289"/>
      <c r="AF816" s="289"/>
      <c r="AG816" s="289"/>
      <c r="AH816" s="289"/>
    </row>
    <row r="817" spans="1:34" ht="12.75" customHeight="1" x14ac:dyDescent="0.25">
      <c r="A817" s="289"/>
      <c r="B817" s="289"/>
      <c r="C817" s="289"/>
      <c r="D817" s="289"/>
      <c r="E817" s="289"/>
      <c r="F817" s="289"/>
      <c r="G817" s="289"/>
      <c r="H817" s="289"/>
      <c r="I817" s="289"/>
      <c r="J817" s="289"/>
      <c r="K817" s="289"/>
      <c r="L817" s="289"/>
      <c r="M817" s="289"/>
      <c r="N817" s="289"/>
      <c r="O817" s="289"/>
      <c r="P817" s="289"/>
      <c r="Q817" s="289"/>
      <c r="R817" s="289"/>
      <c r="S817" s="289"/>
      <c r="T817" s="289"/>
      <c r="U817" s="289"/>
      <c r="V817" s="289"/>
      <c r="W817" s="289"/>
      <c r="X817" s="289"/>
      <c r="Y817" s="289"/>
      <c r="Z817" s="289"/>
      <c r="AA817" s="289"/>
      <c r="AB817" s="289"/>
      <c r="AC817" s="289"/>
      <c r="AD817" s="289"/>
      <c r="AE817" s="289"/>
      <c r="AF817" s="289"/>
      <c r="AG817" s="289"/>
      <c r="AH817" s="289"/>
    </row>
    <row r="818" spans="1:34" ht="12.75" customHeight="1" x14ac:dyDescent="0.25">
      <c r="A818" s="289"/>
      <c r="B818" s="289"/>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289"/>
      <c r="Z818" s="289"/>
      <c r="AA818" s="289"/>
      <c r="AB818" s="289"/>
      <c r="AC818" s="289"/>
      <c r="AD818" s="289"/>
      <c r="AE818" s="289"/>
      <c r="AF818" s="289"/>
      <c r="AG818" s="289"/>
      <c r="AH818" s="289"/>
    </row>
    <row r="819" spans="1:34" ht="12.75" customHeight="1" x14ac:dyDescent="0.25">
      <c r="A819" s="289"/>
      <c r="B819" s="289"/>
      <c r="C819" s="289"/>
      <c r="D819" s="289"/>
      <c r="E819" s="289"/>
      <c r="F819" s="289"/>
      <c r="G819" s="289"/>
      <c r="H819" s="289"/>
      <c r="I819" s="289"/>
      <c r="J819" s="289"/>
      <c r="K819" s="289"/>
      <c r="L819" s="289"/>
      <c r="M819" s="289"/>
      <c r="N819" s="289"/>
      <c r="O819" s="289"/>
      <c r="P819" s="289"/>
      <c r="Q819" s="289"/>
      <c r="R819" s="289"/>
      <c r="S819" s="289"/>
      <c r="T819" s="289"/>
      <c r="U819" s="289"/>
      <c r="V819" s="289"/>
      <c r="W819" s="289"/>
      <c r="X819" s="289"/>
      <c r="Y819" s="289"/>
      <c r="Z819" s="289"/>
      <c r="AA819" s="289"/>
      <c r="AB819" s="289"/>
      <c r="AC819" s="289"/>
      <c r="AD819" s="289"/>
      <c r="AE819" s="289"/>
      <c r="AF819" s="289"/>
      <c r="AG819" s="289"/>
      <c r="AH819" s="289"/>
    </row>
    <row r="820" spans="1:34" ht="12.75" customHeight="1" x14ac:dyDescent="0.25">
      <c r="A820" s="289"/>
      <c r="B820" s="289"/>
      <c r="C820" s="289"/>
      <c r="D820" s="289"/>
      <c r="E820" s="289"/>
      <c r="F820" s="289"/>
      <c r="G820" s="289"/>
      <c r="H820" s="289"/>
      <c r="I820" s="289"/>
      <c r="J820" s="289"/>
      <c r="K820" s="289"/>
      <c r="L820" s="289"/>
      <c r="M820" s="289"/>
      <c r="N820" s="289"/>
      <c r="O820" s="289"/>
      <c r="P820" s="289"/>
      <c r="Q820" s="289"/>
      <c r="R820" s="289"/>
      <c r="S820" s="289"/>
      <c r="T820" s="289"/>
      <c r="U820" s="289"/>
      <c r="V820" s="289"/>
      <c r="W820" s="289"/>
      <c r="X820" s="289"/>
      <c r="Y820" s="289"/>
      <c r="Z820" s="289"/>
      <c r="AA820" s="289"/>
      <c r="AB820" s="289"/>
      <c r="AC820" s="289"/>
      <c r="AD820" s="289"/>
      <c r="AE820" s="289"/>
      <c r="AF820" s="289"/>
      <c r="AG820" s="289"/>
      <c r="AH820" s="289"/>
    </row>
    <row r="821" spans="1:34" ht="12.75" customHeight="1" x14ac:dyDescent="0.25">
      <c r="A821" s="289"/>
      <c r="B821" s="28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289"/>
      <c r="Z821" s="289"/>
      <c r="AA821" s="289"/>
      <c r="AB821" s="289"/>
      <c r="AC821" s="289"/>
      <c r="AD821" s="289"/>
      <c r="AE821" s="289"/>
      <c r="AF821" s="289"/>
      <c r="AG821" s="289"/>
      <c r="AH821" s="289"/>
    </row>
    <row r="822" spans="1:34" ht="12.75" customHeight="1" x14ac:dyDescent="0.25">
      <c r="A822" s="289"/>
      <c r="B822" s="289"/>
      <c r="C822" s="289"/>
      <c r="D822" s="289"/>
      <c r="E822" s="289"/>
      <c r="F822" s="289"/>
      <c r="G822" s="289"/>
      <c r="H822" s="289"/>
      <c r="I822" s="289"/>
      <c r="J822" s="289"/>
      <c r="K822" s="289"/>
      <c r="L822" s="289"/>
      <c r="M822" s="289"/>
      <c r="N822" s="289"/>
      <c r="O822" s="289"/>
      <c r="P822" s="289"/>
      <c r="Q822" s="289"/>
      <c r="R822" s="289"/>
      <c r="S822" s="289"/>
      <c r="T822" s="289"/>
      <c r="U822" s="289"/>
      <c r="V822" s="289"/>
      <c r="W822" s="289"/>
      <c r="X822" s="289"/>
      <c r="Y822" s="289"/>
      <c r="Z822" s="289"/>
      <c r="AA822" s="289"/>
      <c r="AB822" s="289"/>
      <c r="AC822" s="289"/>
      <c r="AD822" s="289"/>
      <c r="AE822" s="289"/>
      <c r="AF822" s="289"/>
      <c r="AG822" s="289"/>
      <c r="AH822" s="289"/>
    </row>
    <row r="823" spans="1:34" ht="12.75" customHeight="1" x14ac:dyDescent="0.25">
      <c r="A823" s="289"/>
      <c r="B823" s="289"/>
      <c r="C823" s="289"/>
      <c r="D823" s="289"/>
      <c r="E823" s="289"/>
      <c r="F823" s="289"/>
      <c r="G823" s="289"/>
      <c r="H823" s="289"/>
      <c r="I823" s="289"/>
      <c r="J823" s="289"/>
      <c r="K823" s="289"/>
      <c r="L823" s="289"/>
      <c r="M823" s="289"/>
      <c r="N823" s="289"/>
      <c r="O823" s="289"/>
      <c r="P823" s="289"/>
      <c r="Q823" s="289"/>
      <c r="R823" s="289"/>
      <c r="S823" s="289"/>
      <c r="T823" s="289"/>
      <c r="U823" s="289"/>
      <c r="V823" s="289"/>
      <c r="W823" s="289"/>
      <c r="X823" s="289"/>
      <c r="Y823" s="289"/>
      <c r="Z823" s="289"/>
      <c r="AA823" s="289"/>
      <c r="AB823" s="289"/>
      <c r="AC823" s="289"/>
      <c r="AD823" s="289"/>
      <c r="AE823" s="289"/>
      <c r="AF823" s="289"/>
      <c r="AG823" s="289"/>
      <c r="AH823" s="289"/>
    </row>
    <row r="824" spans="1:34" ht="12.75" customHeight="1" x14ac:dyDescent="0.25">
      <c r="A824" s="289"/>
      <c r="B824" s="28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289"/>
      <c r="Z824" s="289"/>
      <c r="AA824" s="289"/>
      <c r="AB824" s="289"/>
      <c r="AC824" s="289"/>
      <c r="AD824" s="289"/>
      <c r="AE824" s="289"/>
      <c r="AF824" s="289"/>
      <c r="AG824" s="289"/>
      <c r="AH824" s="289"/>
    </row>
    <row r="825" spans="1:34" ht="12.75" customHeight="1" x14ac:dyDescent="0.25">
      <c r="A825" s="289"/>
      <c r="B825" s="289"/>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289"/>
      <c r="Z825" s="289"/>
      <c r="AA825" s="289"/>
      <c r="AB825" s="289"/>
      <c r="AC825" s="289"/>
      <c r="AD825" s="289"/>
      <c r="AE825" s="289"/>
      <c r="AF825" s="289"/>
      <c r="AG825" s="289"/>
      <c r="AH825" s="289"/>
    </row>
    <row r="826" spans="1:34" ht="12.75" customHeight="1" x14ac:dyDescent="0.25">
      <c r="A826" s="289"/>
      <c r="B826" s="289"/>
      <c r="C826" s="289"/>
      <c r="D826" s="289"/>
      <c r="E826" s="289"/>
      <c r="F826" s="289"/>
      <c r="G826" s="289"/>
      <c r="H826" s="289"/>
      <c r="I826" s="289"/>
      <c r="J826" s="289"/>
      <c r="K826" s="289"/>
      <c r="L826" s="289"/>
      <c r="M826" s="289"/>
      <c r="N826" s="289"/>
      <c r="O826" s="289"/>
      <c r="P826" s="289"/>
      <c r="Q826" s="289"/>
      <c r="R826" s="289"/>
      <c r="S826" s="289"/>
      <c r="T826" s="289"/>
      <c r="U826" s="289"/>
      <c r="V826" s="289"/>
      <c r="W826" s="289"/>
      <c r="X826" s="289"/>
      <c r="Y826" s="289"/>
      <c r="Z826" s="289"/>
      <c r="AA826" s="289"/>
      <c r="AB826" s="289"/>
      <c r="AC826" s="289"/>
      <c r="AD826" s="289"/>
      <c r="AE826" s="289"/>
      <c r="AF826" s="289"/>
      <c r="AG826" s="289"/>
      <c r="AH826" s="289"/>
    </row>
    <row r="827" spans="1:34" ht="12.75" customHeight="1" x14ac:dyDescent="0.25">
      <c r="A827" s="289"/>
      <c r="B827" s="289"/>
      <c r="C827" s="289"/>
      <c r="D827" s="289"/>
      <c r="E827" s="289"/>
      <c r="F827" s="289"/>
      <c r="G827" s="289"/>
      <c r="H827" s="289"/>
      <c r="I827" s="289"/>
      <c r="J827" s="289"/>
      <c r="K827" s="289"/>
      <c r="L827" s="289"/>
      <c r="M827" s="289"/>
      <c r="N827" s="289"/>
      <c r="O827" s="289"/>
      <c r="P827" s="289"/>
      <c r="Q827" s="289"/>
      <c r="R827" s="289"/>
      <c r="S827" s="289"/>
      <c r="T827" s="289"/>
      <c r="U827" s="289"/>
      <c r="V827" s="289"/>
      <c r="W827" s="289"/>
      <c r="X827" s="289"/>
      <c r="Y827" s="289"/>
      <c r="Z827" s="289"/>
      <c r="AA827" s="289"/>
      <c r="AB827" s="289"/>
      <c r="AC827" s="289"/>
      <c r="AD827" s="289"/>
      <c r="AE827" s="289"/>
      <c r="AF827" s="289"/>
      <c r="AG827" s="289"/>
      <c r="AH827" s="289"/>
    </row>
    <row r="828" spans="1:34" ht="12.75" customHeight="1" x14ac:dyDescent="0.25">
      <c r="A828" s="289"/>
      <c r="B828" s="28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289"/>
      <c r="Z828" s="289"/>
      <c r="AA828" s="289"/>
      <c r="AB828" s="289"/>
      <c r="AC828" s="289"/>
      <c r="AD828" s="289"/>
      <c r="AE828" s="289"/>
      <c r="AF828" s="289"/>
      <c r="AG828" s="289"/>
      <c r="AH828" s="289"/>
    </row>
    <row r="829" spans="1:34" ht="12.75" customHeight="1" x14ac:dyDescent="0.25">
      <c r="A829" s="289"/>
      <c r="B829" s="289"/>
      <c r="C829" s="289"/>
      <c r="D829" s="289"/>
      <c r="E829" s="289"/>
      <c r="F829" s="289"/>
      <c r="G829" s="289"/>
      <c r="H829" s="289"/>
      <c r="I829" s="289"/>
      <c r="J829" s="289"/>
      <c r="K829" s="289"/>
      <c r="L829" s="289"/>
      <c r="M829" s="289"/>
      <c r="N829" s="289"/>
      <c r="O829" s="289"/>
      <c r="P829" s="289"/>
      <c r="Q829" s="289"/>
      <c r="R829" s="289"/>
      <c r="S829" s="289"/>
      <c r="T829" s="289"/>
      <c r="U829" s="289"/>
      <c r="V829" s="289"/>
      <c r="W829" s="289"/>
      <c r="X829" s="289"/>
      <c r="Y829" s="289"/>
      <c r="Z829" s="289"/>
      <c r="AA829" s="289"/>
      <c r="AB829" s="289"/>
      <c r="AC829" s="289"/>
      <c r="AD829" s="289"/>
      <c r="AE829" s="289"/>
      <c r="AF829" s="289"/>
      <c r="AG829" s="289"/>
      <c r="AH829" s="289"/>
    </row>
    <row r="830" spans="1:34" ht="12.75" customHeight="1" x14ac:dyDescent="0.25">
      <c r="A830" s="289"/>
      <c r="B830" s="289"/>
      <c r="C830" s="289"/>
      <c r="D830" s="289"/>
      <c r="E830" s="289"/>
      <c r="F830" s="289"/>
      <c r="G830" s="289"/>
      <c r="H830" s="289"/>
      <c r="I830" s="289"/>
      <c r="J830" s="289"/>
      <c r="K830" s="289"/>
      <c r="L830" s="289"/>
      <c r="M830" s="289"/>
      <c r="N830" s="289"/>
      <c r="O830" s="289"/>
      <c r="P830" s="289"/>
      <c r="Q830" s="289"/>
      <c r="R830" s="289"/>
      <c r="S830" s="289"/>
      <c r="T830" s="289"/>
      <c r="U830" s="289"/>
      <c r="V830" s="289"/>
      <c r="W830" s="289"/>
      <c r="X830" s="289"/>
      <c r="Y830" s="289"/>
      <c r="Z830" s="289"/>
      <c r="AA830" s="289"/>
      <c r="AB830" s="289"/>
      <c r="AC830" s="289"/>
      <c r="AD830" s="289"/>
      <c r="AE830" s="289"/>
      <c r="AF830" s="289"/>
      <c r="AG830" s="289"/>
      <c r="AH830" s="289"/>
    </row>
    <row r="831" spans="1:34" ht="12.75" customHeight="1" x14ac:dyDescent="0.25">
      <c r="A831" s="289"/>
      <c r="B831" s="28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289"/>
      <c r="Z831" s="289"/>
      <c r="AA831" s="289"/>
      <c r="AB831" s="289"/>
      <c r="AC831" s="289"/>
      <c r="AD831" s="289"/>
      <c r="AE831" s="289"/>
      <c r="AF831" s="289"/>
      <c r="AG831" s="289"/>
      <c r="AH831" s="289"/>
    </row>
    <row r="832" spans="1:34" ht="12.75" customHeight="1" x14ac:dyDescent="0.25">
      <c r="A832" s="289"/>
      <c r="B832" s="289"/>
      <c r="C832" s="289"/>
      <c r="D832" s="289"/>
      <c r="E832" s="289"/>
      <c r="F832" s="289"/>
      <c r="G832" s="289"/>
      <c r="H832" s="289"/>
      <c r="I832" s="289"/>
      <c r="J832" s="289"/>
      <c r="K832" s="289"/>
      <c r="L832" s="289"/>
      <c r="M832" s="289"/>
      <c r="N832" s="289"/>
      <c r="O832" s="289"/>
      <c r="P832" s="289"/>
      <c r="Q832" s="289"/>
      <c r="R832" s="289"/>
      <c r="S832" s="289"/>
      <c r="T832" s="289"/>
      <c r="U832" s="289"/>
      <c r="V832" s="289"/>
      <c r="W832" s="289"/>
      <c r="X832" s="289"/>
      <c r="Y832" s="289"/>
      <c r="Z832" s="289"/>
      <c r="AA832" s="289"/>
      <c r="AB832" s="289"/>
      <c r="AC832" s="289"/>
      <c r="AD832" s="289"/>
      <c r="AE832" s="289"/>
      <c r="AF832" s="289"/>
      <c r="AG832" s="289"/>
      <c r="AH832" s="289"/>
    </row>
    <row r="833" spans="1:34" ht="12.75" customHeight="1" x14ac:dyDescent="0.25">
      <c r="A833" s="289"/>
      <c r="B833" s="289"/>
      <c r="C833" s="289"/>
      <c r="D833" s="289"/>
      <c r="E833" s="289"/>
      <c r="F833" s="289"/>
      <c r="G833" s="289"/>
      <c r="H833" s="289"/>
      <c r="I833" s="289"/>
      <c r="J833" s="289"/>
      <c r="K833" s="289"/>
      <c r="L833" s="289"/>
      <c r="M833" s="289"/>
      <c r="N833" s="289"/>
      <c r="O833" s="289"/>
      <c r="P833" s="289"/>
      <c r="Q833" s="289"/>
      <c r="R833" s="289"/>
      <c r="S833" s="289"/>
      <c r="T833" s="289"/>
      <c r="U833" s="289"/>
      <c r="V833" s="289"/>
      <c r="W833" s="289"/>
      <c r="X833" s="289"/>
      <c r="Y833" s="289"/>
      <c r="Z833" s="289"/>
      <c r="AA833" s="289"/>
      <c r="AB833" s="289"/>
      <c r="AC833" s="289"/>
      <c r="AD833" s="289"/>
      <c r="AE833" s="289"/>
      <c r="AF833" s="289"/>
      <c r="AG833" s="289"/>
      <c r="AH833" s="289"/>
    </row>
    <row r="834" spans="1:34" ht="12.75" customHeight="1" x14ac:dyDescent="0.25">
      <c r="A834" s="289"/>
      <c r="B834" s="289"/>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289"/>
      <c r="Z834" s="289"/>
      <c r="AA834" s="289"/>
      <c r="AB834" s="289"/>
      <c r="AC834" s="289"/>
      <c r="AD834" s="289"/>
      <c r="AE834" s="289"/>
      <c r="AF834" s="289"/>
      <c r="AG834" s="289"/>
      <c r="AH834" s="289"/>
    </row>
    <row r="835" spans="1:34" ht="12.75" customHeight="1" x14ac:dyDescent="0.25">
      <c r="A835" s="289"/>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c r="AE835" s="289"/>
      <c r="AF835" s="289"/>
      <c r="AG835" s="289"/>
      <c r="AH835" s="289"/>
    </row>
    <row r="836" spans="1:34" ht="12.75" customHeight="1" x14ac:dyDescent="0.25">
      <c r="A836" s="289"/>
      <c r="B836" s="289"/>
      <c r="C836" s="289"/>
      <c r="D836" s="289"/>
      <c r="E836" s="289"/>
      <c r="F836" s="289"/>
      <c r="G836" s="289"/>
      <c r="H836" s="289"/>
      <c r="I836" s="289"/>
      <c r="J836" s="289"/>
      <c r="K836" s="289"/>
      <c r="L836" s="289"/>
      <c r="M836" s="289"/>
      <c r="N836" s="289"/>
      <c r="O836" s="289"/>
      <c r="P836" s="289"/>
      <c r="Q836" s="289"/>
      <c r="R836" s="289"/>
      <c r="S836" s="289"/>
      <c r="T836" s="289"/>
      <c r="U836" s="289"/>
      <c r="V836" s="289"/>
      <c r="W836" s="289"/>
      <c r="X836" s="289"/>
      <c r="Y836" s="289"/>
      <c r="Z836" s="289"/>
      <c r="AA836" s="289"/>
      <c r="AB836" s="289"/>
      <c r="AC836" s="289"/>
      <c r="AD836" s="289"/>
      <c r="AE836" s="289"/>
      <c r="AF836" s="289"/>
      <c r="AG836" s="289"/>
      <c r="AH836" s="289"/>
    </row>
    <row r="837" spans="1:34" ht="12.75" customHeight="1" x14ac:dyDescent="0.25">
      <c r="A837" s="289"/>
      <c r="B837" s="289"/>
      <c r="C837" s="289"/>
      <c r="D837" s="289"/>
      <c r="E837" s="289"/>
      <c r="F837" s="289"/>
      <c r="G837" s="289"/>
      <c r="H837" s="289"/>
      <c r="I837" s="289"/>
      <c r="J837" s="289"/>
      <c r="K837" s="289"/>
      <c r="L837" s="289"/>
      <c r="M837" s="289"/>
      <c r="N837" s="289"/>
      <c r="O837" s="289"/>
      <c r="P837" s="289"/>
      <c r="Q837" s="289"/>
      <c r="R837" s="289"/>
      <c r="S837" s="289"/>
      <c r="T837" s="289"/>
      <c r="U837" s="289"/>
      <c r="V837" s="289"/>
      <c r="W837" s="289"/>
      <c r="X837" s="289"/>
      <c r="Y837" s="289"/>
      <c r="Z837" s="289"/>
      <c r="AA837" s="289"/>
      <c r="AB837" s="289"/>
      <c r="AC837" s="289"/>
      <c r="AD837" s="289"/>
      <c r="AE837" s="289"/>
      <c r="AF837" s="289"/>
      <c r="AG837" s="289"/>
      <c r="AH837" s="289"/>
    </row>
    <row r="838" spans="1:34" ht="12.75" customHeight="1" x14ac:dyDescent="0.25">
      <c r="A838" s="289"/>
      <c r="B838" s="28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289"/>
      <c r="Z838" s="289"/>
      <c r="AA838" s="289"/>
      <c r="AB838" s="289"/>
      <c r="AC838" s="289"/>
      <c r="AD838" s="289"/>
      <c r="AE838" s="289"/>
      <c r="AF838" s="289"/>
      <c r="AG838" s="289"/>
      <c r="AH838" s="289"/>
    </row>
    <row r="839" spans="1:34" ht="12.75" customHeight="1" x14ac:dyDescent="0.25">
      <c r="A839" s="289"/>
      <c r="B839" s="289"/>
      <c r="C839" s="289"/>
      <c r="D839" s="289"/>
      <c r="E839" s="289"/>
      <c r="F839" s="289"/>
      <c r="G839" s="289"/>
      <c r="H839" s="289"/>
      <c r="I839" s="289"/>
      <c r="J839" s="289"/>
      <c r="K839" s="289"/>
      <c r="L839" s="289"/>
      <c r="M839" s="289"/>
      <c r="N839" s="289"/>
      <c r="O839" s="289"/>
      <c r="P839" s="289"/>
      <c r="Q839" s="289"/>
      <c r="R839" s="289"/>
      <c r="S839" s="289"/>
      <c r="T839" s="289"/>
      <c r="U839" s="289"/>
      <c r="V839" s="289"/>
      <c r="W839" s="289"/>
      <c r="X839" s="289"/>
      <c r="Y839" s="289"/>
      <c r="Z839" s="289"/>
      <c r="AA839" s="289"/>
      <c r="AB839" s="289"/>
      <c r="AC839" s="289"/>
      <c r="AD839" s="289"/>
      <c r="AE839" s="289"/>
      <c r="AF839" s="289"/>
      <c r="AG839" s="289"/>
      <c r="AH839" s="289"/>
    </row>
    <row r="840" spans="1:34" ht="12.75" customHeight="1" x14ac:dyDescent="0.25">
      <c r="A840" s="289"/>
      <c r="B840" s="289"/>
      <c r="C840" s="289"/>
      <c r="D840" s="289"/>
      <c r="E840" s="289"/>
      <c r="F840" s="289"/>
      <c r="G840" s="289"/>
      <c r="H840" s="289"/>
      <c r="I840" s="289"/>
      <c r="J840" s="289"/>
      <c r="K840" s="289"/>
      <c r="L840" s="289"/>
      <c r="M840" s="289"/>
      <c r="N840" s="289"/>
      <c r="O840" s="289"/>
      <c r="P840" s="289"/>
      <c r="Q840" s="289"/>
      <c r="R840" s="289"/>
      <c r="S840" s="289"/>
      <c r="T840" s="289"/>
      <c r="U840" s="289"/>
      <c r="V840" s="289"/>
      <c r="W840" s="289"/>
      <c r="X840" s="289"/>
      <c r="Y840" s="289"/>
      <c r="Z840" s="289"/>
      <c r="AA840" s="289"/>
      <c r="AB840" s="289"/>
      <c r="AC840" s="289"/>
      <c r="AD840" s="289"/>
      <c r="AE840" s="289"/>
      <c r="AF840" s="289"/>
      <c r="AG840" s="289"/>
      <c r="AH840" s="289"/>
    </row>
    <row r="841" spans="1:34" ht="12.75" customHeight="1" x14ac:dyDescent="0.25">
      <c r="A841" s="289"/>
      <c r="B841" s="28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289"/>
      <c r="Z841" s="289"/>
      <c r="AA841" s="289"/>
      <c r="AB841" s="289"/>
      <c r="AC841" s="289"/>
      <c r="AD841" s="289"/>
      <c r="AE841" s="289"/>
      <c r="AF841" s="289"/>
      <c r="AG841" s="289"/>
      <c r="AH841" s="289"/>
    </row>
    <row r="842" spans="1:34" ht="12.75" customHeight="1" x14ac:dyDescent="0.25">
      <c r="A842" s="289"/>
      <c r="B842" s="289"/>
      <c r="C842" s="289"/>
      <c r="D842" s="289"/>
      <c r="E842" s="289"/>
      <c r="F842" s="289"/>
      <c r="G842" s="289"/>
      <c r="H842" s="289"/>
      <c r="I842" s="289"/>
      <c r="J842" s="289"/>
      <c r="K842" s="289"/>
      <c r="L842" s="289"/>
      <c r="M842" s="289"/>
      <c r="N842" s="289"/>
      <c r="O842" s="289"/>
      <c r="P842" s="289"/>
      <c r="Q842" s="289"/>
      <c r="R842" s="289"/>
      <c r="S842" s="289"/>
      <c r="T842" s="289"/>
      <c r="U842" s="289"/>
      <c r="V842" s="289"/>
      <c r="W842" s="289"/>
      <c r="X842" s="289"/>
      <c r="Y842" s="289"/>
      <c r="Z842" s="289"/>
      <c r="AA842" s="289"/>
      <c r="AB842" s="289"/>
      <c r="AC842" s="289"/>
      <c r="AD842" s="289"/>
      <c r="AE842" s="289"/>
      <c r="AF842" s="289"/>
      <c r="AG842" s="289"/>
      <c r="AH842" s="289"/>
    </row>
    <row r="843" spans="1:34" ht="12.75" customHeight="1" x14ac:dyDescent="0.25">
      <c r="A843" s="289"/>
      <c r="B843" s="289"/>
      <c r="C843" s="289"/>
      <c r="D843" s="289"/>
      <c r="E843" s="289"/>
      <c r="F843" s="289"/>
      <c r="G843" s="289"/>
      <c r="H843" s="289"/>
      <c r="I843" s="289"/>
      <c r="J843" s="289"/>
      <c r="K843" s="289"/>
      <c r="L843" s="289"/>
      <c r="M843" s="289"/>
      <c r="N843" s="289"/>
      <c r="O843" s="289"/>
      <c r="P843" s="289"/>
      <c r="Q843" s="289"/>
      <c r="R843" s="289"/>
      <c r="S843" s="289"/>
      <c r="T843" s="289"/>
      <c r="U843" s="289"/>
      <c r="V843" s="289"/>
      <c r="W843" s="289"/>
      <c r="X843" s="289"/>
      <c r="Y843" s="289"/>
      <c r="Z843" s="289"/>
      <c r="AA843" s="289"/>
      <c r="AB843" s="289"/>
      <c r="AC843" s="289"/>
      <c r="AD843" s="289"/>
      <c r="AE843" s="289"/>
      <c r="AF843" s="289"/>
      <c r="AG843" s="289"/>
      <c r="AH843" s="289"/>
    </row>
    <row r="844" spans="1:34" ht="12.75" customHeight="1" x14ac:dyDescent="0.25">
      <c r="A844" s="289"/>
      <c r="B844" s="28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289"/>
      <c r="Z844" s="289"/>
      <c r="AA844" s="289"/>
      <c r="AB844" s="289"/>
      <c r="AC844" s="289"/>
      <c r="AD844" s="289"/>
      <c r="AE844" s="289"/>
      <c r="AF844" s="289"/>
      <c r="AG844" s="289"/>
      <c r="AH844" s="289"/>
    </row>
    <row r="845" spans="1:34" ht="12.75" customHeight="1" x14ac:dyDescent="0.25">
      <c r="A845" s="289"/>
      <c r="B845" s="289"/>
      <c r="C845" s="289"/>
      <c r="D845" s="289"/>
      <c r="E845" s="289"/>
      <c r="F845" s="289"/>
      <c r="G845" s="289"/>
      <c r="H845" s="289"/>
      <c r="I845" s="289"/>
      <c r="J845" s="289"/>
      <c r="K845" s="289"/>
      <c r="L845" s="289"/>
      <c r="M845" s="289"/>
      <c r="N845" s="289"/>
      <c r="O845" s="289"/>
      <c r="P845" s="289"/>
      <c r="Q845" s="289"/>
      <c r="R845" s="289"/>
      <c r="S845" s="289"/>
      <c r="T845" s="289"/>
      <c r="U845" s="289"/>
      <c r="V845" s="289"/>
      <c r="W845" s="289"/>
      <c r="X845" s="289"/>
      <c r="Y845" s="289"/>
      <c r="Z845" s="289"/>
      <c r="AA845" s="289"/>
      <c r="AB845" s="289"/>
      <c r="AC845" s="289"/>
      <c r="AD845" s="289"/>
      <c r="AE845" s="289"/>
      <c r="AF845" s="289"/>
      <c r="AG845" s="289"/>
      <c r="AH845" s="289"/>
    </row>
    <row r="846" spans="1:34" ht="12.75" customHeight="1" x14ac:dyDescent="0.25">
      <c r="A846" s="289"/>
      <c r="B846" s="289"/>
      <c r="C846" s="289"/>
      <c r="D846" s="289"/>
      <c r="E846" s="289"/>
      <c r="F846" s="289"/>
      <c r="G846" s="289"/>
      <c r="H846" s="289"/>
      <c r="I846" s="289"/>
      <c r="J846" s="289"/>
      <c r="K846" s="289"/>
      <c r="L846" s="289"/>
      <c r="M846" s="289"/>
      <c r="N846" s="289"/>
      <c r="O846" s="289"/>
      <c r="P846" s="289"/>
      <c r="Q846" s="289"/>
      <c r="R846" s="289"/>
      <c r="S846" s="289"/>
      <c r="T846" s="289"/>
      <c r="U846" s="289"/>
      <c r="V846" s="289"/>
      <c r="W846" s="289"/>
      <c r="X846" s="289"/>
      <c r="Y846" s="289"/>
      <c r="Z846" s="289"/>
      <c r="AA846" s="289"/>
      <c r="AB846" s="289"/>
      <c r="AC846" s="289"/>
      <c r="AD846" s="289"/>
      <c r="AE846" s="289"/>
      <c r="AF846" s="289"/>
      <c r="AG846" s="289"/>
      <c r="AH846" s="289"/>
    </row>
    <row r="847" spans="1:34" ht="12.75" customHeight="1" x14ac:dyDescent="0.25">
      <c r="A847" s="289"/>
      <c r="B847" s="28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289"/>
      <c r="Z847" s="289"/>
      <c r="AA847" s="289"/>
      <c r="AB847" s="289"/>
      <c r="AC847" s="289"/>
      <c r="AD847" s="289"/>
      <c r="AE847" s="289"/>
      <c r="AF847" s="289"/>
      <c r="AG847" s="289"/>
      <c r="AH847" s="289"/>
    </row>
    <row r="848" spans="1:34" ht="12.75" customHeight="1" x14ac:dyDescent="0.25">
      <c r="A848" s="289"/>
      <c r="B848" s="289"/>
      <c r="C848" s="289"/>
      <c r="D848" s="289"/>
      <c r="E848" s="289"/>
      <c r="F848" s="289"/>
      <c r="G848" s="289"/>
      <c r="H848" s="289"/>
      <c r="I848" s="289"/>
      <c r="J848" s="289"/>
      <c r="K848" s="289"/>
      <c r="L848" s="289"/>
      <c r="M848" s="289"/>
      <c r="N848" s="289"/>
      <c r="O848" s="289"/>
      <c r="P848" s="289"/>
      <c r="Q848" s="289"/>
      <c r="R848" s="289"/>
      <c r="S848" s="289"/>
      <c r="T848" s="289"/>
      <c r="U848" s="289"/>
      <c r="V848" s="289"/>
      <c r="W848" s="289"/>
      <c r="X848" s="289"/>
      <c r="Y848" s="289"/>
      <c r="Z848" s="289"/>
      <c r="AA848" s="289"/>
      <c r="AB848" s="289"/>
      <c r="AC848" s="289"/>
      <c r="AD848" s="289"/>
      <c r="AE848" s="289"/>
      <c r="AF848" s="289"/>
      <c r="AG848" s="289"/>
      <c r="AH848" s="289"/>
    </row>
    <row r="849" spans="1:34" ht="12.75" customHeight="1" x14ac:dyDescent="0.25">
      <c r="A849" s="289"/>
      <c r="B849" s="289"/>
      <c r="C849" s="289"/>
      <c r="D849" s="289"/>
      <c r="E849" s="289"/>
      <c r="F849" s="289"/>
      <c r="G849" s="289"/>
      <c r="H849" s="289"/>
      <c r="I849" s="289"/>
      <c r="J849" s="289"/>
      <c r="K849" s="289"/>
      <c r="L849" s="289"/>
      <c r="M849" s="289"/>
      <c r="N849" s="289"/>
      <c r="O849" s="289"/>
      <c r="P849" s="289"/>
      <c r="Q849" s="289"/>
      <c r="R849" s="289"/>
      <c r="S849" s="289"/>
      <c r="T849" s="289"/>
      <c r="U849" s="289"/>
      <c r="V849" s="289"/>
      <c r="W849" s="289"/>
      <c r="X849" s="289"/>
      <c r="Y849" s="289"/>
      <c r="Z849" s="289"/>
      <c r="AA849" s="289"/>
      <c r="AB849" s="289"/>
      <c r="AC849" s="289"/>
      <c r="AD849" s="289"/>
      <c r="AE849" s="289"/>
      <c r="AF849" s="289"/>
      <c r="AG849" s="289"/>
      <c r="AH849" s="289"/>
    </row>
    <row r="850" spans="1:34" ht="12.75" customHeight="1" x14ac:dyDescent="0.25">
      <c r="A850" s="289"/>
      <c r="B850" s="28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c r="AE850" s="289"/>
      <c r="AF850" s="289"/>
      <c r="AG850" s="289"/>
      <c r="AH850" s="289"/>
    </row>
    <row r="851" spans="1:34" ht="12.75" customHeight="1" x14ac:dyDescent="0.25">
      <c r="A851" s="289"/>
      <c r="B851" s="289"/>
      <c r="C851" s="289"/>
      <c r="D851" s="289"/>
      <c r="E851" s="289"/>
      <c r="F851" s="289"/>
      <c r="G851" s="289"/>
      <c r="H851" s="289"/>
      <c r="I851" s="289"/>
      <c r="J851" s="289"/>
      <c r="K851" s="289"/>
      <c r="L851" s="289"/>
      <c r="M851" s="289"/>
      <c r="N851" s="289"/>
      <c r="O851" s="289"/>
      <c r="P851" s="289"/>
      <c r="Q851" s="289"/>
      <c r="R851" s="289"/>
      <c r="S851" s="289"/>
      <c r="T851" s="289"/>
      <c r="U851" s="289"/>
      <c r="V851" s="289"/>
      <c r="W851" s="289"/>
      <c r="X851" s="289"/>
      <c r="Y851" s="289"/>
      <c r="Z851" s="289"/>
      <c r="AA851" s="289"/>
      <c r="AB851" s="289"/>
      <c r="AC851" s="289"/>
      <c r="AD851" s="289"/>
      <c r="AE851" s="289"/>
      <c r="AF851" s="289"/>
      <c r="AG851" s="289"/>
      <c r="AH851" s="289"/>
    </row>
    <row r="852" spans="1:34" ht="12.75" customHeight="1" x14ac:dyDescent="0.25">
      <c r="A852" s="289"/>
      <c r="B852" s="289"/>
      <c r="C852" s="289"/>
      <c r="D852" s="289"/>
      <c r="E852" s="289"/>
      <c r="F852" s="289"/>
      <c r="G852" s="289"/>
      <c r="H852" s="289"/>
      <c r="I852" s="289"/>
      <c r="J852" s="289"/>
      <c r="K852" s="289"/>
      <c r="L852" s="289"/>
      <c r="M852" s="289"/>
      <c r="N852" s="289"/>
      <c r="O852" s="289"/>
      <c r="P852" s="289"/>
      <c r="Q852" s="289"/>
      <c r="R852" s="289"/>
      <c r="S852" s="289"/>
      <c r="T852" s="289"/>
      <c r="U852" s="289"/>
      <c r="V852" s="289"/>
      <c r="W852" s="289"/>
      <c r="X852" s="289"/>
      <c r="Y852" s="289"/>
      <c r="Z852" s="289"/>
      <c r="AA852" s="289"/>
      <c r="AB852" s="289"/>
      <c r="AC852" s="289"/>
      <c r="AD852" s="289"/>
      <c r="AE852" s="289"/>
      <c r="AF852" s="289"/>
      <c r="AG852" s="289"/>
      <c r="AH852" s="289"/>
    </row>
    <row r="853" spans="1:34" ht="12.75" customHeight="1" x14ac:dyDescent="0.25">
      <c r="A853" s="289"/>
      <c r="B853" s="28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c r="AE853" s="289"/>
      <c r="AF853" s="289"/>
      <c r="AG853" s="289"/>
      <c r="AH853" s="289"/>
    </row>
    <row r="854" spans="1:34" ht="12.75" customHeight="1" x14ac:dyDescent="0.25">
      <c r="A854" s="289"/>
      <c r="B854" s="289"/>
      <c r="C854" s="289"/>
      <c r="D854" s="289"/>
      <c r="E854" s="289"/>
      <c r="F854" s="289"/>
      <c r="G854" s="289"/>
      <c r="H854" s="289"/>
      <c r="I854" s="289"/>
      <c r="J854" s="289"/>
      <c r="K854" s="289"/>
      <c r="L854" s="289"/>
      <c r="M854" s="289"/>
      <c r="N854" s="289"/>
      <c r="O854" s="289"/>
      <c r="P854" s="289"/>
      <c r="Q854" s="289"/>
      <c r="R854" s="289"/>
      <c r="S854" s="289"/>
      <c r="T854" s="289"/>
      <c r="U854" s="289"/>
      <c r="V854" s="289"/>
      <c r="W854" s="289"/>
      <c r="X854" s="289"/>
      <c r="Y854" s="289"/>
      <c r="Z854" s="289"/>
      <c r="AA854" s="289"/>
      <c r="AB854" s="289"/>
      <c r="AC854" s="289"/>
      <c r="AD854" s="289"/>
      <c r="AE854" s="289"/>
      <c r="AF854" s="289"/>
      <c r="AG854" s="289"/>
      <c r="AH854" s="289"/>
    </row>
    <row r="855" spans="1:34" ht="12.75" customHeight="1" x14ac:dyDescent="0.25">
      <c r="A855" s="289"/>
      <c r="B855" s="289"/>
      <c r="C855" s="289"/>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c r="AE855" s="289"/>
      <c r="AF855" s="289"/>
      <c r="AG855" s="289"/>
      <c r="AH855" s="289"/>
    </row>
    <row r="856" spans="1:34" ht="12.75" customHeight="1" x14ac:dyDescent="0.25">
      <c r="A856" s="289"/>
      <c r="B856" s="28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289"/>
      <c r="Z856" s="289"/>
      <c r="AA856" s="289"/>
      <c r="AB856" s="289"/>
      <c r="AC856" s="289"/>
      <c r="AD856" s="289"/>
      <c r="AE856" s="289"/>
      <c r="AF856" s="289"/>
      <c r="AG856" s="289"/>
      <c r="AH856" s="289"/>
    </row>
    <row r="857" spans="1:34" ht="12.75" customHeight="1" x14ac:dyDescent="0.25">
      <c r="A857" s="289"/>
      <c r="B857" s="289"/>
      <c r="C857" s="289"/>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c r="AE857" s="289"/>
      <c r="AF857" s="289"/>
      <c r="AG857" s="289"/>
      <c r="AH857" s="289"/>
    </row>
    <row r="858" spans="1:34" ht="12.75" customHeight="1" x14ac:dyDescent="0.25">
      <c r="A858" s="289"/>
      <c r="B858" s="289"/>
      <c r="C858" s="289"/>
      <c r="D858" s="289"/>
      <c r="E858" s="289"/>
      <c r="F858" s="289"/>
      <c r="G858" s="289"/>
      <c r="H858" s="289"/>
      <c r="I858" s="289"/>
      <c r="J858" s="289"/>
      <c r="K858" s="289"/>
      <c r="L858" s="289"/>
      <c r="M858" s="289"/>
      <c r="N858" s="289"/>
      <c r="O858" s="289"/>
      <c r="P858" s="289"/>
      <c r="Q858" s="289"/>
      <c r="R858" s="289"/>
      <c r="S858" s="289"/>
      <c r="T858" s="289"/>
      <c r="U858" s="289"/>
      <c r="V858" s="289"/>
      <c r="W858" s="289"/>
      <c r="X858" s="289"/>
      <c r="Y858" s="289"/>
      <c r="Z858" s="289"/>
      <c r="AA858" s="289"/>
      <c r="AB858" s="289"/>
      <c r="AC858" s="289"/>
      <c r="AD858" s="289"/>
      <c r="AE858" s="289"/>
      <c r="AF858" s="289"/>
      <c r="AG858" s="289"/>
      <c r="AH858" s="289"/>
    </row>
    <row r="859" spans="1:34" ht="12.75" customHeight="1" x14ac:dyDescent="0.25">
      <c r="A859" s="289"/>
      <c r="B859" s="28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289"/>
      <c r="Z859" s="289"/>
      <c r="AA859" s="289"/>
      <c r="AB859" s="289"/>
      <c r="AC859" s="289"/>
      <c r="AD859" s="289"/>
      <c r="AE859" s="289"/>
      <c r="AF859" s="289"/>
      <c r="AG859" s="289"/>
      <c r="AH859" s="289"/>
    </row>
    <row r="860" spans="1:34" ht="12.75" customHeight="1" x14ac:dyDescent="0.25">
      <c r="A860" s="289"/>
      <c r="B860" s="289"/>
      <c r="C860" s="289"/>
      <c r="D860" s="289"/>
      <c r="E860" s="289"/>
      <c r="F860" s="289"/>
      <c r="G860" s="289"/>
      <c r="H860" s="289"/>
      <c r="I860" s="289"/>
      <c r="J860" s="289"/>
      <c r="K860" s="289"/>
      <c r="L860" s="289"/>
      <c r="M860" s="289"/>
      <c r="N860" s="289"/>
      <c r="O860" s="289"/>
      <c r="P860" s="289"/>
      <c r="Q860" s="289"/>
      <c r="R860" s="289"/>
      <c r="S860" s="289"/>
      <c r="T860" s="289"/>
      <c r="U860" s="289"/>
      <c r="V860" s="289"/>
      <c r="W860" s="289"/>
      <c r="X860" s="289"/>
      <c r="Y860" s="289"/>
      <c r="Z860" s="289"/>
      <c r="AA860" s="289"/>
      <c r="AB860" s="289"/>
      <c r="AC860" s="289"/>
      <c r="AD860" s="289"/>
      <c r="AE860" s="289"/>
      <c r="AF860" s="289"/>
      <c r="AG860" s="289"/>
      <c r="AH860" s="289"/>
    </row>
    <row r="861" spans="1:34" ht="12.75" customHeight="1" x14ac:dyDescent="0.25">
      <c r="A861" s="289"/>
      <c r="B861" s="289"/>
      <c r="C861" s="289"/>
      <c r="D861" s="289"/>
      <c r="E861" s="289"/>
      <c r="F861" s="289"/>
      <c r="G861" s="289"/>
      <c r="H861" s="289"/>
      <c r="I861" s="289"/>
      <c r="J861" s="289"/>
      <c r="K861" s="289"/>
      <c r="L861" s="289"/>
      <c r="M861" s="289"/>
      <c r="N861" s="289"/>
      <c r="O861" s="289"/>
      <c r="P861" s="289"/>
      <c r="Q861" s="289"/>
      <c r="R861" s="289"/>
      <c r="S861" s="289"/>
      <c r="T861" s="289"/>
      <c r="U861" s="289"/>
      <c r="V861" s="289"/>
      <c r="W861" s="289"/>
      <c r="X861" s="289"/>
      <c r="Y861" s="289"/>
      <c r="Z861" s="289"/>
      <c r="AA861" s="289"/>
      <c r="AB861" s="289"/>
      <c r="AC861" s="289"/>
      <c r="AD861" s="289"/>
      <c r="AE861" s="289"/>
      <c r="AF861" s="289"/>
      <c r="AG861" s="289"/>
      <c r="AH861" s="289"/>
    </row>
    <row r="862" spans="1:34" ht="12.75" customHeight="1" x14ac:dyDescent="0.25">
      <c r="A862" s="289"/>
      <c r="B862" s="28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289"/>
      <c r="Z862" s="289"/>
      <c r="AA862" s="289"/>
      <c r="AB862" s="289"/>
      <c r="AC862" s="289"/>
      <c r="AD862" s="289"/>
      <c r="AE862" s="289"/>
      <c r="AF862" s="289"/>
      <c r="AG862" s="289"/>
      <c r="AH862" s="289"/>
    </row>
    <row r="863" spans="1:34" ht="12.75" customHeight="1" x14ac:dyDescent="0.25">
      <c r="A863" s="289"/>
      <c r="B863" s="289"/>
      <c r="C863" s="289"/>
      <c r="D863" s="289"/>
      <c r="E863" s="289"/>
      <c r="F863" s="289"/>
      <c r="G863" s="289"/>
      <c r="H863" s="289"/>
      <c r="I863" s="289"/>
      <c r="J863" s="289"/>
      <c r="K863" s="289"/>
      <c r="L863" s="289"/>
      <c r="M863" s="289"/>
      <c r="N863" s="289"/>
      <c r="O863" s="289"/>
      <c r="P863" s="289"/>
      <c r="Q863" s="289"/>
      <c r="R863" s="289"/>
      <c r="S863" s="289"/>
      <c r="T863" s="289"/>
      <c r="U863" s="289"/>
      <c r="V863" s="289"/>
      <c r="W863" s="289"/>
      <c r="X863" s="289"/>
      <c r="Y863" s="289"/>
      <c r="Z863" s="289"/>
      <c r="AA863" s="289"/>
      <c r="AB863" s="289"/>
      <c r="AC863" s="289"/>
      <c r="AD863" s="289"/>
      <c r="AE863" s="289"/>
      <c r="AF863" s="289"/>
      <c r="AG863" s="289"/>
      <c r="AH863" s="289"/>
    </row>
    <row r="864" spans="1:34" ht="12.75" customHeight="1" x14ac:dyDescent="0.25">
      <c r="A864" s="289"/>
      <c r="B864" s="289"/>
      <c r="C864" s="289"/>
      <c r="D864" s="289"/>
      <c r="E864" s="289"/>
      <c r="F864" s="289"/>
      <c r="G864" s="289"/>
      <c r="H864" s="289"/>
      <c r="I864" s="289"/>
      <c r="J864" s="289"/>
      <c r="K864" s="289"/>
      <c r="L864" s="289"/>
      <c r="M864" s="289"/>
      <c r="N864" s="289"/>
      <c r="O864" s="289"/>
      <c r="P864" s="289"/>
      <c r="Q864" s="289"/>
      <c r="R864" s="289"/>
      <c r="S864" s="289"/>
      <c r="T864" s="289"/>
      <c r="U864" s="289"/>
      <c r="V864" s="289"/>
      <c r="W864" s="289"/>
      <c r="X864" s="289"/>
      <c r="Y864" s="289"/>
      <c r="Z864" s="289"/>
      <c r="AA864" s="289"/>
      <c r="AB864" s="289"/>
      <c r="AC864" s="289"/>
      <c r="AD864" s="289"/>
      <c r="AE864" s="289"/>
      <c r="AF864" s="289"/>
      <c r="AG864" s="289"/>
      <c r="AH864" s="289"/>
    </row>
    <row r="865" spans="1:34" ht="12.75" customHeight="1" x14ac:dyDescent="0.25">
      <c r="A865" s="289"/>
      <c r="B865" s="28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289"/>
      <c r="Z865" s="289"/>
      <c r="AA865" s="289"/>
      <c r="AB865" s="289"/>
      <c r="AC865" s="289"/>
      <c r="AD865" s="289"/>
      <c r="AE865" s="289"/>
      <c r="AF865" s="289"/>
      <c r="AG865" s="289"/>
      <c r="AH865" s="289"/>
    </row>
    <row r="866" spans="1:34" ht="12.75" customHeight="1" x14ac:dyDescent="0.25">
      <c r="A866" s="289"/>
      <c r="B866" s="289"/>
      <c r="C866" s="289"/>
      <c r="D866" s="289"/>
      <c r="E866" s="289"/>
      <c r="F866" s="289"/>
      <c r="G866" s="289"/>
      <c r="H866" s="289"/>
      <c r="I866" s="289"/>
      <c r="J866" s="289"/>
      <c r="K866" s="289"/>
      <c r="L866" s="289"/>
      <c r="M866" s="289"/>
      <c r="N866" s="289"/>
      <c r="O866" s="289"/>
      <c r="P866" s="289"/>
      <c r="Q866" s="289"/>
      <c r="R866" s="289"/>
      <c r="S866" s="289"/>
      <c r="T866" s="289"/>
      <c r="U866" s="289"/>
      <c r="V866" s="289"/>
      <c r="W866" s="289"/>
      <c r="X866" s="289"/>
      <c r="Y866" s="289"/>
      <c r="Z866" s="289"/>
      <c r="AA866" s="289"/>
      <c r="AB866" s="289"/>
      <c r="AC866" s="289"/>
      <c r="AD866" s="289"/>
      <c r="AE866" s="289"/>
      <c r="AF866" s="289"/>
      <c r="AG866" s="289"/>
      <c r="AH866" s="289"/>
    </row>
    <row r="867" spans="1:34" ht="12.75" customHeight="1" x14ac:dyDescent="0.25">
      <c r="A867" s="289"/>
      <c r="B867" s="289"/>
      <c r="C867" s="289"/>
      <c r="D867" s="289"/>
      <c r="E867" s="289"/>
      <c r="F867" s="289"/>
      <c r="G867" s="289"/>
      <c r="H867" s="289"/>
      <c r="I867" s="289"/>
      <c r="J867" s="289"/>
      <c r="K867" s="289"/>
      <c r="L867" s="289"/>
      <c r="M867" s="289"/>
      <c r="N867" s="289"/>
      <c r="O867" s="289"/>
      <c r="P867" s="289"/>
      <c r="Q867" s="289"/>
      <c r="R867" s="289"/>
      <c r="S867" s="289"/>
      <c r="T867" s="289"/>
      <c r="U867" s="289"/>
      <c r="V867" s="289"/>
      <c r="W867" s="289"/>
      <c r="X867" s="289"/>
      <c r="Y867" s="289"/>
      <c r="Z867" s="289"/>
      <c r="AA867" s="289"/>
      <c r="AB867" s="289"/>
      <c r="AC867" s="289"/>
      <c r="AD867" s="289"/>
      <c r="AE867" s="289"/>
      <c r="AF867" s="289"/>
      <c r="AG867" s="289"/>
      <c r="AH867" s="289"/>
    </row>
    <row r="868" spans="1:34" ht="12.75" customHeight="1" x14ac:dyDescent="0.25">
      <c r="A868" s="289"/>
      <c r="B868" s="28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289"/>
      <c r="Z868" s="289"/>
      <c r="AA868" s="289"/>
      <c r="AB868" s="289"/>
      <c r="AC868" s="289"/>
      <c r="AD868" s="289"/>
      <c r="AE868" s="289"/>
      <c r="AF868" s="289"/>
      <c r="AG868" s="289"/>
      <c r="AH868" s="289"/>
    </row>
    <row r="869" spans="1:34" ht="12.75" customHeight="1" x14ac:dyDescent="0.25">
      <c r="A869" s="289"/>
      <c r="B869" s="289"/>
      <c r="C869" s="289"/>
      <c r="D869" s="289"/>
      <c r="E869" s="289"/>
      <c r="F869" s="289"/>
      <c r="G869" s="289"/>
      <c r="H869" s="289"/>
      <c r="I869" s="289"/>
      <c r="J869" s="289"/>
      <c r="K869" s="289"/>
      <c r="L869" s="289"/>
      <c r="M869" s="289"/>
      <c r="N869" s="289"/>
      <c r="O869" s="289"/>
      <c r="P869" s="289"/>
      <c r="Q869" s="289"/>
      <c r="R869" s="289"/>
      <c r="S869" s="289"/>
      <c r="T869" s="289"/>
      <c r="U869" s="289"/>
      <c r="V869" s="289"/>
      <c r="W869" s="289"/>
      <c r="X869" s="289"/>
      <c r="Y869" s="289"/>
      <c r="Z869" s="289"/>
      <c r="AA869" s="289"/>
      <c r="AB869" s="289"/>
      <c r="AC869" s="289"/>
      <c r="AD869" s="289"/>
      <c r="AE869" s="289"/>
      <c r="AF869" s="289"/>
      <c r="AG869" s="289"/>
      <c r="AH869" s="289"/>
    </row>
    <row r="870" spans="1:34" ht="12.75" customHeight="1" x14ac:dyDescent="0.25">
      <c r="A870" s="289"/>
      <c r="B870" s="289"/>
      <c r="C870" s="289"/>
      <c r="D870" s="289"/>
      <c r="E870" s="289"/>
      <c r="F870" s="289"/>
      <c r="G870" s="289"/>
      <c r="H870" s="289"/>
      <c r="I870" s="289"/>
      <c r="J870" s="289"/>
      <c r="K870" s="289"/>
      <c r="L870" s="289"/>
      <c r="M870" s="289"/>
      <c r="N870" s="289"/>
      <c r="O870" s="289"/>
      <c r="P870" s="289"/>
      <c r="Q870" s="289"/>
      <c r="R870" s="289"/>
      <c r="S870" s="289"/>
      <c r="T870" s="289"/>
      <c r="U870" s="289"/>
      <c r="V870" s="289"/>
      <c r="W870" s="289"/>
      <c r="X870" s="289"/>
      <c r="Y870" s="289"/>
      <c r="Z870" s="289"/>
      <c r="AA870" s="289"/>
      <c r="AB870" s="289"/>
      <c r="AC870" s="289"/>
      <c r="AD870" s="289"/>
      <c r="AE870" s="289"/>
      <c r="AF870" s="289"/>
      <c r="AG870" s="289"/>
      <c r="AH870" s="289"/>
    </row>
    <row r="871" spans="1:34" ht="12.75" customHeight="1" x14ac:dyDescent="0.25">
      <c r="A871" s="289"/>
      <c r="B871" s="28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289"/>
      <c r="Z871" s="289"/>
      <c r="AA871" s="289"/>
      <c r="AB871" s="289"/>
      <c r="AC871" s="289"/>
      <c r="AD871" s="289"/>
      <c r="AE871" s="289"/>
      <c r="AF871" s="289"/>
      <c r="AG871" s="289"/>
      <c r="AH871" s="289"/>
    </row>
    <row r="872" spans="1:34" ht="12.75" customHeight="1" x14ac:dyDescent="0.25">
      <c r="A872" s="289"/>
      <c r="B872" s="289"/>
      <c r="C872" s="289"/>
      <c r="D872" s="289"/>
      <c r="E872" s="289"/>
      <c r="F872" s="289"/>
      <c r="G872" s="289"/>
      <c r="H872" s="289"/>
      <c r="I872" s="289"/>
      <c r="J872" s="289"/>
      <c r="K872" s="289"/>
      <c r="L872" s="289"/>
      <c r="M872" s="289"/>
      <c r="N872" s="289"/>
      <c r="O872" s="289"/>
      <c r="P872" s="289"/>
      <c r="Q872" s="289"/>
      <c r="R872" s="289"/>
      <c r="S872" s="289"/>
      <c r="T872" s="289"/>
      <c r="U872" s="289"/>
      <c r="V872" s="289"/>
      <c r="W872" s="289"/>
      <c r="X872" s="289"/>
      <c r="Y872" s="289"/>
      <c r="Z872" s="289"/>
      <c r="AA872" s="289"/>
      <c r="AB872" s="289"/>
      <c r="AC872" s="289"/>
      <c r="AD872" s="289"/>
      <c r="AE872" s="289"/>
      <c r="AF872" s="289"/>
      <c r="AG872" s="289"/>
      <c r="AH872" s="289"/>
    </row>
    <row r="873" spans="1:34" ht="12.75" customHeight="1" x14ac:dyDescent="0.25">
      <c r="A873" s="289"/>
      <c r="B873" s="289"/>
      <c r="C873" s="289"/>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c r="AE873" s="289"/>
      <c r="AF873" s="289"/>
      <c r="AG873" s="289"/>
      <c r="AH873" s="289"/>
    </row>
    <row r="874" spans="1:34" ht="12.75" customHeight="1" x14ac:dyDescent="0.25">
      <c r="A874" s="289"/>
      <c r="B874" s="28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289"/>
      <c r="Z874" s="289"/>
      <c r="AA874" s="289"/>
      <c r="AB874" s="289"/>
      <c r="AC874" s="289"/>
      <c r="AD874" s="289"/>
      <c r="AE874" s="289"/>
      <c r="AF874" s="289"/>
      <c r="AG874" s="289"/>
      <c r="AH874" s="289"/>
    </row>
    <row r="875" spans="1:34" ht="12.75" customHeight="1" x14ac:dyDescent="0.25">
      <c r="A875" s="289"/>
      <c r="B875" s="289"/>
      <c r="C875" s="289"/>
      <c r="D875" s="289"/>
      <c r="E875" s="289"/>
      <c r="F875" s="289"/>
      <c r="G875" s="289"/>
      <c r="H875" s="289"/>
      <c r="I875" s="289"/>
      <c r="J875" s="289"/>
      <c r="K875" s="289"/>
      <c r="L875" s="289"/>
      <c r="M875" s="289"/>
      <c r="N875" s="289"/>
      <c r="O875" s="289"/>
      <c r="P875" s="289"/>
      <c r="Q875" s="289"/>
      <c r="R875" s="289"/>
      <c r="S875" s="289"/>
      <c r="T875" s="289"/>
      <c r="U875" s="289"/>
      <c r="V875" s="289"/>
      <c r="W875" s="289"/>
      <c r="X875" s="289"/>
      <c r="Y875" s="289"/>
      <c r="Z875" s="289"/>
      <c r="AA875" s="289"/>
      <c r="AB875" s="289"/>
      <c r="AC875" s="289"/>
      <c r="AD875" s="289"/>
      <c r="AE875" s="289"/>
      <c r="AF875" s="289"/>
      <c r="AG875" s="289"/>
      <c r="AH875" s="289"/>
    </row>
    <row r="876" spans="1:34" ht="12.75" customHeight="1" x14ac:dyDescent="0.25">
      <c r="A876" s="289"/>
      <c r="B876" s="289"/>
      <c r="C876" s="289"/>
      <c r="D876" s="289"/>
      <c r="E876" s="289"/>
      <c r="F876" s="289"/>
      <c r="G876" s="289"/>
      <c r="H876" s="289"/>
      <c r="I876" s="289"/>
      <c r="J876" s="289"/>
      <c r="K876" s="289"/>
      <c r="L876" s="289"/>
      <c r="M876" s="289"/>
      <c r="N876" s="289"/>
      <c r="O876" s="289"/>
      <c r="P876" s="289"/>
      <c r="Q876" s="289"/>
      <c r="R876" s="289"/>
      <c r="S876" s="289"/>
      <c r="T876" s="289"/>
      <c r="U876" s="289"/>
      <c r="V876" s="289"/>
      <c r="W876" s="289"/>
      <c r="X876" s="289"/>
      <c r="Y876" s="289"/>
      <c r="Z876" s="289"/>
      <c r="AA876" s="289"/>
      <c r="AB876" s="289"/>
      <c r="AC876" s="289"/>
      <c r="AD876" s="289"/>
      <c r="AE876" s="289"/>
      <c r="AF876" s="289"/>
      <c r="AG876" s="289"/>
      <c r="AH876" s="289"/>
    </row>
    <row r="877" spans="1:34" ht="12.75" customHeight="1" x14ac:dyDescent="0.25">
      <c r="A877" s="289"/>
      <c r="B877" s="289"/>
      <c r="C877" s="289"/>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289"/>
      <c r="Z877" s="289"/>
      <c r="AA877" s="289"/>
      <c r="AB877" s="289"/>
      <c r="AC877" s="289"/>
      <c r="AD877" s="289"/>
      <c r="AE877" s="289"/>
      <c r="AF877" s="289"/>
      <c r="AG877" s="289"/>
      <c r="AH877" s="289"/>
    </row>
    <row r="878" spans="1:34" ht="12.75" customHeight="1" x14ac:dyDescent="0.25">
      <c r="A878" s="289"/>
      <c r="B878" s="289"/>
      <c r="C878" s="289"/>
      <c r="D878" s="289"/>
      <c r="E878" s="289"/>
      <c r="F878" s="289"/>
      <c r="G878" s="289"/>
      <c r="H878" s="289"/>
      <c r="I878" s="289"/>
      <c r="J878" s="289"/>
      <c r="K878" s="289"/>
      <c r="L878" s="289"/>
      <c r="M878" s="289"/>
      <c r="N878" s="289"/>
      <c r="O878" s="289"/>
      <c r="P878" s="289"/>
      <c r="Q878" s="289"/>
      <c r="R878" s="289"/>
      <c r="S878" s="289"/>
      <c r="T878" s="289"/>
      <c r="U878" s="289"/>
      <c r="V878" s="289"/>
      <c r="W878" s="289"/>
      <c r="X878" s="289"/>
      <c r="Y878" s="289"/>
      <c r="Z878" s="289"/>
      <c r="AA878" s="289"/>
      <c r="AB878" s="289"/>
      <c r="AC878" s="289"/>
      <c r="AD878" s="289"/>
      <c r="AE878" s="289"/>
      <c r="AF878" s="289"/>
      <c r="AG878" s="289"/>
      <c r="AH878" s="289"/>
    </row>
    <row r="879" spans="1:34" ht="12.75" customHeight="1" x14ac:dyDescent="0.25">
      <c r="A879" s="289"/>
      <c r="B879" s="289"/>
      <c r="C879" s="289"/>
      <c r="D879" s="289"/>
      <c r="E879" s="289"/>
      <c r="F879" s="289"/>
      <c r="G879" s="289"/>
      <c r="H879" s="289"/>
      <c r="I879" s="289"/>
      <c r="J879" s="289"/>
      <c r="K879" s="289"/>
      <c r="L879" s="289"/>
      <c r="M879" s="289"/>
      <c r="N879" s="289"/>
      <c r="O879" s="289"/>
      <c r="P879" s="289"/>
      <c r="Q879" s="289"/>
      <c r="R879" s="289"/>
      <c r="S879" s="289"/>
      <c r="T879" s="289"/>
      <c r="U879" s="289"/>
      <c r="V879" s="289"/>
      <c r="W879" s="289"/>
      <c r="X879" s="289"/>
      <c r="Y879" s="289"/>
      <c r="Z879" s="289"/>
      <c r="AA879" s="289"/>
      <c r="AB879" s="289"/>
      <c r="AC879" s="289"/>
      <c r="AD879" s="289"/>
      <c r="AE879" s="289"/>
      <c r="AF879" s="289"/>
      <c r="AG879" s="289"/>
      <c r="AH879" s="289"/>
    </row>
    <row r="880" spans="1:34" ht="12.75" customHeight="1" x14ac:dyDescent="0.25">
      <c r="A880" s="289"/>
      <c r="B880" s="289"/>
      <c r="C880" s="289"/>
      <c r="D880" s="289"/>
      <c r="E880" s="289"/>
      <c r="F880" s="289"/>
      <c r="G880" s="289"/>
      <c r="H880" s="289"/>
      <c r="I880" s="289"/>
      <c r="J880" s="289"/>
      <c r="K880" s="289"/>
      <c r="L880" s="289"/>
      <c r="M880" s="289"/>
      <c r="N880" s="289"/>
      <c r="O880" s="289"/>
      <c r="P880" s="289"/>
      <c r="Q880" s="289"/>
      <c r="R880" s="289"/>
      <c r="S880" s="289"/>
      <c r="T880" s="289"/>
      <c r="U880" s="289"/>
      <c r="V880" s="289"/>
      <c r="W880" s="289"/>
      <c r="X880" s="289"/>
      <c r="Y880" s="289"/>
      <c r="Z880" s="289"/>
      <c r="AA880" s="289"/>
      <c r="AB880" s="289"/>
      <c r="AC880" s="289"/>
      <c r="AD880" s="289"/>
      <c r="AE880" s="289"/>
      <c r="AF880" s="289"/>
      <c r="AG880" s="289"/>
      <c r="AH880" s="289"/>
    </row>
    <row r="881" spans="1:34" ht="12.75" customHeight="1" x14ac:dyDescent="0.25">
      <c r="A881" s="289"/>
      <c r="B881" s="289"/>
      <c r="C881" s="289"/>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c r="AE881" s="289"/>
      <c r="AF881" s="289"/>
      <c r="AG881" s="289"/>
      <c r="AH881" s="289"/>
    </row>
    <row r="882" spans="1:34" ht="12.75" customHeight="1" x14ac:dyDescent="0.25">
      <c r="A882" s="289"/>
      <c r="B882" s="289"/>
      <c r="C882" s="289"/>
      <c r="D882" s="289"/>
      <c r="E882" s="289"/>
      <c r="F882" s="289"/>
      <c r="G882" s="289"/>
      <c r="H882" s="289"/>
      <c r="I882" s="289"/>
      <c r="J882" s="289"/>
      <c r="K882" s="289"/>
      <c r="L882" s="289"/>
      <c r="M882" s="289"/>
      <c r="N882" s="289"/>
      <c r="O882" s="289"/>
      <c r="P882" s="289"/>
      <c r="Q882" s="289"/>
      <c r="R882" s="289"/>
      <c r="S882" s="289"/>
      <c r="T882" s="289"/>
      <c r="U882" s="289"/>
      <c r="V882" s="289"/>
      <c r="W882" s="289"/>
      <c r="X882" s="289"/>
      <c r="Y882" s="289"/>
      <c r="Z882" s="289"/>
      <c r="AA882" s="289"/>
      <c r="AB882" s="289"/>
      <c r="AC882" s="289"/>
      <c r="AD882" s="289"/>
      <c r="AE882" s="289"/>
      <c r="AF882" s="289"/>
      <c r="AG882" s="289"/>
      <c r="AH882" s="289"/>
    </row>
    <row r="883" spans="1:34" ht="12.75" customHeight="1" x14ac:dyDescent="0.25">
      <c r="A883" s="289"/>
      <c r="B883" s="289"/>
      <c r="C883" s="289"/>
      <c r="D883" s="289"/>
      <c r="E883" s="289"/>
      <c r="F883" s="289"/>
      <c r="G883" s="289"/>
      <c r="H883" s="289"/>
      <c r="I883" s="289"/>
      <c r="J883" s="289"/>
      <c r="K883" s="289"/>
      <c r="L883" s="289"/>
      <c r="M883" s="289"/>
      <c r="N883" s="289"/>
      <c r="O883" s="289"/>
      <c r="P883" s="289"/>
      <c r="Q883" s="289"/>
      <c r="R883" s="289"/>
      <c r="S883" s="289"/>
      <c r="T883" s="289"/>
      <c r="U883" s="289"/>
      <c r="V883" s="289"/>
      <c r="W883" s="289"/>
      <c r="X883" s="289"/>
      <c r="Y883" s="289"/>
      <c r="Z883" s="289"/>
      <c r="AA883" s="289"/>
      <c r="AB883" s="289"/>
      <c r="AC883" s="289"/>
      <c r="AD883" s="289"/>
      <c r="AE883" s="289"/>
      <c r="AF883" s="289"/>
      <c r="AG883" s="289"/>
      <c r="AH883" s="289"/>
    </row>
    <row r="884" spans="1:34" ht="12.75" customHeight="1" x14ac:dyDescent="0.25">
      <c r="A884" s="289"/>
      <c r="B884" s="289"/>
      <c r="C884" s="289"/>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c r="AE884" s="289"/>
      <c r="AF884" s="289"/>
      <c r="AG884" s="289"/>
      <c r="AH884" s="289"/>
    </row>
    <row r="885" spans="1:34" ht="12.75" customHeight="1" x14ac:dyDescent="0.25">
      <c r="A885" s="289"/>
      <c r="B885" s="289"/>
      <c r="C885" s="289"/>
      <c r="D885" s="289"/>
      <c r="E885" s="289"/>
      <c r="F885" s="289"/>
      <c r="G885" s="289"/>
      <c r="H885" s="289"/>
      <c r="I885" s="289"/>
      <c r="J885" s="289"/>
      <c r="K885" s="289"/>
      <c r="L885" s="289"/>
      <c r="M885" s="289"/>
      <c r="N885" s="289"/>
      <c r="O885" s="289"/>
      <c r="P885" s="289"/>
      <c r="Q885" s="289"/>
      <c r="R885" s="289"/>
      <c r="S885" s="289"/>
      <c r="T885" s="289"/>
      <c r="U885" s="289"/>
      <c r="V885" s="289"/>
      <c r="W885" s="289"/>
      <c r="X885" s="289"/>
      <c r="Y885" s="289"/>
      <c r="Z885" s="289"/>
      <c r="AA885" s="289"/>
      <c r="AB885" s="289"/>
      <c r="AC885" s="289"/>
      <c r="AD885" s="289"/>
      <c r="AE885" s="289"/>
      <c r="AF885" s="289"/>
      <c r="AG885" s="289"/>
      <c r="AH885" s="289"/>
    </row>
    <row r="886" spans="1:34" ht="12.75" customHeight="1" x14ac:dyDescent="0.25">
      <c r="A886" s="289"/>
      <c r="B886" s="289"/>
      <c r="C886" s="289"/>
      <c r="D886" s="289"/>
      <c r="E886" s="289"/>
      <c r="F886" s="289"/>
      <c r="G886" s="289"/>
      <c r="H886" s="289"/>
      <c r="I886" s="289"/>
      <c r="J886" s="289"/>
      <c r="K886" s="289"/>
      <c r="L886" s="289"/>
      <c r="M886" s="289"/>
      <c r="N886" s="289"/>
      <c r="O886" s="289"/>
      <c r="P886" s="289"/>
      <c r="Q886" s="289"/>
      <c r="R886" s="289"/>
      <c r="S886" s="289"/>
      <c r="T886" s="289"/>
      <c r="U886" s="289"/>
      <c r="V886" s="289"/>
      <c r="W886" s="289"/>
      <c r="X886" s="289"/>
      <c r="Y886" s="289"/>
      <c r="Z886" s="289"/>
      <c r="AA886" s="289"/>
      <c r="AB886" s="289"/>
      <c r="AC886" s="289"/>
      <c r="AD886" s="289"/>
      <c r="AE886" s="289"/>
      <c r="AF886" s="289"/>
      <c r="AG886" s="289"/>
      <c r="AH886" s="289"/>
    </row>
    <row r="887" spans="1:34" ht="12.75" customHeight="1" x14ac:dyDescent="0.25">
      <c r="A887" s="289"/>
      <c r="B887" s="289"/>
      <c r="C887" s="289"/>
      <c r="D887" s="289"/>
      <c r="E887" s="289"/>
      <c r="F887" s="289"/>
      <c r="G887" s="289"/>
      <c r="H887" s="289"/>
      <c r="I887" s="289"/>
      <c r="J887" s="289"/>
      <c r="K887" s="289"/>
      <c r="L887" s="289"/>
      <c r="M887" s="289"/>
      <c r="N887" s="289"/>
      <c r="O887" s="289"/>
      <c r="P887" s="289"/>
      <c r="Q887" s="289"/>
      <c r="R887" s="289"/>
      <c r="S887" s="289"/>
      <c r="T887" s="289"/>
      <c r="U887" s="289"/>
      <c r="V887" s="289"/>
      <c r="W887" s="289"/>
      <c r="X887" s="289"/>
      <c r="Y887" s="289"/>
      <c r="Z887" s="289"/>
      <c r="AA887" s="289"/>
      <c r="AB887" s="289"/>
      <c r="AC887" s="289"/>
      <c r="AD887" s="289"/>
      <c r="AE887" s="289"/>
      <c r="AF887" s="289"/>
      <c r="AG887" s="289"/>
      <c r="AH887" s="289"/>
    </row>
    <row r="888" spans="1:34" ht="12.75" customHeight="1" x14ac:dyDescent="0.25">
      <c r="A888" s="289"/>
      <c r="B888" s="289"/>
      <c r="C888" s="289"/>
      <c r="D888" s="289"/>
      <c r="E888" s="289"/>
      <c r="F888" s="289"/>
      <c r="G888" s="289"/>
      <c r="H888" s="289"/>
      <c r="I888" s="289"/>
      <c r="J888" s="289"/>
      <c r="K888" s="289"/>
      <c r="L888" s="289"/>
      <c r="M888" s="289"/>
      <c r="N888" s="289"/>
      <c r="O888" s="289"/>
      <c r="P888" s="289"/>
      <c r="Q888" s="289"/>
      <c r="R888" s="289"/>
      <c r="S888" s="289"/>
      <c r="T888" s="289"/>
      <c r="U888" s="289"/>
      <c r="V888" s="289"/>
      <c r="W888" s="289"/>
      <c r="X888" s="289"/>
      <c r="Y888" s="289"/>
      <c r="Z888" s="289"/>
      <c r="AA888" s="289"/>
      <c r="AB888" s="289"/>
      <c r="AC888" s="289"/>
      <c r="AD888" s="289"/>
      <c r="AE888" s="289"/>
      <c r="AF888" s="289"/>
      <c r="AG888" s="289"/>
      <c r="AH888" s="289"/>
    </row>
    <row r="889" spans="1:34" ht="12.75" customHeight="1" x14ac:dyDescent="0.25">
      <c r="A889" s="289"/>
      <c r="B889" s="289"/>
      <c r="C889" s="289"/>
      <c r="D889" s="289"/>
      <c r="E889" s="289"/>
      <c r="F889" s="289"/>
      <c r="G889" s="289"/>
      <c r="H889" s="289"/>
      <c r="I889" s="289"/>
      <c r="J889" s="289"/>
      <c r="K889" s="289"/>
      <c r="L889" s="289"/>
      <c r="M889" s="289"/>
      <c r="N889" s="289"/>
      <c r="O889" s="289"/>
      <c r="P889" s="289"/>
      <c r="Q889" s="289"/>
      <c r="R889" s="289"/>
      <c r="S889" s="289"/>
      <c r="T889" s="289"/>
      <c r="U889" s="289"/>
      <c r="V889" s="289"/>
      <c r="W889" s="289"/>
      <c r="X889" s="289"/>
      <c r="Y889" s="289"/>
      <c r="Z889" s="289"/>
      <c r="AA889" s="289"/>
      <c r="AB889" s="289"/>
      <c r="AC889" s="289"/>
      <c r="AD889" s="289"/>
      <c r="AE889" s="289"/>
      <c r="AF889" s="289"/>
      <c r="AG889" s="289"/>
      <c r="AH889" s="289"/>
    </row>
    <row r="890" spans="1:34" ht="12.75" customHeight="1" x14ac:dyDescent="0.25">
      <c r="A890" s="289"/>
      <c r="B890" s="289"/>
      <c r="C890" s="289"/>
      <c r="D890" s="289"/>
      <c r="E890" s="289"/>
      <c r="F890" s="289"/>
      <c r="G890" s="289"/>
      <c r="H890" s="289"/>
      <c r="I890" s="289"/>
      <c r="J890" s="289"/>
      <c r="K890" s="289"/>
      <c r="L890" s="289"/>
      <c r="M890" s="289"/>
      <c r="N890" s="289"/>
      <c r="O890" s="289"/>
      <c r="P890" s="289"/>
      <c r="Q890" s="289"/>
      <c r="R890" s="289"/>
      <c r="S890" s="289"/>
      <c r="T890" s="289"/>
      <c r="U890" s="289"/>
      <c r="V890" s="289"/>
      <c r="W890" s="289"/>
      <c r="X890" s="289"/>
      <c r="Y890" s="289"/>
      <c r="Z890" s="289"/>
      <c r="AA890" s="289"/>
      <c r="AB890" s="289"/>
      <c r="AC890" s="289"/>
      <c r="AD890" s="289"/>
      <c r="AE890" s="289"/>
      <c r="AF890" s="289"/>
      <c r="AG890" s="289"/>
      <c r="AH890" s="289"/>
    </row>
    <row r="891" spans="1:34" ht="12.75" customHeight="1" x14ac:dyDescent="0.25">
      <c r="A891" s="289"/>
      <c r="B891" s="289"/>
      <c r="C891" s="289"/>
      <c r="D891" s="289"/>
      <c r="E891" s="289"/>
      <c r="F891" s="289"/>
      <c r="G891" s="289"/>
      <c r="H891" s="289"/>
      <c r="I891" s="289"/>
      <c r="J891" s="289"/>
      <c r="K891" s="289"/>
      <c r="L891" s="289"/>
      <c r="M891" s="289"/>
      <c r="N891" s="289"/>
      <c r="O891" s="289"/>
      <c r="P891" s="289"/>
      <c r="Q891" s="289"/>
      <c r="R891" s="289"/>
      <c r="S891" s="289"/>
      <c r="T891" s="289"/>
      <c r="U891" s="289"/>
      <c r="V891" s="289"/>
      <c r="W891" s="289"/>
      <c r="X891" s="289"/>
      <c r="Y891" s="289"/>
      <c r="Z891" s="289"/>
      <c r="AA891" s="289"/>
      <c r="AB891" s="289"/>
      <c r="AC891" s="289"/>
      <c r="AD891" s="289"/>
      <c r="AE891" s="289"/>
      <c r="AF891" s="289"/>
      <c r="AG891" s="289"/>
      <c r="AH891" s="289"/>
    </row>
    <row r="892" spans="1:34" ht="12.75" customHeight="1" x14ac:dyDescent="0.25">
      <c r="A892" s="289"/>
      <c r="B892" s="289"/>
      <c r="C892" s="289"/>
      <c r="D892" s="289"/>
      <c r="E892" s="289"/>
      <c r="F892" s="289"/>
      <c r="G892" s="289"/>
      <c r="H892" s="289"/>
      <c r="I892" s="289"/>
      <c r="J892" s="289"/>
      <c r="K892" s="289"/>
      <c r="L892" s="289"/>
      <c r="M892" s="289"/>
      <c r="N892" s="289"/>
      <c r="O892" s="289"/>
      <c r="P892" s="289"/>
      <c r="Q892" s="289"/>
      <c r="R892" s="289"/>
      <c r="S892" s="289"/>
      <c r="T892" s="289"/>
      <c r="U892" s="289"/>
      <c r="V892" s="289"/>
      <c r="W892" s="289"/>
      <c r="X892" s="289"/>
      <c r="Y892" s="289"/>
      <c r="Z892" s="289"/>
      <c r="AA892" s="289"/>
      <c r="AB892" s="289"/>
      <c r="AC892" s="289"/>
      <c r="AD892" s="289"/>
      <c r="AE892" s="289"/>
      <c r="AF892" s="289"/>
      <c r="AG892" s="289"/>
      <c r="AH892" s="289"/>
    </row>
    <row r="893" spans="1:34" ht="12.75" customHeight="1" x14ac:dyDescent="0.25">
      <c r="A893" s="289"/>
      <c r="B893" s="289"/>
      <c r="C893" s="289"/>
      <c r="D893" s="289"/>
      <c r="E893" s="289"/>
      <c r="F893" s="289"/>
      <c r="G893" s="289"/>
      <c r="H893" s="289"/>
      <c r="I893" s="289"/>
      <c r="J893" s="289"/>
      <c r="K893" s="289"/>
      <c r="L893" s="289"/>
      <c r="M893" s="289"/>
      <c r="N893" s="289"/>
      <c r="O893" s="289"/>
      <c r="P893" s="289"/>
      <c r="Q893" s="289"/>
      <c r="R893" s="289"/>
      <c r="S893" s="289"/>
      <c r="T893" s="289"/>
      <c r="U893" s="289"/>
      <c r="V893" s="289"/>
      <c r="W893" s="289"/>
      <c r="X893" s="289"/>
      <c r="Y893" s="289"/>
      <c r="Z893" s="289"/>
      <c r="AA893" s="289"/>
      <c r="AB893" s="289"/>
      <c r="AC893" s="289"/>
      <c r="AD893" s="289"/>
      <c r="AE893" s="289"/>
      <c r="AF893" s="289"/>
      <c r="AG893" s="289"/>
      <c r="AH893" s="289"/>
    </row>
    <row r="894" spans="1:34" ht="12.75" customHeight="1" x14ac:dyDescent="0.25">
      <c r="A894" s="289"/>
      <c r="B894" s="289"/>
      <c r="C894" s="289"/>
      <c r="D894" s="289"/>
      <c r="E894" s="289"/>
      <c r="F894" s="289"/>
      <c r="G894" s="289"/>
      <c r="H894" s="289"/>
      <c r="I894" s="289"/>
      <c r="J894" s="289"/>
      <c r="K894" s="289"/>
      <c r="L894" s="289"/>
      <c r="M894" s="289"/>
      <c r="N894" s="289"/>
      <c r="O894" s="289"/>
      <c r="P894" s="289"/>
      <c r="Q894" s="289"/>
      <c r="R894" s="289"/>
      <c r="S894" s="289"/>
      <c r="T894" s="289"/>
      <c r="U894" s="289"/>
      <c r="V894" s="289"/>
      <c r="W894" s="289"/>
      <c r="X894" s="289"/>
      <c r="Y894" s="289"/>
      <c r="Z894" s="289"/>
      <c r="AA894" s="289"/>
      <c r="AB894" s="289"/>
      <c r="AC894" s="289"/>
      <c r="AD894" s="289"/>
      <c r="AE894" s="289"/>
      <c r="AF894" s="289"/>
      <c r="AG894" s="289"/>
      <c r="AH894" s="289"/>
    </row>
    <row r="895" spans="1:34" ht="12.75" customHeight="1" x14ac:dyDescent="0.25">
      <c r="A895" s="289"/>
      <c r="B895" s="289"/>
      <c r="C895" s="289"/>
      <c r="D895" s="289"/>
      <c r="E895" s="289"/>
      <c r="F895" s="289"/>
      <c r="G895" s="289"/>
      <c r="H895" s="289"/>
      <c r="I895" s="289"/>
      <c r="J895" s="289"/>
      <c r="K895" s="289"/>
      <c r="L895" s="289"/>
      <c r="M895" s="289"/>
      <c r="N895" s="289"/>
      <c r="O895" s="289"/>
      <c r="P895" s="289"/>
      <c r="Q895" s="289"/>
      <c r="R895" s="289"/>
      <c r="S895" s="289"/>
      <c r="T895" s="289"/>
      <c r="U895" s="289"/>
      <c r="V895" s="289"/>
      <c r="W895" s="289"/>
      <c r="X895" s="289"/>
      <c r="Y895" s="289"/>
      <c r="Z895" s="289"/>
      <c r="AA895" s="289"/>
      <c r="AB895" s="289"/>
      <c r="AC895" s="289"/>
      <c r="AD895" s="289"/>
      <c r="AE895" s="289"/>
      <c r="AF895" s="289"/>
      <c r="AG895" s="289"/>
      <c r="AH895" s="289"/>
    </row>
    <row r="896" spans="1:34" ht="12.75" customHeight="1" x14ac:dyDescent="0.25">
      <c r="A896" s="289"/>
      <c r="B896" s="289"/>
      <c r="C896" s="289"/>
      <c r="D896" s="289"/>
      <c r="E896" s="289"/>
      <c r="F896" s="289"/>
      <c r="G896" s="289"/>
      <c r="H896" s="289"/>
      <c r="I896" s="289"/>
      <c r="J896" s="289"/>
      <c r="K896" s="289"/>
      <c r="L896" s="289"/>
      <c r="M896" s="289"/>
      <c r="N896" s="289"/>
      <c r="O896" s="289"/>
      <c r="P896" s="289"/>
      <c r="Q896" s="289"/>
      <c r="R896" s="289"/>
      <c r="S896" s="289"/>
      <c r="T896" s="289"/>
      <c r="U896" s="289"/>
      <c r="V896" s="289"/>
      <c r="W896" s="289"/>
      <c r="X896" s="289"/>
      <c r="Y896" s="289"/>
      <c r="Z896" s="289"/>
      <c r="AA896" s="289"/>
      <c r="AB896" s="289"/>
      <c r="AC896" s="289"/>
      <c r="AD896" s="289"/>
      <c r="AE896" s="289"/>
      <c r="AF896" s="289"/>
      <c r="AG896" s="289"/>
      <c r="AH896" s="289"/>
    </row>
    <row r="897" spans="1:34" ht="12.75" customHeight="1" x14ac:dyDescent="0.25">
      <c r="A897" s="289"/>
      <c r="B897" s="289"/>
      <c r="C897" s="289"/>
      <c r="D897" s="289"/>
      <c r="E897" s="289"/>
      <c r="F897" s="289"/>
      <c r="G897" s="289"/>
      <c r="H897" s="289"/>
      <c r="I897" s="289"/>
      <c r="J897" s="289"/>
      <c r="K897" s="289"/>
      <c r="L897" s="289"/>
      <c r="M897" s="289"/>
      <c r="N897" s="289"/>
      <c r="O897" s="289"/>
      <c r="P897" s="289"/>
      <c r="Q897" s="289"/>
      <c r="R897" s="289"/>
      <c r="S897" s="289"/>
      <c r="T897" s="289"/>
      <c r="U897" s="289"/>
      <c r="V897" s="289"/>
      <c r="W897" s="289"/>
      <c r="X897" s="289"/>
      <c r="Y897" s="289"/>
      <c r="Z897" s="289"/>
      <c r="AA897" s="289"/>
      <c r="AB897" s="289"/>
      <c r="AC897" s="289"/>
      <c r="AD897" s="289"/>
      <c r="AE897" s="289"/>
      <c r="AF897" s="289"/>
      <c r="AG897" s="289"/>
      <c r="AH897" s="289"/>
    </row>
    <row r="898" spans="1:34" ht="12.75" customHeight="1" x14ac:dyDescent="0.25">
      <c r="A898" s="289"/>
      <c r="B898" s="289"/>
      <c r="C898" s="289"/>
      <c r="D898" s="289"/>
      <c r="E898" s="289"/>
      <c r="F898" s="289"/>
      <c r="G898" s="289"/>
      <c r="H898" s="289"/>
      <c r="I898" s="289"/>
      <c r="J898" s="289"/>
      <c r="K898" s="289"/>
      <c r="L898" s="289"/>
      <c r="M898" s="289"/>
      <c r="N898" s="289"/>
      <c r="O898" s="289"/>
      <c r="P898" s="289"/>
      <c r="Q898" s="289"/>
      <c r="R898" s="289"/>
      <c r="S898" s="289"/>
      <c r="T898" s="289"/>
      <c r="U898" s="289"/>
      <c r="V898" s="289"/>
      <c r="W898" s="289"/>
      <c r="X898" s="289"/>
      <c r="Y898" s="289"/>
      <c r="Z898" s="289"/>
      <c r="AA898" s="289"/>
      <c r="AB898" s="289"/>
      <c r="AC898" s="289"/>
      <c r="AD898" s="289"/>
      <c r="AE898" s="289"/>
      <c r="AF898" s="289"/>
      <c r="AG898" s="289"/>
      <c r="AH898" s="289"/>
    </row>
    <row r="899" spans="1:34" ht="12.75" customHeight="1" x14ac:dyDescent="0.25">
      <c r="A899" s="289"/>
      <c r="B899" s="289"/>
      <c r="C899" s="289"/>
      <c r="D899" s="289"/>
      <c r="E899" s="289"/>
      <c r="F899" s="289"/>
      <c r="G899" s="289"/>
      <c r="H899" s="289"/>
      <c r="I899" s="289"/>
      <c r="J899" s="289"/>
      <c r="K899" s="289"/>
      <c r="L899" s="289"/>
      <c r="M899" s="289"/>
      <c r="N899" s="289"/>
      <c r="O899" s="289"/>
      <c r="P899" s="289"/>
      <c r="Q899" s="289"/>
      <c r="R899" s="289"/>
      <c r="S899" s="289"/>
      <c r="T899" s="289"/>
      <c r="U899" s="289"/>
      <c r="V899" s="289"/>
      <c r="W899" s="289"/>
      <c r="X899" s="289"/>
      <c r="Y899" s="289"/>
      <c r="Z899" s="289"/>
      <c r="AA899" s="289"/>
      <c r="AB899" s="289"/>
      <c r="AC899" s="289"/>
      <c r="AD899" s="289"/>
      <c r="AE899" s="289"/>
      <c r="AF899" s="289"/>
      <c r="AG899" s="289"/>
      <c r="AH899" s="289"/>
    </row>
    <row r="900" spans="1:34" ht="12.75" customHeight="1" x14ac:dyDescent="0.25">
      <c r="A900" s="289"/>
      <c r="B900" s="289"/>
      <c r="C900" s="289"/>
      <c r="D900" s="289"/>
      <c r="E900" s="289"/>
      <c r="F900" s="289"/>
      <c r="G900" s="289"/>
      <c r="H900" s="289"/>
      <c r="I900" s="289"/>
      <c r="J900" s="289"/>
      <c r="K900" s="289"/>
      <c r="L900" s="289"/>
      <c r="M900" s="289"/>
      <c r="N900" s="289"/>
      <c r="O900" s="289"/>
      <c r="P900" s="289"/>
      <c r="Q900" s="289"/>
      <c r="R900" s="289"/>
      <c r="S900" s="289"/>
      <c r="T900" s="289"/>
      <c r="U900" s="289"/>
      <c r="V900" s="289"/>
      <c r="W900" s="289"/>
      <c r="X900" s="289"/>
      <c r="Y900" s="289"/>
      <c r="Z900" s="289"/>
      <c r="AA900" s="289"/>
      <c r="AB900" s="289"/>
      <c r="AC900" s="289"/>
      <c r="AD900" s="289"/>
      <c r="AE900" s="289"/>
      <c r="AF900" s="289"/>
      <c r="AG900" s="289"/>
      <c r="AH900" s="289"/>
    </row>
    <row r="901" spans="1:34" ht="12.75" customHeight="1" x14ac:dyDescent="0.25">
      <c r="A901" s="289"/>
      <c r="B901" s="289"/>
      <c r="C901" s="289"/>
      <c r="D901" s="289"/>
      <c r="E901" s="289"/>
      <c r="F901" s="289"/>
      <c r="G901" s="289"/>
      <c r="H901" s="289"/>
      <c r="I901" s="289"/>
      <c r="J901" s="289"/>
      <c r="K901" s="289"/>
      <c r="L901" s="289"/>
      <c r="M901" s="289"/>
      <c r="N901" s="289"/>
      <c r="O901" s="289"/>
      <c r="P901" s="289"/>
      <c r="Q901" s="289"/>
      <c r="R901" s="289"/>
      <c r="S901" s="289"/>
      <c r="T901" s="289"/>
      <c r="U901" s="289"/>
      <c r="V901" s="289"/>
      <c r="W901" s="289"/>
      <c r="X901" s="289"/>
      <c r="Y901" s="289"/>
      <c r="Z901" s="289"/>
      <c r="AA901" s="289"/>
      <c r="AB901" s="289"/>
      <c r="AC901" s="289"/>
      <c r="AD901" s="289"/>
      <c r="AE901" s="289"/>
      <c r="AF901" s="289"/>
      <c r="AG901" s="289"/>
      <c r="AH901" s="289"/>
    </row>
    <row r="902" spans="1:34" ht="12.75" customHeight="1" x14ac:dyDescent="0.25">
      <c r="A902" s="289"/>
      <c r="B902" s="289"/>
      <c r="C902" s="289"/>
      <c r="D902" s="289"/>
      <c r="E902" s="289"/>
      <c r="F902" s="289"/>
      <c r="G902" s="289"/>
      <c r="H902" s="289"/>
      <c r="I902" s="289"/>
      <c r="J902" s="289"/>
      <c r="K902" s="289"/>
      <c r="L902" s="289"/>
      <c r="M902" s="289"/>
      <c r="N902" s="289"/>
      <c r="O902" s="289"/>
      <c r="P902" s="289"/>
      <c r="Q902" s="289"/>
      <c r="R902" s="289"/>
      <c r="S902" s="289"/>
      <c r="T902" s="289"/>
      <c r="U902" s="289"/>
      <c r="V902" s="289"/>
      <c r="W902" s="289"/>
      <c r="X902" s="289"/>
      <c r="Y902" s="289"/>
      <c r="Z902" s="289"/>
      <c r="AA902" s="289"/>
      <c r="AB902" s="289"/>
      <c r="AC902" s="289"/>
      <c r="AD902" s="289"/>
      <c r="AE902" s="289"/>
      <c r="AF902" s="289"/>
      <c r="AG902" s="289"/>
      <c r="AH902" s="289"/>
    </row>
    <row r="903" spans="1:34" ht="12.75" customHeight="1" x14ac:dyDescent="0.25">
      <c r="A903" s="289"/>
      <c r="B903" s="289"/>
      <c r="C903" s="289"/>
      <c r="D903" s="289"/>
      <c r="E903" s="289"/>
      <c r="F903" s="289"/>
      <c r="G903" s="289"/>
      <c r="H903" s="289"/>
      <c r="I903" s="289"/>
      <c r="J903" s="289"/>
      <c r="K903" s="289"/>
      <c r="L903" s="289"/>
      <c r="M903" s="289"/>
      <c r="N903" s="289"/>
      <c r="O903" s="289"/>
      <c r="P903" s="289"/>
      <c r="Q903" s="289"/>
      <c r="R903" s="289"/>
      <c r="S903" s="289"/>
      <c r="T903" s="289"/>
      <c r="U903" s="289"/>
      <c r="V903" s="289"/>
      <c r="W903" s="289"/>
      <c r="X903" s="289"/>
      <c r="Y903" s="289"/>
      <c r="Z903" s="289"/>
      <c r="AA903" s="289"/>
      <c r="AB903" s="289"/>
      <c r="AC903" s="289"/>
      <c r="AD903" s="289"/>
      <c r="AE903" s="289"/>
      <c r="AF903" s="289"/>
      <c r="AG903" s="289"/>
      <c r="AH903" s="289"/>
    </row>
    <row r="904" spans="1:34" ht="12.75" customHeight="1" x14ac:dyDescent="0.25">
      <c r="A904" s="289"/>
      <c r="B904" s="289"/>
      <c r="C904" s="289"/>
      <c r="D904" s="289"/>
      <c r="E904" s="289"/>
      <c r="F904" s="289"/>
      <c r="G904" s="289"/>
      <c r="H904" s="289"/>
      <c r="I904" s="289"/>
      <c r="J904" s="289"/>
      <c r="K904" s="289"/>
      <c r="L904" s="289"/>
      <c r="M904" s="289"/>
      <c r="N904" s="289"/>
      <c r="O904" s="289"/>
      <c r="P904" s="289"/>
      <c r="Q904" s="289"/>
      <c r="R904" s="289"/>
      <c r="S904" s="289"/>
      <c r="T904" s="289"/>
      <c r="U904" s="289"/>
      <c r="V904" s="289"/>
      <c r="W904" s="289"/>
      <c r="X904" s="289"/>
      <c r="Y904" s="289"/>
      <c r="Z904" s="289"/>
      <c r="AA904" s="289"/>
      <c r="AB904" s="289"/>
      <c r="AC904" s="289"/>
      <c r="AD904" s="289"/>
      <c r="AE904" s="289"/>
      <c r="AF904" s="289"/>
      <c r="AG904" s="289"/>
      <c r="AH904" s="289"/>
    </row>
    <row r="905" spans="1:34" ht="12.75" customHeight="1" x14ac:dyDescent="0.25">
      <c r="A905" s="289"/>
      <c r="B905" s="289"/>
      <c r="C905" s="289"/>
      <c r="D905" s="289"/>
      <c r="E905" s="289"/>
      <c r="F905" s="289"/>
      <c r="G905" s="289"/>
      <c r="H905" s="289"/>
      <c r="I905" s="289"/>
      <c r="J905" s="289"/>
      <c r="K905" s="289"/>
      <c r="L905" s="289"/>
      <c r="M905" s="289"/>
      <c r="N905" s="289"/>
      <c r="O905" s="289"/>
      <c r="P905" s="289"/>
      <c r="Q905" s="289"/>
      <c r="R905" s="289"/>
      <c r="S905" s="289"/>
      <c r="T905" s="289"/>
      <c r="U905" s="289"/>
      <c r="V905" s="289"/>
      <c r="W905" s="289"/>
      <c r="X905" s="289"/>
      <c r="Y905" s="289"/>
      <c r="Z905" s="289"/>
      <c r="AA905" s="289"/>
      <c r="AB905" s="289"/>
      <c r="AC905" s="289"/>
      <c r="AD905" s="289"/>
      <c r="AE905" s="289"/>
      <c r="AF905" s="289"/>
      <c r="AG905" s="289"/>
      <c r="AH905" s="289"/>
    </row>
    <row r="906" spans="1:34" ht="12.75" customHeight="1" x14ac:dyDescent="0.25">
      <c r="A906" s="289"/>
      <c r="B906" s="289"/>
      <c r="C906" s="289"/>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c r="AE906" s="289"/>
      <c r="AF906" s="289"/>
      <c r="AG906" s="289"/>
      <c r="AH906" s="289"/>
    </row>
    <row r="907" spans="1:34" ht="12.75" customHeight="1" x14ac:dyDescent="0.25">
      <c r="A907" s="289"/>
      <c r="B907" s="289"/>
      <c r="C907" s="289"/>
      <c r="D907" s="289"/>
      <c r="E907" s="289"/>
      <c r="F907" s="289"/>
      <c r="G907" s="289"/>
      <c r="H907" s="289"/>
      <c r="I907" s="289"/>
      <c r="J907" s="289"/>
      <c r="K907" s="289"/>
      <c r="L907" s="289"/>
      <c r="M907" s="289"/>
      <c r="N907" s="289"/>
      <c r="O907" s="289"/>
      <c r="P907" s="289"/>
      <c r="Q907" s="289"/>
      <c r="R907" s="289"/>
      <c r="S907" s="289"/>
      <c r="T907" s="289"/>
      <c r="U907" s="289"/>
      <c r="V907" s="289"/>
      <c r="W907" s="289"/>
      <c r="X907" s="289"/>
      <c r="Y907" s="289"/>
      <c r="Z907" s="289"/>
      <c r="AA907" s="289"/>
      <c r="AB907" s="289"/>
      <c r="AC907" s="289"/>
      <c r="AD907" s="289"/>
      <c r="AE907" s="289"/>
      <c r="AF907" s="289"/>
      <c r="AG907" s="289"/>
      <c r="AH907" s="289"/>
    </row>
    <row r="908" spans="1:34" ht="12.75" customHeight="1" x14ac:dyDescent="0.25">
      <c r="A908" s="289"/>
      <c r="B908" s="289"/>
      <c r="C908" s="289"/>
      <c r="D908" s="289"/>
      <c r="E908" s="289"/>
      <c r="F908" s="289"/>
      <c r="G908" s="289"/>
      <c r="H908" s="289"/>
      <c r="I908" s="289"/>
      <c r="J908" s="289"/>
      <c r="K908" s="289"/>
      <c r="L908" s="289"/>
      <c r="M908" s="289"/>
      <c r="N908" s="289"/>
      <c r="O908" s="289"/>
      <c r="P908" s="289"/>
      <c r="Q908" s="289"/>
      <c r="R908" s="289"/>
      <c r="S908" s="289"/>
      <c r="T908" s="289"/>
      <c r="U908" s="289"/>
      <c r="V908" s="289"/>
      <c r="W908" s="289"/>
      <c r="X908" s="289"/>
      <c r="Y908" s="289"/>
      <c r="Z908" s="289"/>
      <c r="AA908" s="289"/>
      <c r="AB908" s="289"/>
      <c r="AC908" s="289"/>
      <c r="AD908" s="289"/>
      <c r="AE908" s="289"/>
      <c r="AF908" s="289"/>
      <c r="AG908" s="289"/>
      <c r="AH908" s="289"/>
    </row>
    <row r="909" spans="1:34" ht="12.75" customHeight="1" x14ac:dyDescent="0.25">
      <c r="A909" s="289"/>
      <c r="B909" s="289"/>
      <c r="C909" s="289"/>
      <c r="D909" s="289"/>
      <c r="E909" s="289"/>
      <c r="F909" s="289"/>
      <c r="G909" s="289"/>
      <c r="H909" s="289"/>
      <c r="I909" s="289"/>
      <c r="J909" s="289"/>
      <c r="K909" s="289"/>
      <c r="L909" s="289"/>
      <c r="M909" s="289"/>
      <c r="N909" s="289"/>
      <c r="O909" s="289"/>
      <c r="P909" s="289"/>
      <c r="Q909" s="289"/>
      <c r="R909" s="289"/>
      <c r="S909" s="289"/>
      <c r="T909" s="289"/>
      <c r="U909" s="289"/>
      <c r="V909" s="289"/>
      <c r="W909" s="289"/>
      <c r="X909" s="289"/>
      <c r="Y909" s="289"/>
      <c r="Z909" s="289"/>
      <c r="AA909" s="289"/>
      <c r="AB909" s="289"/>
      <c r="AC909" s="289"/>
      <c r="AD909" s="289"/>
      <c r="AE909" s="289"/>
      <c r="AF909" s="289"/>
      <c r="AG909" s="289"/>
      <c r="AH909" s="289"/>
    </row>
    <row r="910" spans="1:34" ht="12.75" customHeight="1" x14ac:dyDescent="0.25">
      <c r="A910" s="289"/>
      <c r="B910" s="289"/>
      <c r="C910" s="289"/>
      <c r="D910" s="289"/>
      <c r="E910" s="289"/>
      <c r="F910" s="289"/>
      <c r="G910" s="289"/>
      <c r="H910" s="289"/>
      <c r="I910" s="289"/>
      <c r="J910" s="289"/>
      <c r="K910" s="289"/>
      <c r="L910" s="289"/>
      <c r="M910" s="289"/>
      <c r="N910" s="289"/>
      <c r="O910" s="289"/>
      <c r="P910" s="289"/>
      <c r="Q910" s="289"/>
      <c r="R910" s="289"/>
      <c r="S910" s="289"/>
      <c r="T910" s="289"/>
      <c r="U910" s="289"/>
      <c r="V910" s="289"/>
      <c r="W910" s="289"/>
      <c r="X910" s="289"/>
      <c r="Y910" s="289"/>
      <c r="Z910" s="289"/>
      <c r="AA910" s="289"/>
      <c r="AB910" s="289"/>
      <c r="AC910" s="289"/>
      <c r="AD910" s="289"/>
      <c r="AE910" s="289"/>
      <c r="AF910" s="289"/>
      <c r="AG910" s="289"/>
      <c r="AH910" s="289"/>
    </row>
    <row r="911" spans="1:34" ht="12.75" customHeight="1" x14ac:dyDescent="0.25">
      <c r="A911" s="289"/>
      <c r="B911" s="289"/>
      <c r="C911" s="289"/>
      <c r="D911" s="289"/>
      <c r="E911" s="289"/>
      <c r="F911" s="289"/>
      <c r="G911" s="289"/>
      <c r="H911" s="289"/>
      <c r="I911" s="289"/>
      <c r="J911" s="289"/>
      <c r="K911" s="289"/>
      <c r="L911" s="289"/>
      <c r="M911" s="289"/>
      <c r="N911" s="289"/>
      <c r="O911" s="289"/>
      <c r="P911" s="289"/>
      <c r="Q911" s="289"/>
      <c r="R911" s="289"/>
      <c r="S911" s="289"/>
      <c r="T911" s="289"/>
      <c r="U911" s="289"/>
      <c r="V911" s="289"/>
      <c r="W911" s="289"/>
      <c r="X911" s="289"/>
      <c r="Y911" s="289"/>
      <c r="Z911" s="289"/>
      <c r="AA911" s="289"/>
      <c r="AB911" s="289"/>
      <c r="AC911" s="289"/>
      <c r="AD911" s="289"/>
      <c r="AE911" s="289"/>
      <c r="AF911" s="289"/>
      <c r="AG911" s="289"/>
      <c r="AH911" s="289"/>
    </row>
    <row r="912" spans="1:34" ht="12.75" customHeight="1" x14ac:dyDescent="0.25">
      <c r="A912" s="289"/>
      <c r="B912" s="289"/>
      <c r="C912" s="289"/>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289"/>
      <c r="Z912" s="289"/>
      <c r="AA912" s="289"/>
      <c r="AB912" s="289"/>
      <c r="AC912" s="289"/>
      <c r="AD912" s="289"/>
      <c r="AE912" s="289"/>
      <c r="AF912" s="289"/>
      <c r="AG912" s="289"/>
      <c r="AH912" s="289"/>
    </row>
    <row r="913" spans="1:34" ht="12.75" customHeight="1" x14ac:dyDescent="0.25">
      <c r="A913" s="289"/>
      <c r="B913" s="289"/>
      <c r="C913" s="289"/>
      <c r="D913" s="289"/>
      <c r="E913" s="289"/>
      <c r="F913" s="289"/>
      <c r="G913" s="289"/>
      <c r="H913" s="289"/>
      <c r="I913" s="289"/>
      <c r="J913" s="289"/>
      <c r="K913" s="289"/>
      <c r="L913" s="289"/>
      <c r="M913" s="289"/>
      <c r="N913" s="289"/>
      <c r="O913" s="289"/>
      <c r="P913" s="289"/>
      <c r="Q913" s="289"/>
      <c r="R913" s="289"/>
      <c r="S913" s="289"/>
      <c r="T913" s="289"/>
      <c r="U913" s="289"/>
      <c r="V913" s="289"/>
      <c r="W913" s="289"/>
      <c r="X913" s="289"/>
      <c r="Y913" s="289"/>
      <c r="Z913" s="289"/>
      <c r="AA913" s="289"/>
      <c r="AB913" s="289"/>
      <c r="AC913" s="289"/>
      <c r="AD913" s="289"/>
      <c r="AE913" s="289"/>
      <c r="AF913" s="289"/>
      <c r="AG913" s="289"/>
      <c r="AH913" s="289"/>
    </row>
    <row r="914" spans="1:34" ht="12.75" customHeight="1" x14ac:dyDescent="0.25">
      <c r="A914" s="289"/>
      <c r="B914" s="289"/>
      <c r="C914" s="289"/>
      <c r="D914" s="289"/>
      <c r="E914" s="289"/>
      <c r="F914" s="289"/>
      <c r="G914" s="289"/>
      <c r="H914" s="289"/>
      <c r="I914" s="289"/>
      <c r="J914" s="289"/>
      <c r="K914" s="289"/>
      <c r="L914" s="289"/>
      <c r="M914" s="289"/>
      <c r="N914" s="289"/>
      <c r="O914" s="289"/>
      <c r="P914" s="289"/>
      <c r="Q914" s="289"/>
      <c r="R914" s="289"/>
      <c r="S914" s="289"/>
      <c r="T914" s="289"/>
      <c r="U914" s="289"/>
      <c r="V914" s="289"/>
      <c r="W914" s="289"/>
      <c r="X914" s="289"/>
      <c r="Y914" s="289"/>
      <c r="Z914" s="289"/>
      <c r="AA914" s="289"/>
      <c r="AB914" s="289"/>
      <c r="AC914" s="289"/>
      <c r="AD914" s="289"/>
      <c r="AE914" s="289"/>
      <c r="AF914" s="289"/>
      <c r="AG914" s="289"/>
      <c r="AH914" s="289"/>
    </row>
    <row r="915" spans="1:34" ht="12.75" customHeight="1" x14ac:dyDescent="0.25">
      <c r="A915" s="289"/>
      <c r="B915" s="289"/>
      <c r="C915" s="289"/>
      <c r="D915" s="289"/>
      <c r="E915" s="289"/>
      <c r="F915" s="289"/>
      <c r="G915" s="289"/>
      <c r="H915" s="289"/>
      <c r="I915" s="289"/>
      <c r="J915" s="289"/>
      <c r="K915" s="289"/>
      <c r="L915" s="289"/>
      <c r="M915" s="289"/>
      <c r="N915" s="289"/>
      <c r="O915" s="289"/>
      <c r="P915" s="289"/>
      <c r="Q915" s="289"/>
      <c r="R915" s="289"/>
      <c r="S915" s="289"/>
      <c r="T915" s="289"/>
      <c r="U915" s="289"/>
      <c r="V915" s="289"/>
      <c r="W915" s="289"/>
      <c r="X915" s="289"/>
      <c r="Y915" s="289"/>
      <c r="Z915" s="289"/>
      <c r="AA915" s="289"/>
      <c r="AB915" s="289"/>
      <c r="AC915" s="289"/>
      <c r="AD915" s="289"/>
      <c r="AE915" s="289"/>
      <c r="AF915" s="289"/>
      <c r="AG915" s="289"/>
      <c r="AH915" s="289"/>
    </row>
    <row r="916" spans="1:34" ht="12.75" customHeight="1" x14ac:dyDescent="0.25">
      <c r="A916" s="289"/>
      <c r="B916" s="289"/>
      <c r="C916" s="289"/>
      <c r="D916" s="289"/>
      <c r="E916" s="289"/>
      <c r="F916" s="289"/>
      <c r="G916" s="289"/>
      <c r="H916" s="289"/>
      <c r="I916" s="289"/>
      <c r="J916" s="289"/>
      <c r="K916" s="289"/>
      <c r="L916" s="289"/>
      <c r="M916" s="289"/>
      <c r="N916" s="289"/>
      <c r="O916" s="289"/>
      <c r="P916" s="289"/>
      <c r="Q916" s="289"/>
      <c r="R916" s="289"/>
      <c r="S916" s="289"/>
      <c r="T916" s="289"/>
      <c r="U916" s="289"/>
      <c r="V916" s="289"/>
      <c r="W916" s="289"/>
      <c r="X916" s="289"/>
      <c r="Y916" s="289"/>
      <c r="Z916" s="289"/>
      <c r="AA916" s="289"/>
      <c r="AB916" s="289"/>
      <c r="AC916" s="289"/>
      <c r="AD916" s="289"/>
      <c r="AE916" s="289"/>
      <c r="AF916" s="289"/>
      <c r="AG916" s="289"/>
      <c r="AH916" s="289"/>
    </row>
    <row r="917" spans="1:34" ht="12.75" customHeight="1" x14ac:dyDescent="0.25">
      <c r="A917" s="289"/>
      <c r="B917" s="289"/>
      <c r="C917" s="289"/>
      <c r="D917" s="289"/>
      <c r="E917" s="289"/>
      <c r="F917" s="289"/>
      <c r="G917" s="289"/>
      <c r="H917" s="289"/>
      <c r="I917" s="289"/>
      <c r="J917" s="289"/>
      <c r="K917" s="289"/>
      <c r="L917" s="289"/>
      <c r="M917" s="289"/>
      <c r="N917" s="289"/>
      <c r="O917" s="289"/>
      <c r="P917" s="289"/>
      <c r="Q917" s="289"/>
      <c r="R917" s="289"/>
      <c r="S917" s="289"/>
      <c r="T917" s="289"/>
      <c r="U917" s="289"/>
      <c r="V917" s="289"/>
      <c r="W917" s="289"/>
      <c r="X917" s="289"/>
      <c r="Y917" s="289"/>
      <c r="Z917" s="289"/>
      <c r="AA917" s="289"/>
      <c r="AB917" s="289"/>
      <c r="AC917" s="289"/>
      <c r="AD917" s="289"/>
      <c r="AE917" s="289"/>
      <c r="AF917" s="289"/>
      <c r="AG917" s="289"/>
      <c r="AH917" s="289"/>
    </row>
    <row r="918" spans="1:34" ht="12.75" customHeight="1" x14ac:dyDescent="0.25">
      <c r="A918" s="289"/>
      <c r="B918" s="289"/>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289"/>
      <c r="Z918" s="289"/>
      <c r="AA918" s="289"/>
      <c r="AB918" s="289"/>
      <c r="AC918" s="289"/>
      <c r="AD918" s="289"/>
      <c r="AE918" s="289"/>
      <c r="AF918" s="289"/>
      <c r="AG918" s="289"/>
      <c r="AH918" s="289"/>
    </row>
    <row r="919" spans="1:34" ht="12.75" customHeight="1" x14ac:dyDescent="0.25">
      <c r="A919" s="289"/>
      <c r="B919" s="289"/>
      <c r="C919" s="289"/>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c r="AE919" s="289"/>
      <c r="AF919" s="289"/>
      <c r="AG919" s="289"/>
      <c r="AH919" s="289"/>
    </row>
    <row r="920" spans="1:34" ht="12.75" customHeight="1" x14ac:dyDescent="0.25">
      <c r="A920" s="289"/>
      <c r="B920" s="289"/>
      <c r="C920" s="289"/>
      <c r="D920" s="289"/>
      <c r="E920" s="289"/>
      <c r="F920" s="289"/>
      <c r="G920" s="289"/>
      <c r="H920" s="289"/>
      <c r="I920" s="289"/>
      <c r="J920" s="289"/>
      <c r="K920" s="289"/>
      <c r="L920" s="289"/>
      <c r="M920" s="289"/>
      <c r="N920" s="289"/>
      <c r="O920" s="289"/>
      <c r="P920" s="289"/>
      <c r="Q920" s="289"/>
      <c r="R920" s="289"/>
      <c r="S920" s="289"/>
      <c r="T920" s="289"/>
      <c r="U920" s="289"/>
      <c r="V920" s="289"/>
      <c r="W920" s="289"/>
      <c r="X920" s="289"/>
      <c r="Y920" s="289"/>
      <c r="Z920" s="289"/>
      <c r="AA920" s="289"/>
      <c r="AB920" s="289"/>
      <c r="AC920" s="289"/>
      <c r="AD920" s="289"/>
      <c r="AE920" s="289"/>
      <c r="AF920" s="289"/>
      <c r="AG920" s="289"/>
      <c r="AH920" s="289"/>
    </row>
    <row r="921" spans="1:34" ht="12.75" customHeight="1" x14ac:dyDescent="0.25">
      <c r="A921" s="289"/>
      <c r="B921" s="289"/>
      <c r="C921" s="289"/>
      <c r="D921" s="289"/>
      <c r="E921" s="289"/>
      <c r="F921" s="289"/>
      <c r="G921" s="289"/>
      <c r="H921" s="289"/>
      <c r="I921" s="289"/>
      <c r="J921" s="289"/>
      <c r="K921" s="289"/>
      <c r="L921" s="289"/>
      <c r="M921" s="289"/>
      <c r="N921" s="289"/>
      <c r="O921" s="289"/>
      <c r="P921" s="289"/>
      <c r="Q921" s="289"/>
      <c r="R921" s="289"/>
      <c r="S921" s="289"/>
      <c r="T921" s="289"/>
      <c r="U921" s="289"/>
      <c r="V921" s="289"/>
      <c r="W921" s="289"/>
      <c r="X921" s="289"/>
      <c r="Y921" s="289"/>
      <c r="Z921" s="289"/>
      <c r="AA921" s="289"/>
      <c r="AB921" s="289"/>
      <c r="AC921" s="289"/>
      <c r="AD921" s="289"/>
      <c r="AE921" s="289"/>
      <c r="AF921" s="289"/>
      <c r="AG921" s="289"/>
      <c r="AH921" s="289"/>
    </row>
    <row r="922" spans="1:34" ht="12.75" customHeight="1" x14ac:dyDescent="0.25">
      <c r="A922" s="289"/>
      <c r="B922" s="289"/>
      <c r="C922" s="289"/>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289"/>
      <c r="Z922" s="289"/>
      <c r="AA922" s="289"/>
      <c r="AB922" s="289"/>
      <c r="AC922" s="289"/>
      <c r="AD922" s="289"/>
      <c r="AE922" s="289"/>
      <c r="AF922" s="289"/>
      <c r="AG922" s="289"/>
      <c r="AH922" s="289"/>
    </row>
    <row r="923" spans="1:34" ht="12.75" customHeight="1" x14ac:dyDescent="0.25">
      <c r="A923" s="289"/>
      <c r="B923" s="289"/>
      <c r="C923" s="289"/>
      <c r="D923" s="289"/>
      <c r="E923" s="289"/>
      <c r="F923" s="289"/>
      <c r="G923" s="289"/>
      <c r="H923" s="289"/>
      <c r="I923" s="289"/>
      <c r="J923" s="289"/>
      <c r="K923" s="289"/>
      <c r="L923" s="289"/>
      <c r="M923" s="289"/>
      <c r="N923" s="289"/>
      <c r="O923" s="289"/>
      <c r="P923" s="289"/>
      <c r="Q923" s="289"/>
      <c r="R923" s="289"/>
      <c r="S923" s="289"/>
      <c r="T923" s="289"/>
      <c r="U923" s="289"/>
      <c r="V923" s="289"/>
      <c r="W923" s="289"/>
      <c r="X923" s="289"/>
      <c r="Y923" s="289"/>
      <c r="Z923" s="289"/>
      <c r="AA923" s="289"/>
      <c r="AB923" s="289"/>
      <c r="AC923" s="289"/>
      <c r="AD923" s="289"/>
      <c r="AE923" s="289"/>
      <c r="AF923" s="289"/>
      <c r="AG923" s="289"/>
      <c r="AH923" s="289"/>
    </row>
    <row r="924" spans="1:34" ht="12.75" customHeight="1" x14ac:dyDescent="0.25">
      <c r="A924" s="289"/>
      <c r="B924" s="289"/>
      <c r="C924" s="289"/>
      <c r="D924" s="289"/>
      <c r="E924" s="289"/>
      <c r="F924" s="289"/>
      <c r="G924" s="289"/>
      <c r="H924" s="289"/>
      <c r="I924" s="289"/>
      <c r="J924" s="289"/>
      <c r="K924" s="289"/>
      <c r="L924" s="289"/>
      <c r="M924" s="289"/>
      <c r="N924" s="289"/>
      <c r="O924" s="289"/>
      <c r="P924" s="289"/>
      <c r="Q924" s="289"/>
      <c r="R924" s="289"/>
      <c r="S924" s="289"/>
      <c r="T924" s="289"/>
      <c r="U924" s="289"/>
      <c r="V924" s="289"/>
      <c r="W924" s="289"/>
      <c r="X924" s="289"/>
      <c r="Y924" s="289"/>
      <c r="Z924" s="289"/>
      <c r="AA924" s="289"/>
      <c r="AB924" s="289"/>
      <c r="AC924" s="289"/>
      <c r="AD924" s="289"/>
      <c r="AE924" s="289"/>
      <c r="AF924" s="289"/>
      <c r="AG924" s="289"/>
      <c r="AH924" s="289"/>
    </row>
    <row r="925" spans="1:34" ht="12.75" customHeight="1" x14ac:dyDescent="0.25">
      <c r="A925" s="289"/>
      <c r="B925" s="289"/>
      <c r="C925" s="289"/>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289"/>
      <c r="Z925" s="289"/>
      <c r="AA925" s="289"/>
      <c r="AB925" s="289"/>
      <c r="AC925" s="289"/>
      <c r="AD925" s="289"/>
      <c r="AE925" s="289"/>
      <c r="AF925" s="289"/>
      <c r="AG925" s="289"/>
      <c r="AH925" s="289"/>
    </row>
    <row r="926" spans="1:34" ht="12.75" customHeight="1" x14ac:dyDescent="0.25">
      <c r="A926" s="289"/>
      <c r="B926" s="289"/>
      <c r="C926" s="289"/>
      <c r="D926" s="289"/>
      <c r="E926" s="289"/>
      <c r="F926" s="289"/>
      <c r="G926" s="289"/>
      <c r="H926" s="289"/>
      <c r="I926" s="289"/>
      <c r="J926" s="289"/>
      <c r="K926" s="289"/>
      <c r="L926" s="289"/>
      <c r="M926" s="289"/>
      <c r="N926" s="289"/>
      <c r="O926" s="289"/>
      <c r="P926" s="289"/>
      <c r="Q926" s="289"/>
      <c r="R926" s="289"/>
      <c r="S926" s="289"/>
      <c r="T926" s="289"/>
      <c r="U926" s="289"/>
      <c r="V926" s="289"/>
      <c r="W926" s="289"/>
      <c r="X926" s="289"/>
      <c r="Y926" s="289"/>
      <c r="Z926" s="289"/>
      <c r="AA926" s="289"/>
      <c r="AB926" s="289"/>
      <c r="AC926" s="289"/>
      <c r="AD926" s="289"/>
      <c r="AE926" s="289"/>
      <c r="AF926" s="289"/>
      <c r="AG926" s="289"/>
      <c r="AH926" s="289"/>
    </row>
    <row r="927" spans="1:34" ht="12.75" customHeight="1" x14ac:dyDescent="0.25">
      <c r="A927" s="289"/>
      <c r="B927" s="289"/>
      <c r="C927" s="289"/>
      <c r="D927" s="289"/>
      <c r="E927" s="289"/>
      <c r="F927" s="289"/>
      <c r="G927" s="289"/>
      <c r="H927" s="289"/>
      <c r="I927" s="289"/>
      <c r="J927" s="289"/>
      <c r="K927" s="289"/>
      <c r="L927" s="289"/>
      <c r="M927" s="289"/>
      <c r="N927" s="289"/>
      <c r="O927" s="289"/>
      <c r="P927" s="289"/>
      <c r="Q927" s="289"/>
      <c r="R927" s="289"/>
      <c r="S927" s="289"/>
      <c r="T927" s="289"/>
      <c r="U927" s="289"/>
      <c r="V927" s="289"/>
      <c r="W927" s="289"/>
      <c r="X927" s="289"/>
      <c r="Y927" s="289"/>
      <c r="Z927" s="289"/>
      <c r="AA927" s="289"/>
      <c r="AB927" s="289"/>
      <c r="AC927" s="289"/>
      <c r="AD927" s="289"/>
      <c r="AE927" s="289"/>
      <c r="AF927" s="289"/>
      <c r="AG927" s="289"/>
      <c r="AH927" s="289"/>
    </row>
    <row r="928" spans="1:34" ht="12.75" customHeight="1" x14ac:dyDescent="0.25">
      <c r="A928" s="289"/>
      <c r="B928" s="289"/>
      <c r="C928" s="289"/>
      <c r="D928" s="289"/>
      <c r="E928" s="289"/>
      <c r="F928" s="289"/>
      <c r="G928" s="289"/>
      <c r="H928" s="289"/>
      <c r="I928" s="289"/>
      <c r="J928" s="289"/>
      <c r="K928" s="289"/>
      <c r="L928" s="289"/>
      <c r="M928" s="289"/>
      <c r="N928" s="289"/>
      <c r="O928" s="289"/>
      <c r="P928" s="289"/>
      <c r="Q928" s="289"/>
      <c r="R928" s="289"/>
      <c r="S928" s="289"/>
      <c r="T928" s="289"/>
      <c r="U928" s="289"/>
      <c r="V928" s="289"/>
      <c r="W928" s="289"/>
      <c r="X928" s="289"/>
      <c r="Y928" s="289"/>
      <c r="Z928" s="289"/>
      <c r="AA928" s="289"/>
      <c r="AB928" s="289"/>
      <c r="AC928" s="289"/>
      <c r="AD928" s="289"/>
      <c r="AE928" s="289"/>
      <c r="AF928" s="289"/>
      <c r="AG928" s="289"/>
      <c r="AH928" s="289"/>
    </row>
    <row r="929" spans="1:34" ht="12.75" customHeight="1" x14ac:dyDescent="0.25">
      <c r="A929" s="289"/>
      <c r="B929" s="289"/>
      <c r="C929" s="289"/>
      <c r="D929" s="289"/>
      <c r="E929" s="289"/>
      <c r="F929" s="289"/>
      <c r="G929" s="289"/>
      <c r="H929" s="289"/>
      <c r="I929" s="289"/>
      <c r="J929" s="289"/>
      <c r="K929" s="289"/>
      <c r="L929" s="289"/>
      <c r="M929" s="289"/>
      <c r="N929" s="289"/>
      <c r="O929" s="289"/>
      <c r="P929" s="289"/>
      <c r="Q929" s="289"/>
      <c r="R929" s="289"/>
      <c r="S929" s="289"/>
      <c r="T929" s="289"/>
      <c r="U929" s="289"/>
      <c r="V929" s="289"/>
      <c r="W929" s="289"/>
      <c r="X929" s="289"/>
      <c r="Y929" s="289"/>
      <c r="Z929" s="289"/>
      <c r="AA929" s="289"/>
      <c r="AB929" s="289"/>
      <c r="AC929" s="289"/>
      <c r="AD929" s="289"/>
      <c r="AE929" s="289"/>
      <c r="AF929" s="289"/>
      <c r="AG929" s="289"/>
      <c r="AH929" s="289"/>
    </row>
    <row r="930" spans="1:34" ht="12.75" customHeight="1" x14ac:dyDescent="0.25">
      <c r="A930" s="289"/>
      <c r="B930" s="289"/>
      <c r="C930" s="289"/>
      <c r="D930" s="289"/>
      <c r="E930" s="289"/>
      <c r="F930" s="289"/>
      <c r="G930" s="289"/>
      <c r="H930" s="289"/>
      <c r="I930" s="289"/>
      <c r="J930" s="289"/>
      <c r="K930" s="289"/>
      <c r="L930" s="289"/>
      <c r="M930" s="289"/>
      <c r="N930" s="289"/>
      <c r="O930" s="289"/>
      <c r="P930" s="289"/>
      <c r="Q930" s="289"/>
      <c r="R930" s="289"/>
      <c r="S930" s="289"/>
      <c r="T930" s="289"/>
      <c r="U930" s="289"/>
      <c r="V930" s="289"/>
      <c r="W930" s="289"/>
      <c r="X930" s="289"/>
      <c r="Y930" s="289"/>
      <c r="Z930" s="289"/>
      <c r="AA930" s="289"/>
      <c r="AB930" s="289"/>
      <c r="AC930" s="289"/>
      <c r="AD930" s="289"/>
      <c r="AE930" s="289"/>
      <c r="AF930" s="289"/>
      <c r="AG930" s="289"/>
      <c r="AH930" s="289"/>
    </row>
    <row r="931" spans="1:34" ht="12.75" customHeight="1" x14ac:dyDescent="0.25">
      <c r="A931" s="289"/>
      <c r="B931" s="289"/>
      <c r="C931" s="289"/>
      <c r="D931" s="289"/>
      <c r="E931" s="289"/>
      <c r="F931" s="289"/>
      <c r="G931" s="289"/>
      <c r="H931" s="289"/>
      <c r="I931" s="289"/>
      <c r="J931" s="289"/>
      <c r="K931" s="289"/>
      <c r="L931" s="289"/>
      <c r="M931" s="289"/>
      <c r="N931" s="289"/>
      <c r="O931" s="289"/>
      <c r="P931" s="289"/>
      <c r="Q931" s="289"/>
      <c r="R931" s="289"/>
      <c r="S931" s="289"/>
      <c r="T931" s="289"/>
      <c r="U931" s="289"/>
      <c r="V931" s="289"/>
      <c r="W931" s="289"/>
      <c r="X931" s="289"/>
      <c r="Y931" s="289"/>
      <c r="Z931" s="289"/>
      <c r="AA931" s="289"/>
      <c r="AB931" s="289"/>
      <c r="AC931" s="289"/>
      <c r="AD931" s="289"/>
      <c r="AE931" s="289"/>
      <c r="AF931" s="289"/>
      <c r="AG931" s="289"/>
      <c r="AH931" s="289"/>
    </row>
    <row r="932" spans="1:34" ht="12.75" customHeight="1" x14ac:dyDescent="0.25">
      <c r="A932" s="289"/>
      <c r="B932" s="289"/>
      <c r="C932" s="289"/>
      <c r="D932" s="289"/>
      <c r="E932" s="289"/>
      <c r="F932" s="289"/>
      <c r="G932" s="289"/>
      <c r="H932" s="289"/>
      <c r="I932" s="289"/>
      <c r="J932" s="289"/>
      <c r="K932" s="289"/>
      <c r="L932" s="289"/>
      <c r="M932" s="289"/>
      <c r="N932" s="289"/>
      <c r="O932" s="289"/>
      <c r="P932" s="289"/>
      <c r="Q932" s="289"/>
      <c r="R932" s="289"/>
      <c r="S932" s="289"/>
      <c r="T932" s="289"/>
      <c r="U932" s="289"/>
      <c r="V932" s="289"/>
      <c r="W932" s="289"/>
      <c r="X932" s="289"/>
      <c r="Y932" s="289"/>
      <c r="Z932" s="289"/>
      <c r="AA932" s="289"/>
      <c r="AB932" s="289"/>
      <c r="AC932" s="289"/>
      <c r="AD932" s="289"/>
      <c r="AE932" s="289"/>
      <c r="AF932" s="289"/>
      <c r="AG932" s="289"/>
      <c r="AH932" s="289"/>
    </row>
    <row r="933" spans="1:34" ht="12.75" customHeight="1" x14ac:dyDescent="0.25">
      <c r="A933" s="289"/>
      <c r="B933" s="289"/>
      <c r="C933" s="289"/>
      <c r="D933" s="289"/>
      <c r="E933" s="289"/>
      <c r="F933" s="289"/>
      <c r="G933" s="289"/>
      <c r="H933" s="289"/>
      <c r="I933" s="289"/>
      <c r="J933" s="289"/>
      <c r="K933" s="289"/>
      <c r="L933" s="289"/>
      <c r="M933" s="289"/>
      <c r="N933" s="289"/>
      <c r="O933" s="289"/>
      <c r="P933" s="289"/>
      <c r="Q933" s="289"/>
      <c r="R933" s="289"/>
      <c r="S933" s="289"/>
      <c r="T933" s="289"/>
      <c r="U933" s="289"/>
      <c r="V933" s="289"/>
      <c r="W933" s="289"/>
      <c r="X933" s="289"/>
      <c r="Y933" s="289"/>
      <c r="Z933" s="289"/>
      <c r="AA933" s="289"/>
      <c r="AB933" s="289"/>
      <c r="AC933" s="289"/>
      <c r="AD933" s="289"/>
      <c r="AE933" s="289"/>
      <c r="AF933" s="289"/>
      <c r="AG933" s="289"/>
      <c r="AH933" s="289"/>
    </row>
    <row r="934" spans="1:34" ht="12.75" customHeight="1" x14ac:dyDescent="0.25">
      <c r="A934" s="289"/>
      <c r="B934" s="289"/>
      <c r="C934" s="289"/>
      <c r="D934" s="289"/>
      <c r="E934" s="289"/>
      <c r="F934" s="289"/>
      <c r="G934" s="289"/>
      <c r="H934" s="289"/>
      <c r="I934" s="289"/>
      <c r="J934" s="289"/>
      <c r="K934" s="289"/>
      <c r="L934" s="289"/>
      <c r="M934" s="289"/>
      <c r="N934" s="289"/>
      <c r="O934" s="289"/>
      <c r="P934" s="289"/>
      <c r="Q934" s="289"/>
      <c r="R934" s="289"/>
      <c r="S934" s="289"/>
      <c r="T934" s="289"/>
      <c r="U934" s="289"/>
      <c r="V934" s="289"/>
      <c r="W934" s="289"/>
      <c r="X934" s="289"/>
      <c r="Y934" s="289"/>
      <c r="Z934" s="289"/>
      <c r="AA934" s="289"/>
      <c r="AB934" s="289"/>
      <c r="AC934" s="289"/>
      <c r="AD934" s="289"/>
      <c r="AE934" s="289"/>
      <c r="AF934" s="289"/>
      <c r="AG934" s="289"/>
      <c r="AH934" s="289"/>
    </row>
    <row r="935" spans="1:34" ht="12.75" customHeight="1" x14ac:dyDescent="0.25">
      <c r="A935" s="289"/>
      <c r="B935" s="289"/>
      <c r="C935" s="289"/>
      <c r="D935" s="289"/>
      <c r="E935" s="289"/>
      <c r="F935" s="289"/>
      <c r="G935" s="289"/>
      <c r="H935" s="289"/>
      <c r="I935" s="289"/>
      <c r="J935" s="289"/>
      <c r="K935" s="289"/>
      <c r="L935" s="289"/>
      <c r="M935" s="289"/>
      <c r="N935" s="289"/>
      <c r="O935" s="289"/>
      <c r="P935" s="289"/>
      <c r="Q935" s="289"/>
      <c r="R935" s="289"/>
      <c r="S935" s="289"/>
      <c r="T935" s="289"/>
      <c r="U935" s="289"/>
      <c r="V935" s="289"/>
      <c r="W935" s="289"/>
      <c r="X935" s="289"/>
      <c r="Y935" s="289"/>
      <c r="Z935" s="289"/>
      <c r="AA935" s="289"/>
      <c r="AB935" s="289"/>
      <c r="AC935" s="289"/>
      <c r="AD935" s="289"/>
      <c r="AE935" s="289"/>
      <c r="AF935" s="289"/>
      <c r="AG935" s="289"/>
      <c r="AH935" s="289"/>
    </row>
    <row r="936" spans="1:34" ht="12.75" customHeight="1" x14ac:dyDescent="0.25">
      <c r="A936" s="289"/>
      <c r="B936" s="289"/>
      <c r="C936" s="289"/>
      <c r="D936" s="289"/>
      <c r="E936" s="289"/>
      <c r="F936" s="289"/>
      <c r="G936" s="289"/>
      <c r="H936" s="289"/>
      <c r="I936" s="289"/>
      <c r="J936" s="289"/>
      <c r="K936" s="289"/>
      <c r="L936" s="289"/>
      <c r="M936" s="289"/>
      <c r="N936" s="289"/>
      <c r="O936" s="289"/>
      <c r="P936" s="289"/>
      <c r="Q936" s="289"/>
      <c r="R936" s="289"/>
      <c r="S936" s="289"/>
      <c r="T936" s="289"/>
      <c r="U936" s="289"/>
      <c r="V936" s="289"/>
      <c r="W936" s="289"/>
      <c r="X936" s="289"/>
      <c r="Y936" s="289"/>
      <c r="Z936" s="289"/>
      <c r="AA936" s="289"/>
      <c r="AB936" s="289"/>
      <c r="AC936" s="289"/>
      <c r="AD936" s="289"/>
      <c r="AE936" s="289"/>
      <c r="AF936" s="289"/>
      <c r="AG936" s="289"/>
      <c r="AH936" s="289"/>
    </row>
    <row r="937" spans="1:34" ht="12.75" customHeight="1" x14ac:dyDescent="0.25">
      <c r="A937" s="289"/>
      <c r="B937" s="289"/>
      <c r="C937" s="289"/>
      <c r="D937" s="289"/>
      <c r="E937" s="289"/>
      <c r="F937" s="289"/>
      <c r="G937" s="289"/>
      <c r="H937" s="289"/>
      <c r="I937" s="289"/>
      <c r="J937" s="289"/>
      <c r="K937" s="289"/>
      <c r="L937" s="289"/>
      <c r="M937" s="289"/>
      <c r="N937" s="289"/>
      <c r="O937" s="289"/>
      <c r="P937" s="289"/>
      <c r="Q937" s="289"/>
      <c r="R937" s="289"/>
      <c r="S937" s="289"/>
      <c r="T937" s="289"/>
      <c r="U937" s="289"/>
      <c r="V937" s="289"/>
      <c r="W937" s="289"/>
      <c r="X937" s="289"/>
      <c r="Y937" s="289"/>
      <c r="Z937" s="289"/>
      <c r="AA937" s="289"/>
      <c r="AB937" s="289"/>
      <c r="AC937" s="289"/>
      <c r="AD937" s="289"/>
      <c r="AE937" s="289"/>
      <c r="AF937" s="289"/>
      <c r="AG937" s="289"/>
      <c r="AH937" s="289"/>
    </row>
    <row r="938" spans="1:34" ht="12.75" customHeight="1" x14ac:dyDescent="0.25">
      <c r="A938" s="289"/>
      <c r="B938" s="289"/>
      <c r="C938" s="289"/>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289"/>
      <c r="Z938" s="289"/>
      <c r="AA938" s="289"/>
      <c r="AB938" s="289"/>
      <c r="AC938" s="289"/>
      <c r="AD938" s="289"/>
      <c r="AE938" s="289"/>
      <c r="AF938" s="289"/>
      <c r="AG938" s="289"/>
      <c r="AH938" s="289"/>
    </row>
    <row r="939" spans="1:34" ht="12.75" customHeight="1" x14ac:dyDescent="0.25">
      <c r="A939" s="289"/>
      <c r="B939" s="289"/>
      <c r="C939" s="289"/>
      <c r="D939" s="289"/>
      <c r="E939" s="289"/>
      <c r="F939" s="289"/>
      <c r="G939" s="289"/>
      <c r="H939" s="289"/>
      <c r="I939" s="289"/>
      <c r="J939" s="289"/>
      <c r="K939" s="289"/>
      <c r="L939" s="289"/>
      <c r="M939" s="289"/>
      <c r="N939" s="289"/>
      <c r="O939" s="289"/>
      <c r="P939" s="289"/>
      <c r="Q939" s="289"/>
      <c r="R939" s="289"/>
      <c r="S939" s="289"/>
      <c r="T939" s="289"/>
      <c r="U939" s="289"/>
      <c r="V939" s="289"/>
      <c r="W939" s="289"/>
      <c r="X939" s="289"/>
      <c r="Y939" s="289"/>
      <c r="Z939" s="289"/>
      <c r="AA939" s="289"/>
      <c r="AB939" s="289"/>
      <c r="AC939" s="289"/>
      <c r="AD939" s="289"/>
      <c r="AE939" s="289"/>
      <c r="AF939" s="289"/>
      <c r="AG939" s="289"/>
      <c r="AH939" s="289"/>
    </row>
    <row r="940" spans="1:34" ht="12.75" customHeight="1" x14ac:dyDescent="0.25">
      <c r="A940" s="289"/>
      <c r="B940" s="289"/>
      <c r="C940" s="289"/>
      <c r="D940" s="289"/>
      <c r="E940" s="289"/>
      <c r="F940" s="289"/>
      <c r="G940" s="289"/>
      <c r="H940" s="289"/>
      <c r="I940" s="289"/>
      <c r="J940" s="289"/>
      <c r="K940" s="289"/>
      <c r="L940" s="289"/>
      <c r="M940" s="289"/>
      <c r="N940" s="289"/>
      <c r="O940" s="289"/>
      <c r="P940" s="289"/>
      <c r="Q940" s="289"/>
      <c r="R940" s="289"/>
      <c r="S940" s="289"/>
      <c r="T940" s="289"/>
      <c r="U940" s="289"/>
      <c r="V940" s="289"/>
      <c r="W940" s="289"/>
      <c r="X940" s="289"/>
      <c r="Y940" s="289"/>
      <c r="Z940" s="289"/>
      <c r="AA940" s="289"/>
      <c r="AB940" s="289"/>
      <c r="AC940" s="289"/>
      <c r="AD940" s="289"/>
      <c r="AE940" s="289"/>
      <c r="AF940" s="289"/>
      <c r="AG940" s="289"/>
      <c r="AH940" s="289"/>
    </row>
    <row r="941" spans="1:34" ht="12.75" customHeight="1" x14ac:dyDescent="0.25">
      <c r="A941" s="289"/>
      <c r="B941" s="289"/>
      <c r="C941" s="289"/>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289"/>
      <c r="Z941" s="289"/>
      <c r="AA941" s="289"/>
      <c r="AB941" s="289"/>
      <c r="AC941" s="289"/>
      <c r="AD941" s="289"/>
      <c r="AE941" s="289"/>
      <c r="AF941" s="289"/>
      <c r="AG941" s="289"/>
      <c r="AH941" s="289"/>
    </row>
    <row r="942" spans="1:34" ht="12.75" customHeight="1" x14ac:dyDescent="0.25">
      <c r="A942" s="289"/>
      <c r="B942" s="289"/>
      <c r="C942" s="289"/>
      <c r="D942" s="289"/>
      <c r="E942" s="289"/>
      <c r="F942" s="289"/>
      <c r="G942" s="289"/>
      <c r="H942" s="289"/>
      <c r="I942" s="289"/>
      <c r="J942" s="289"/>
      <c r="K942" s="289"/>
      <c r="L942" s="289"/>
      <c r="M942" s="289"/>
      <c r="N942" s="289"/>
      <c r="O942" s="289"/>
      <c r="P942" s="289"/>
      <c r="Q942" s="289"/>
      <c r="R942" s="289"/>
      <c r="S942" s="289"/>
      <c r="T942" s="289"/>
      <c r="U942" s="289"/>
      <c r="V942" s="289"/>
      <c r="W942" s="289"/>
      <c r="X942" s="289"/>
      <c r="Y942" s="289"/>
      <c r="Z942" s="289"/>
      <c r="AA942" s="289"/>
      <c r="AB942" s="289"/>
      <c r="AC942" s="289"/>
      <c r="AD942" s="289"/>
      <c r="AE942" s="289"/>
      <c r="AF942" s="289"/>
      <c r="AG942" s="289"/>
      <c r="AH942" s="289"/>
    </row>
    <row r="943" spans="1:34" ht="12.75" customHeight="1" x14ac:dyDescent="0.25">
      <c r="A943" s="289"/>
      <c r="B943" s="289"/>
      <c r="C943" s="289"/>
      <c r="D943" s="289"/>
      <c r="E943" s="289"/>
      <c r="F943" s="289"/>
      <c r="G943" s="289"/>
      <c r="H943" s="289"/>
      <c r="I943" s="289"/>
      <c r="J943" s="289"/>
      <c r="K943" s="289"/>
      <c r="L943" s="289"/>
      <c r="M943" s="289"/>
      <c r="N943" s="289"/>
      <c r="O943" s="289"/>
      <c r="P943" s="289"/>
      <c r="Q943" s="289"/>
      <c r="R943" s="289"/>
      <c r="S943" s="289"/>
      <c r="T943" s="289"/>
      <c r="U943" s="289"/>
      <c r="V943" s="289"/>
      <c r="W943" s="289"/>
      <c r="X943" s="289"/>
      <c r="Y943" s="289"/>
      <c r="Z943" s="289"/>
      <c r="AA943" s="289"/>
      <c r="AB943" s="289"/>
      <c r="AC943" s="289"/>
      <c r="AD943" s="289"/>
      <c r="AE943" s="289"/>
      <c r="AF943" s="289"/>
      <c r="AG943" s="289"/>
      <c r="AH943" s="289"/>
    </row>
    <row r="944" spans="1:34" ht="12.75" customHeight="1" x14ac:dyDescent="0.25">
      <c r="A944" s="289"/>
      <c r="B944" s="289"/>
      <c r="C944" s="289"/>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289"/>
      <c r="Z944" s="289"/>
      <c r="AA944" s="289"/>
      <c r="AB944" s="289"/>
      <c r="AC944" s="289"/>
      <c r="AD944" s="289"/>
      <c r="AE944" s="289"/>
      <c r="AF944" s="289"/>
      <c r="AG944" s="289"/>
      <c r="AH944" s="289"/>
    </row>
    <row r="945" spans="1:34" ht="12.75" customHeight="1" x14ac:dyDescent="0.25">
      <c r="A945" s="289"/>
      <c r="B945" s="289"/>
      <c r="C945" s="289"/>
      <c r="D945" s="289"/>
      <c r="E945" s="289"/>
      <c r="F945" s="289"/>
      <c r="G945" s="289"/>
      <c r="H945" s="289"/>
      <c r="I945" s="289"/>
      <c r="J945" s="289"/>
      <c r="K945" s="289"/>
      <c r="L945" s="289"/>
      <c r="M945" s="289"/>
      <c r="N945" s="289"/>
      <c r="O945" s="289"/>
      <c r="P945" s="289"/>
      <c r="Q945" s="289"/>
      <c r="R945" s="289"/>
      <c r="S945" s="289"/>
      <c r="T945" s="289"/>
      <c r="U945" s="289"/>
      <c r="V945" s="289"/>
      <c r="W945" s="289"/>
      <c r="X945" s="289"/>
      <c r="Y945" s="289"/>
      <c r="Z945" s="289"/>
      <c r="AA945" s="289"/>
      <c r="AB945" s="289"/>
      <c r="AC945" s="289"/>
      <c r="AD945" s="289"/>
      <c r="AE945" s="289"/>
      <c r="AF945" s="289"/>
      <c r="AG945" s="289"/>
      <c r="AH945" s="289"/>
    </row>
    <row r="946" spans="1:34" ht="12.75" customHeight="1" x14ac:dyDescent="0.25">
      <c r="A946" s="289"/>
      <c r="B946" s="289"/>
      <c r="C946" s="289"/>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c r="AE946" s="289"/>
      <c r="AF946" s="289"/>
      <c r="AG946" s="289"/>
      <c r="AH946" s="289"/>
    </row>
    <row r="947" spans="1:34" ht="12.75" customHeight="1" x14ac:dyDescent="0.25">
      <c r="A947" s="289"/>
      <c r="B947" s="289"/>
      <c r="C947" s="289"/>
      <c r="D947" s="289"/>
      <c r="E947" s="289"/>
      <c r="F947" s="289"/>
      <c r="G947" s="289"/>
      <c r="H947" s="289"/>
      <c r="I947" s="289"/>
      <c r="J947" s="289"/>
      <c r="K947" s="289"/>
      <c r="L947" s="289"/>
      <c r="M947" s="289"/>
      <c r="N947" s="289"/>
      <c r="O947" s="289"/>
      <c r="P947" s="289"/>
      <c r="Q947" s="289"/>
      <c r="R947" s="289"/>
      <c r="S947" s="289"/>
      <c r="T947" s="289"/>
      <c r="U947" s="289"/>
      <c r="V947" s="289"/>
      <c r="W947" s="289"/>
      <c r="X947" s="289"/>
      <c r="Y947" s="289"/>
      <c r="Z947" s="289"/>
      <c r="AA947" s="289"/>
      <c r="AB947" s="289"/>
      <c r="AC947" s="289"/>
      <c r="AD947" s="289"/>
      <c r="AE947" s="289"/>
      <c r="AF947" s="289"/>
      <c r="AG947" s="289"/>
      <c r="AH947" s="289"/>
    </row>
    <row r="948" spans="1:34" ht="12.75" customHeight="1" x14ac:dyDescent="0.25">
      <c r="A948" s="289"/>
      <c r="B948" s="289"/>
      <c r="C948" s="289"/>
      <c r="D948" s="289"/>
      <c r="E948" s="289"/>
      <c r="F948" s="289"/>
      <c r="G948" s="289"/>
      <c r="H948" s="289"/>
      <c r="I948" s="289"/>
      <c r="J948" s="289"/>
      <c r="K948" s="289"/>
      <c r="L948" s="289"/>
      <c r="M948" s="289"/>
      <c r="N948" s="289"/>
      <c r="O948" s="289"/>
      <c r="P948" s="289"/>
      <c r="Q948" s="289"/>
      <c r="R948" s="289"/>
      <c r="S948" s="289"/>
      <c r="T948" s="289"/>
      <c r="U948" s="289"/>
      <c r="V948" s="289"/>
      <c r="W948" s="289"/>
      <c r="X948" s="289"/>
      <c r="Y948" s="289"/>
      <c r="Z948" s="289"/>
      <c r="AA948" s="289"/>
      <c r="AB948" s="289"/>
      <c r="AC948" s="289"/>
      <c r="AD948" s="289"/>
      <c r="AE948" s="289"/>
      <c r="AF948" s="289"/>
      <c r="AG948" s="289"/>
      <c r="AH948" s="289"/>
    </row>
    <row r="949" spans="1:34" ht="12.75" customHeight="1" x14ac:dyDescent="0.25">
      <c r="A949" s="289"/>
      <c r="B949" s="289"/>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289"/>
      <c r="Z949" s="289"/>
      <c r="AA949" s="289"/>
      <c r="AB949" s="289"/>
      <c r="AC949" s="289"/>
      <c r="AD949" s="289"/>
      <c r="AE949" s="289"/>
      <c r="AF949" s="289"/>
      <c r="AG949" s="289"/>
      <c r="AH949" s="289"/>
    </row>
    <row r="950" spans="1:34" ht="12.75" customHeight="1" x14ac:dyDescent="0.25">
      <c r="A950" s="289"/>
      <c r="B950" s="289"/>
      <c r="C950" s="289"/>
      <c r="D950" s="289"/>
      <c r="E950" s="289"/>
      <c r="F950" s="289"/>
      <c r="G950" s="289"/>
      <c r="H950" s="289"/>
      <c r="I950" s="289"/>
      <c r="J950" s="289"/>
      <c r="K950" s="289"/>
      <c r="L950" s="289"/>
      <c r="M950" s="289"/>
      <c r="N950" s="289"/>
      <c r="O950" s="289"/>
      <c r="P950" s="289"/>
      <c r="Q950" s="289"/>
      <c r="R950" s="289"/>
      <c r="S950" s="289"/>
      <c r="T950" s="289"/>
      <c r="U950" s="289"/>
      <c r="V950" s="289"/>
      <c r="W950" s="289"/>
      <c r="X950" s="289"/>
      <c r="Y950" s="289"/>
      <c r="Z950" s="289"/>
      <c r="AA950" s="289"/>
      <c r="AB950" s="289"/>
      <c r="AC950" s="289"/>
      <c r="AD950" s="289"/>
      <c r="AE950" s="289"/>
      <c r="AF950" s="289"/>
      <c r="AG950" s="289"/>
      <c r="AH950" s="289"/>
    </row>
    <row r="951" spans="1:34" ht="12.75" customHeight="1" x14ac:dyDescent="0.25">
      <c r="A951" s="289"/>
      <c r="B951" s="289"/>
      <c r="C951" s="289"/>
      <c r="D951" s="289"/>
      <c r="E951" s="289"/>
      <c r="F951" s="289"/>
      <c r="G951" s="289"/>
      <c r="H951" s="289"/>
      <c r="I951" s="289"/>
      <c r="J951" s="289"/>
      <c r="K951" s="289"/>
      <c r="L951" s="289"/>
      <c r="M951" s="289"/>
      <c r="N951" s="289"/>
      <c r="O951" s="289"/>
      <c r="P951" s="289"/>
      <c r="Q951" s="289"/>
      <c r="R951" s="289"/>
      <c r="S951" s="289"/>
      <c r="T951" s="289"/>
      <c r="U951" s="289"/>
      <c r="V951" s="289"/>
      <c r="W951" s="289"/>
      <c r="X951" s="289"/>
      <c r="Y951" s="289"/>
      <c r="Z951" s="289"/>
      <c r="AA951" s="289"/>
      <c r="AB951" s="289"/>
      <c r="AC951" s="289"/>
      <c r="AD951" s="289"/>
      <c r="AE951" s="289"/>
      <c r="AF951" s="289"/>
      <c r="AG951" s="289"/>
      <c r="AH951" s="289"/>
    </row>
    <row r="952" spans="1:34" ht="12.75" customHeight="1" x14ac:dyDescent="0.25">
      <c r="A952" s="289"/>
      <c r="B952" s="289"/>
      <c r="C952" s="289"/>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289"/>
      <c r="Z952" s="289"/>
      <c r="AA952" s="289"/>
      <c r="AB952" s="289"/>
      <c r="AC952" s="289"/>
      <c r="AD952" s="289"/>
      <c r="AE952" s="289"/>
      <c r="AF952" s="289"/>
      <c r="AG952" s="289"/>
      <c r="AH952" s="289"/>
    </row>
    <row r="953" spans="1:34" ht="12.75" customHeight="1" x14ac:dyDescent="0.25">
      <c r="A953" s="289"/>
      <c r="B953" s="289"/>
      <c r="C953" s="289"/>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c r="AE953" s="289"/>
      <c r="AF953" s="289"/>
      <c r="AG953" s="289"/>
      <c r="AH953" s="289"/>
    </row>
    <row r="954" spans="1:34" ht="12.75" customHeight="1" x14ac:dyDescent="0.25">
      <c r="A954" s="289"/>
      <c r="B954" s="289"/>
      <c r="C954" s="289"/>
      <c r="D954" s="289"/>
      <c r="E954" s="289"/>
      <c r="F954" s="289"/>
      <c r="G954" s="289"/>
      <c r="H954" s="289"/>
      <c r="I954" s="289"/>
      <c r="J954" s="289"/>
      <c r="K954" s="289"/>
      <c r="L954" s="289"/>
      <c r="M954" s="289"/>
      <c r="N954" s="289"/>
      <c r="O954" s="289"/>
      <c r="P954" s="289"/>
      <c r="Q954" s="289"/>
      <c r="R954" s="289"/>
      <c r="S954" s="289"/>
      <c r="T954" s="289"/>
      <c r="U954" s="289"/>
      <c r="V954" s="289"/>
      <c r="W954" s="289"/>
      <c r="X954" s="289"/>
      <c r="Y954" s="289"/>
      <c r="Z954" s="289"/>
      <c r="AA954" s="289"/>
      <c r="AB954" s="289"/>
      <c r="AC954" s="289"/>
      <c r="AD954" s="289"/>
      <c r="AE954" s="289"/>
      <c r="AF954" s="289"/>
      <c r="AG954" s="289"/>
      <c r="AH954" s="289"/>
    </row>
    <row r="955" spans="1:34" ht="12.75" customHeight="1" x14ac:dyDescent="0.25">
      <c r="A955" s="289"/>
      <c r="B955" s="289"/>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289"/>
      <c r="Z955" s="289"/>
      <c r="AA955" s="289"/>
      <c r="AB955" s="289"/>
      <c r="AC955" s="289"/>
      <c r="AD955" s="289"/>
      <c r="AE955" s="289"/>
      <c r="AF955" s="289"/>
      <c r="AG955" s="289"/>
      <c r="AH955" s="289"/>
    </row>
    <row r="956" spans="1:34" ht="12.75" customHeight="1" x14ac:dyDescent="0.25">
      <c r="A956" s="289"/>
      <c r="B956" s="289"/>
      <c r="C956" s="289"/>
      <c r="D956" s="289"/>
      <c r="E956" s="289"/>
      <c r="F956" s="289"/>
      <c r="G956" s="289"/>
      <c r="H956" s="289"/>
      <c r="I956" s="289"/>
      <c r="J956" s="289"/>
      <c r="K956" s="289"/>
      <c r="L956" s="289"/>
      <c r="M956" s="289"/>
      <c r="N956" s="289"/>
      <c r="O956" s="289"/>
      <c r="P956" s="289"/>
      <c r="Q956" s="289"/>
      <c r="R956" s="289"/>
      <c r="S956" s="289"/>
      <c r="T956" s="289"/>
      <c r="U956" s="289"/>
      <c r="V956" s="289"/>
      <c r="W956" s="289"/>
      <c r="X956" s="289"/>
      <c r="Y956" s="289"/>
      <c r="Z956" s="289"/>
      <c r="AA956" s="289"/>
      <c r="AB956" s="289"/>
      <c r="AC956" s="289"/>
      <c r="AD956" s="289"/>
      <c r="AE956" s="289"/>
      <c r="AF956" s="289"/>
      <c r="AG956" s="289"/>
      <c r="AH956" s="289"/>
    </row>
    <row r="957" spans="1:34" ht="12.75" customHeight="1" x14ac:dyDescent="0.25">
      <c r="A957" s="289"/>
      <c r="B957" s="289"/>
      <c r="C957" s="289"/>
      <c r="D957" s="289"/>
      <c r="E957" s="289"/>
      <c r="F957" s="289"/>
      <c r="G957" s="289"/>
      <c r="H957" s="289"/>
      <c r="I957" s="289"/>
      <c r="J957" s="289"/>
      <c r="K957" s="289"/>
      <c r="L957" s="289"/>
      <c r="M957" s="289"/>
      <c r="N957" s="289"/>
      <c r="O957" s="289"/>
      <c r="P957" s="289"/>
      <c r="Q957" s="289"/>
      <c r="R957" s="289"/>
      <c r="S957" s="289"/>
      <c r="T957" s="289"/>
      <c r="U957" s="289"/>
      <c r="V957" s="289"/>
      <c r="W957" s="289"/>
      <c r="X957" s="289"/>
      <c r="Y957" s="289"/>
      <c r="Z957" s="289"/>
      <c r="AA957" s="289"/>
      <c r="AB957" s="289"/>
      <c r="AC957" s="289"/>
      <c r="AD957" s="289"/>
      <c r="AE957" s="289"/>
      <c r="AF957" s="289"/>
      <c r="AG957" s="289"/>
      <c r="AH957" s="289"/>
    </row>
    <row r="958" spans="1:34" ht="12.75" customHeight="1" x14ac:dyDescent="0.25">
      <c r="A958" s="289"/>
      <c r="B958" s="289"/>
      <c r="C958" s="289"/>
      <c r="D958" s="289"/>
      <c r="E958" s="289"/>
      <c r="F958" s="289"/>
      <c r="G958" s="289"/>
      <c r="H958" s="289"/>
      <c r="I958" s="289"/>
      <c r="J958" s="289"/>
      <c r="K958" s="289"/>
      <c r="L958" s="289"/>
      <c r="M958" s="289"/>
      <c r="N958" s="289"/>
      <c r="O958" s="289"/>
      <c r="P958" s="289"/>
      <c r="Q958" s="289"/>
      <c r="R958" s="289"/>
      <c r="S958" s="289"/>
      <c r="T958" s="289"/>
      <c r="U958" s="289"/>
      <c r="V958" s="289"/>
      <c r="W958" s="289"/>
      <c r="X958" s="289"/>
      <c r="Y958" s="289"/>
      <c r="Z958" s="289"/>
      <c r="AA958" s="289"/>
      <c r="AB958" s="289"/>
      <c r="AC958" s="289"/>
      <c r="AD958" s="289"/>
      <c r="AE958" s="289"/>
      <c r="AF958" s="289"/>
      <c r="AG958" s="289"/>
      <c r="AH958" s="289"/>
    </row>
    <row r="959" spans="1:34" ht="12.75" customHeight="1" x14ac:dyDescent="0.25">
      <c r="A959" s="289"/>
      <c r="B959" s="289"/>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289"/>
      <c r="Z959" s="289"/>
      <c r="AA959" s="289"/>
      <c r="AB959" s="289"/>
      <c r="AC959" s="289"/>
      <c r="AD959" s="289"/>
      <c r="AE959" s="289"/>
      <c r="AF959" s="289"/>
      <c r="AG959" s="289"/>
      <c r="AH959" s="289"/>
    </row>
    <row r="960" spans="1:34" ht="12.75" customHeight="1" x14ac:dyDescent="0.25">
      <c r="A960" s="289"/>
      <c r="B960" s="289"/>
      <c r="C960" s="289"/>
      <c r="D960" s="289"/>
      <c r="E960" s="289"/>
      <c r="F960" s="289"/>
      <c r="G960" s="289"/>
      <c r="H960" s="289"/>
      <c r="I960" s="289"/>
      <c r="J960" s="289"/>
      <c r="K960" s="289"/>
      <c r="L960" s="289"/>
      <c r="M960" s="289"/>
      <c r="N960" s="289"/>
      <c r="O960" s="289"/>
      <c r="P960" s="289"/>
      <c r="Q960" s="289"/>
      <c r="R960" s="289"/>
      <c r="S960" s="289"/>
      <c r="T960" s="289"/>
      <c r="U960" s="289"/>
      <c r="V960" s="289"/>
      <c r="W960" s="289"/>
      <c r="X960" s="289"/>
      <c r="Y960" s="289"/>
      <c r="Z960" s="289"/>
      <c r="AA960" s="289"/>
      <c r="AB960" s="289"/>
      <c r="AC960" s="289"/>
      <c r="AD960" s="289"/>
      <c r="AE960" s="289"/>
      <c r="AF960" s="289"/>
      <c r="AG960" s="289"/>
      <c r="AH960" s="289"/>
    </row>
    <row r="961" spans="1:34" ht="12.75" customHeight="1" x14ac:dyDescent="0.25">
      <c r="A961" s="289"/>
      <c r="B961" s="289"/>
      <c r="C961" s="289"/>
      <c r="D961" s="289"/>
      <c r="E961" s="289"/>
      <c r="F961" s="289"/>
      <c r="G961" s="289"/>
      <c r="H961" s="289"/>
      <c r="I961" s="289"/>
      <c r="J961" s="289"/>
      <c r="K961" s="289"/>
      <c r="L961" s="289"/>
      <c r="M961" s="289"/>
      <c r="N961" s="289"/>
      <c r="O961" s="289"/>
      <c r="P961" s="289"/>
      <c r="Q961" s="289"/>
      <c r="R961" s="289"/>
      <c r="S961" s="289"/>
      <c r="T961" s="289"/>
      <c r="U961" s="289"/>
      <c r="V961" s="289"/>
      <c r="W961" s="289"/>
      <c r="X961" s="289"/>
      <c r="Y961" s="289"/>
      <c r="Z961" s="289"/>
      <c r="AA961" s="289"/>
      <c r="AB961" s="289"/>
      <c r="AC961" s="289"/>
      <c r="AD961" s="289"/>
      <c r="AE961" s="289"/>
      <c r="AF961" s="289"/>
      <c r="AG961" s="289"/>
      <c r="AH961" s="289"/>
    </row>
    <row r="962" spans="1:34" ht="12.75" customHeight="1" x14ac:dyDescent="0.25">
      <c r="A962" s="289"/>
      <c r="B962" s="289"/>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289"/>
      <c r="Z962" s="289"/>
      <c r="AA962" s="289"/>
      <c r="AB962" s="289"/>
      <c r="AC962" s="289"/>
      <c r="AD962" s="289"/>
      <c r="AE962" s="289"/>
      <c r="AF962" s="289"/>
      <c r="AG962" s="289"/>
      <c r="AH962" s="289"/>
    </row>
    <row r="963" spans="1:34" ht="12.75" customHeight="1" x14ac:dyDescent="0.25">
      <c r="A963" s="289"/>
      <c r="B963" s="289"/>
      <c r="C963" s="289"/>
      <c r="D963" s="289"/>
      <c r="E963" s="289"/>
      <c r="F963" s="289"/>
      <c r="G963" s="289"/>
      <c r="H963" s="289"/>
      <c r="I963" s="289"/>
      <c r="J963" s="289"/>
      <c r="K963" s="289"/>
      <c r="L963" s="289"/>
      <c r="M963" s="289"/>
      <c r="N963" s="289"/>
      <c r="O963" s="289"/>
      <c r="P963" s="289"/>
      <c r="Q963" s="289"/>
      <c r="R963" s="289"/>
      <c r="S963" s="289"/>
      <c r="T963" s="289"/>
      <c r="U963" s="289"/>
      <c r="V963" s="289"/>
      <c r="W963" s="289"/>
      <c r="X963" s="289"/>
      <c r="Y963" s="289"/>
      <c r="Z963" s="289"/>
      <c r="AA963" s="289"/>
      <c r="AB963" s="289"/>
      <c r="AC963" s="289"/>
      <c r="AD963" s="289"/>
      <c r="AE963" s="289"/>
      <c r="AF963" s="289"/>
      <c r="AG963" s="289"/>
      <c r="AH963" s="289"/>
    </row>
    <row r="964" spans="1:34" ht="12.75" customHeight="1" x14ac:dyDescent="0.25">
      <c r="A964" s="289"/>
      <c r="B964" s="289"/>
      <c r="C964" s="289"/>
      <c r="D964" s="289"/>
      <c r="E964" s="289"/>
      <c r="F964" s="289"/>
      <c r="G964" s="289"/>
      <c r="H964" s="289"/>
      <c r="I964" s="289"/>
      <c r="J964" s="289"/>
      <c r="K964" s="289"/>
      <c r="L964" s="289"/>
      <c r="M964" s="289"/>
      <c r="N964" s="289"/>
      <c r="O964" s="289"/>
      <c r="P964" s="289"/>
      <c r="Q964" s="289"/>
      <c r="R964" s="289"/>
      <c r="S964" s="289"/>
      <c r="T964" s="289"/>
      <c r="U964" s="289"/>
      <c r="V964" s="289"/>
      <c r="W964" s="289"/>
      <c r="X964" s="289"/>
      <c r="Y964" s="289"/>
      <c r="Z964" s="289"/>
      <c r="AA964" s="289"/>
      <c r="AB964" s="289"/>
      <c r="AC964" s="289"/>
      <c r="AD964" s="289"/>
      <c r="AE964" s="289"/>
      <c r="AF964" s="289"/>
      <c r="AG964" s="289"/>
      <c r="AH964" s="289"/>
    </row>
    <row r="965" spans="1:34" ht="12.75" customHeight="1" x14ac:dyDescent="0.25">
      <c r="A965" s="289"/>
      <c r="B965" s="289"/>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289"/>
      <c r="Z965" s="289"/>
      <c r="AA965" s="289"/>
      <c r="AB965" s="289"/>
      <c r="AC965" s="289"/>
      <c r="AD965" s="289"/>
      <c r="AE965" s="289"/>
      <c r="AF965" s="289"/>
      <c r="AG965" s="289"/>
      <c r="AH965" s="289"/>
    </row>
    <row r="966" spans="1:34" ht="12.75" customHeight="1" x14ac:dyDescent="0.25">
      <c r="A966" s="289"/>
      <c r="B966" s="289"/>
      <c r="C966" s="289"/>
      <c r="D966" s="289"/>
      <c r="E966" s="289"/>
      <c r="F966" s="289"/>
      <c r="G966" s="289"/>
      <c r="H966" s="289"/>
      <c r="I966" s="289"/>
      <c r="J966" s="289"/>
      <c r="K966" s="289"/>
      <c r="L966" s="289"/>
      <c r="M966" s="289"/>
      <c r="N966" s="289"/>
      <c r="O966" s="289"/>
      <c r="P966" s="289"/>
      <c r="Q966" s="289"/>
      <c r="R966" s="289"/>
      <c r="S966" s="289"/>
      <c r="T966" s="289"/>
      <c r="U966" s="289"/>
      <c r="V966" s="289"/>
      <c r="W966" s="289"/>
      <c r="X966" s="289"/>
      <c r="Y966" s="289"/>
      <c r="Z966" s="289"/>
      <c r="AA966" s="289"/>
      <c r="AB966" s="289"/>
      <c r="AC966" s="289"/>
      <c r="AD966" s="289"/>
      <c r="AE966" s="289"/>
      <c r="AF966" s="289"/>
      <c r="AG966" s="289"/>
      <c r="AH966" s="289"/>
    </row>
    <row r="967" spans="1:34" ht="12.75" customHeight="1" x14ac:dyDescent="0.25">
      <c r="A967" s="289"/>
      <c r="B967" s="289"/>
      <c r="C967" s="289"/>
      <c r="D967" s="289"/>
      <c r="E967" s="289"/>
      <c r="F967" s="289"/>
      <c r="G967" s="289"/>
      <c r="H967" s="289"/>
      <c r="I967" s="289"/>
      <c r="J967" s="289"/>
      <c r="K967" s="289"/>
      <c r="L967" s="289"/>
      <c r="M967" s="289"/>
      <c r="N967" s="289"/>
      <c r="O967" s="289"/>
      <c r="P967" s="289"/>
      <c r="Q967" s="289"/>
      <c r="R967" s="289"/>
      <c r="S967" s="289"/>
      <c r="T967" s="289"/>
      <c r="U967" s="289"/>
      <c r="V967" s="289"/>
      <c r="W967" s="289"/>
      <c r="X967" s="289"/>
      <c r="Y967" s="289"/>
      <c r="Z967" s="289"/>
      <c r="AA967" s="289"/>
      <c r="AB967" s="289"/>
      <c r="AC967" s="289"/>
      <c r="AD967" s="289"/>
      <c r="AE967" s="289"/>
      <c r="AF967" s="289"/>
      <c r="AG967" s="289"/>
      <c r="AH967" s="289"/>
    </row>
    <row r="968" spans="1:34" ht="12.75" customHeight="1" x14ac:dyDescent="0.25">
      <c r="A968" s="289"/>
      <c r="B968" s="289"/>
      <c r="C968" s="289"/>
      <c r="D968" s="289"/>
      <c r="E968" s="289"/>
      <c r="F968" s="289"/>
      <c r="G968" s="289"/>
      <c r="H968" s="289"/>
      <c r="I968" s="289"/>
      <c r="J968" s="289"/>
      <c r="K968" s="289"/>
      <c r="L968" s="289"/>
      <c r="M968" s="289"/>
      <c r="N968" s="289"/>
      <c r="O968" s="289"/>
      <c r="P968" s="289"/>
      <c r="Q968" s="289"/>
      <c r="R968" s="289"/>
      <c r="S968" s="289"/>
      <c r="T968" s="289"/>
      <c r="U968" s="289"/>
      <c r="V968" s="289"/>
      <c r="W968" s="289"/>
      <c r="X968" s="289"/>
      <c r="Y968" s="289"/>
      <c r="Z968" s="289"/>
      <c r="AA968" s="289"/>
      <c r="AB968" s="289"/>
      <c r="AC968" s="289"/>
      <c r="AD968" s="289"/>
      <c r="AE968" s="289"/>
      <c r="AF968" s="289"/>
      <c r="AG968" s="289"/>
      <c r="AH968" s="289"/>
    </row>
    <row r="969" spans="1:34" ht="12.75" customHeight="1" x14ac:dyDescent="0.25">
      <c r="A969" s="289"/>
      <c r="B969" s="289"/>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289"/>
      <c r="Z969" s="289"/>
      <c r="AA969" s="289"/>
      <c r="AB969" s="289"/>
      <c r="AC969" s="289"/>
      <c r="AD969" s="289"/>
      <c r="AE969" s="289"/>
      <c r="AF969" s="289"/>
      <c r="AG969" s="289"/>
      <c r="AH969" s="289"/>
    </row>
    <row r="970" spans="1:34" ht="12.75" customHeight="1" x14ac:dyDescent="0.25">
      <c r="A970" s="289"/>
      <c r="B970" s="289"/>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289"/>
      <c r="Z970" s="289"/>
      <c r="AA970" s="289"/>
      <c r="AB970" s="289"/>
      <c r="AC970" s="289"/>
      <c r="AD970" s="289"/>
      <c r="AE970" s="289"/>
      <c r="AF970" s="289"/>
      <c r="AG970" s="289"/>
      <c r="AH970" s="289"/>
    </row>
    <row r="971" spans="1:34" ht="12.75" customHeight="1" x14ac:dyDescent="0.25">
      <c r="A971" s="289"/>
      <c r="B971" s="289"/>
      <c r="C971" s="289"/>
      <c r="D971" s="289"/>
      <c r="E971" s="289"/>
      <c r="F971" s="289"/>
      <c r="G971" s="289"/>
      <c r="H971" s="289"/>
      <c r="I971" s="289"/>
      <c r="J971" s="289"/>
      <c r="K971" s="289"/>
      <c r="L971" s="289"/>
      <c r="M971" s="289"/>
      <c r="N971" s="289"/>
      <c r="O971" s="289"/>
      <c r="P971" s="289"/>
      <c r="Q971" s="289"/>
      <c r="R971" s="289"/>
      <c r="S971" s="289"/>
      <c r="T971" s="289"/>
      <c r="U971" s="289"/>
      <c r="V971" s="289"/>
      <c r="W971" s="289"/>
      <c r="X971" s="289"/>
      <c r="Y971" s="289"/>
      <c r="Z971" s="289"/>
      <c r="AA971" s="289"/>
      <c r="AB971" s="289"/>
      <c r="AC971" s="289"/>
      <c r="AD971" s="289"/>
      <c r="AE971" s="289"/>
      <c r="AF971" s="289"/>
      <c r="AG971" s="289"/>
      <c r="AH971" s="289"/>
    </row>
    <row r="972" spans="1:34" ht="12.75" customHeight="1" x14ac:dyDescent="0.25">
      <c r="A972" s="289"/>
      <c r="B972" s="289"/>
      <c r="C972" s="289"/>
      <c r="D972" s="289"/>
      <c r="E972" s="289"/>
      <c r="F972" s="289"/>
      <c r="G972" s="289"/>
      <c r="H972" s="289"/>
      <c r="I972" s="289"/>
      <c r="J972" s="289"/>
      <c r="K972" s="289"/>
      <c r="L972" s="289"/>
      <c r="M972" s="289"/>
      <c r="N972" s="289"/>
      <c r="O972" s="289"/>
      <c r="P972" s="289"/>
      <c r="Q972" s="289"/>
      <c r="R972" s="289"/>
      <c r="S972" s="289"/>
      <c r="T972" s="289"/>
      <c r="U972" s="289"/>
      <c r="V972" s="289"/>
      <c r="W972" s="289"/>
      <c r="X972" s="289"/>
      <c r="Y972" s="289"/>
      <c r="Z972" s="289"/>
      <c r="AA972" s="289"/>
      <c r="AB972" s="289"/>
      <c r="AC972" s="289"/>
      <c r="AD972" s="289"/>
      <c r="AE972" s="289"/>
      <c r="AF972" s="289"/>
      <c r="AG972" s="289"/>
      <c r="AH972" s="289"/>
    </row>
    <row r="973" spans="1:34" ht="12.75" customHeight="1" x14ac:dyDescent="0.25">
      <c r="A973" s="289"/>
      <c r="B973" s="289"/>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289"/>
      <c r="Z973" s="289"/>
      <c r="AA973" s="289"/>
      <c r="AB973" s="289"/>
      <c r="AC973" s="289"/>
      <c r="AD973" s="289"/>
      <c r="AE973" s="289"/>
      <c r="AF973" s="289"/>
      <c r="AG973" s="289"/>
      <c r="AH973" s="289"/>
    </row>
    <row r="974" spans="1:34" ht="12.75" customHeight="1" x14ac:dyDescent="0.25">
      <c r="A974" s="289"/>
      <c r="B974" s="289"/>
      <c r="C974" s="289"/>
      <c r="D974" s="289"/>
      <c r="E974" s="289"/>
      <c r="F974" s="289"/>
      <c r="G974" s="289"/>
      <c r="H974" s="289"/>
      <c r="I974" s="289"/>
      <c r="J974" s="289"/>
      <c r="K974" s="289"/>
      <c r="L974" s="289"/>
      <c r="M974" s="289"/>
      <c r="N974" s="289"/>
      <c r="O974" s="289"/>
      <c r="P974" s="289"/>
      <c r="Q974" s="289"/>
      <c r="R974" s="289"/>
      <c r="S974" s="289"/>
      <c r="T974" s="289"/>
      <c r="U974" s="289"/>
      <c r="V974" s="289"/>
      <c r="W974" s="289"/>
      <c r="X974" s="289"/>
      <c r="Y974" s="289"/>
      <c r="Z974" s="289"/>
      <c r="AA974" s="289"/>
      <c r="AB974" s="289"/>
      <c r="AC974" s="289"/>
      <c r="AD974" s="289"/>
      <c r="AE974" s="289"/>
      <c r="AF974" s="289"/>
      <c r="AG974" s="289"/>
      <c r="AH974" s="289"/>
    </row>
    <row r="975" spans="1:34" ht="12.75" customHeight="1" x14ac:dyDescent="0.25">
      <c r="A975" s="289"/>
      <c r="B975" s="289"/>
      <c r="C975" s="289"/>
      <c r="D975" s="289"/>
      <c r="E975" s="289"/>
      <c r="F975" s="289"/>
      <c r="G975" s="289"/>
      <c r="H975" s="289"/>
      <c r="I975" s="289"/>
      <c r="J975" s="289"/>
      <c r="K975" s="289"/>
      <c r="L975" s="289"/>
      <c r="M975" s="289"/>
      <c r="N975" s="289"/>
      <c r="O975" s="289"/>
      <c r="P975" s="289"/>
      <c r="Q975" s="289"/>
      <c r="R975" s="289"/>
      <c r="S975" s="289"/>
      <c r="T975" s="289"/>
      <c r="U975" s="289"/>
      <c r="V975" s="289"/>
      <c r="W975" s="289"/>
      <c r="X975" s="289"/>
      <c r="Y975" s="289"/>
      <c r="Z975" s="289"/>
      <c r="AA975" s="289"/>
      <c r="AB975" s="289"/>
      <c r="AC975" s="289"/>
      <c r="AD975" s="289"/>
      <c r="AE975" s="289"/>
      <c r="AF975" s="289"/>
      <c r="AG975" s="289"/>
      <c r="AH975" s="289"/>
    </row>
    <row r="976" spans="1:34" ht="12.75" customHeight="1" x14ac:dyDescent="0.25">
      <c r="A976" s="289"/>
      <c r="B976" s="289"/>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289"/>
      <c r="Z976" s="289"/>
      <c r="AA976" s="289"/>
      <c r="AB976" s="289"/>
      <c r="AC976" s="289"/>
      <c r="AD976" s="289"/>
      <c r="AE976" s="289"/>
      <c r="AF976" s="289"/>
      <c r="AG976" s="289"/>
      <c r="AH976" s="289"/>
    </row>
    <row r="977" spans="1:34" ht="12.75" customHeight="1" x14ac:dyDescent="0.25">
      <c r="A977" s="289"/>
      <c r="B977" s="289"/>
      <c r="C977" s="289"/>
      <c r="D977" s="289"/>
      <c r="E977" s="289"/>
      <c r="F977" s="289"/>
      <c r="G977" s="289"/>
      <c r="H977" s="289"/>
      <c r="I977" s="289"/>
      <c r="J977" s="289"/>
      <c r="K977" s="289"/>
      <c r="L977" s="289"/>
      <c r="M977" s="289"/>
      <c r="N977" s="289"/>
      <c r="O977" s="289"/>
      <c r="P977" s="289"/>
      <c r="Q977" s="289"/>
      <c r="R977" s="289"/>
      <c r="S977" s="289"/>
      <c r="T977" s="289"/>
      <c r="U977" s="289"/>
      <c r="V977" s="289"/>
      <c r="W977" s="289"/>
      <c r="X977" s="289"/>
      <c r="Y977" s="289"/>
      <c r="Z977" s="289"/>
      <c r="AA977" s="289"/>
      <c r="AB977" s="289"/>
      <c r="AC977" s="289"/>
      <c r="AD977" s="289"/>
      <c r="AE977" s="289"/>
      <c r="AF977" s="289"/>
      <c r="AG977" s="289"/>
      <c r="AH977" s="289"/>
    </row>
    <row r="978" spans="1:34" ht="12.75" customHeight="1" x14ac:dyDescent="0.25">
      <c r="A978" s="289"/>
      <c r="B978" s="289"/>
      <c r="C978" s="289"/>
      <c r="D978" s="289"/>
      <c r="E978" s="289"/>
      <c r="F978" s="289"/>
      <c r="G978" s="289"/>
      <c r="H978" s="289"/>
      <c r="I978" s="289"/>
      <c r="J978" s="289"/>
      <c r="K978" s="289"/>
      <c r="L978" s="289"/>
      <c r="M978" s="289"/>
      <c r="N978" s="289"/>
      <c r="O978" s="289"/>
      <c r="P978" s="289"/>
      <c r="Q978" s="289"/>
      <c r="R978" s="289"/>
      <c r="S978" s="289"/>
      <c r="T978" s="289"/>
      <c r="U978" s="289"/>
      <c r="V978" s="289"/>
      <c r="W978" s="289"/>
      <c r="X978" s="289"/>
      <c r="Y978" s="289"/>
      <c r="Z978" s="289"/>
      <c r="AA978" s="289"/>
      <c r="AB978" s="289"/>
      <c r="AC978" s="289"/>
      <c r="AD978" s="289"/>
      <c r="AE978" s="289"/>
      <c r="AF978" s="289"/>
      <c r="AG978" s="289"/>
      <c r="AH978" s="289"/>
    </row>
    <row r="979" spans="1:34" ht="12.75" customHeight="1" x14ac:dyDescent="0.25">
      <c r="A979" s="289"/>
      <c r="B979" s="289"/>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289"/>
      <c r="Z979" s="289"/>
      <c r="AA979" s="289"/>
      <c r="AB979" s="289"/>
      <c r="AC979" s="289"/>
      <c r="AD979" s="289"/>
      <c r="AE979" s="289"/>
      <c r="AF979" s="289"/>
      <c r="AG979" s="289"/>
      <c r="AH979" s="289"/>
    </row>
    <row r="980" spans="1:34" ht="12.75" customHeight="1" x14ac:dyDescent="0.25">
      <c r="A980" s="289"/>
      <c r="B980" s="289"/>
      <c r="C980" s="289"/>
      <c r="D980" s="289"/>
      <c r="E980" s="289"/>
      <c r="F980" s="289"/>
      <c r="G980" s="289"/>
      <c r="H980" s="289"/>
      <c r="I980" s="289"/>
      <c r="J980" s="289"/>
      <c r="K980" s="289"/>
      <c r="L980" s="289"/>
      <c r="M980" s="289"/>
      <c r="N980" s="289"/>
      <c r="O980" s="289"/>
      <c r="P980" s="289"/>
      <c r="Q980" s="289"/>
      <c r="R980" s="289"/>
      <c r="S980" s="289"/>
      <c r="T980" s="289"/>
      <c r="U980" s="289"/>
      <c r="V980" s="289"/>
      <c r="W980" s="289"/>
      <c r="X980" s="289"/>
      <c r="Y980" s="289"/>
      <c r="Z980" s="289"/>
      <c r="AA980" s="289"/>
      <c r="AB980" s="289"/>
      <c r="AC980" s="289"/>
      <c r="AD980" s="289"/>
      <c r="AE980" s="289"/>
      <c r="AF980" s="289"/>
      <c r="AG980" s="289"/>
      <c r="AH980" s="289"/>
    </row>
    <row r="981" spans="1:34" ht="12.75" customHeight="1" x14ac:dyDescent="0.25">
      <c r="A981" s="289"/>
      <c r="B981" s="289"/>
      <c r="C981" s="289"/>
      <c r="D981" s="289"/>
      <c r="E981" s="289"/>
      <c r="F981" s="289"/>
      <c r="G981" s="289"/>
      <c r="H981" s="289"/>
      <c r="I981" s="289"/>
      <c r="J981" s="289"/>
      <c r="K981" s="289"/>
      <c r="L981" s="289"/>
      <c r="M981" s="289"/>
      <c r="N981" s="289"/>
      <c r="O981" s="289"/>
      <c r="P981" s="289"/>
      <c r="Q981" s="289"/>
      <c r="R981" s="289"/>
      <c r="S981" s="289"/>
      <c r="T981" s="289"/>
      <c r="U981" s="289"/>
      <c r="V981" s="289"/>
      <c r="W981" s="289"/>
      <c r="X981" s="289"/>
      <c r="Y981" s="289"/>
      <c r="Z981" s="289"/>
      <c r="AA981" s="289"/>
      <c r="AB981" s="289"/>
      <c r="AC981" s="289"/>
      <c r="AD981" s="289"/>
      <c r="AE981" s="289"/>
      <c r="AF981" s="289"/>
      <c r="AG981" s="289"/>
      <c r="AH981" s="289"/>
    </row>
    <row r="982" spans="1:34" ht="12.75" customHeight="1" x14ac:dyDescent="0.25">
      <c r="A982" s="289"/>
      <c r="B982" s="289"/>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289"/>
      <c r="Z982" s="289"/>
      <c r="AA982" s="289"/>
      <c r="AB982" s="289"/>
      <c r="AC982" s="289"/>
      <c r="AD982" s="289"/>
      <c r="AE982" s="289"/>
      <c r="AF982" s="289"/>
      <c r="AG982" s="289"/>
      <c r="AH982" s="289"/>
    </row>
    <row r="983" spans="1:34" ht="12.75" customHeight="1" x14ac:dyDescent="0.25">
      <c r="A983" s="289"/>
      <c r="B983" s="289"/>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289"/>
      <c r="Z983" s="289"/>
      <c r="AA983" s="289"/>
      <c r="AB983" s="289"/>
      <c r="AC983" s="289"/>
      <c r="AD983" s="289"/>
      <c r="AE983" s="289"/>
      <c r="AF983" s="289"/>
      <c r="AG983" s="289"/>
      <c r="AH983" s="289"/>
    </row>
    <row r="984" spans="1:34" ht="12.75" customHeight="1" x14ac:dyDescent="0.25">
      <c r="A984" s="289"/>
      <c r="B984" s="289"/>
      <c r="C984" s="289"/>
      <c r="D984" s="289"/>
      <c r="E984" s="289"/>
      <c r="F984" s="289"/>
      <c r="G984" s="289"/>
      <c r="H984" s="289"/>
      <c r="I984" s="289"/>
      <c r="J984" s="289"/>
      <c r="K984" s="289"/>
      <c r="L984" s="289"/>
      <c r="M984" s="289"/>
      <c r="N984" s="289"/>
      <c r="O984" s="289"/>
      <c r="P984" s="289"/>
      <c r="Q984" s="289"/>
      <c r="R984" s="289"/>
      <c r="S984" s="289"/>
      <c r="T984" s="289"/>
      <c r="U984" s="289"/>
      <c r="V984" s="289"/>
      <c r="W984" s="289"/>
      <c r="X984" s="289"/>
      <c r="Y984" s="289"/>
      <c r="Z984" s="289"/>
      <c r="AA984" s="289"/>
      <c r="AB984" s="289"/>
      <c r="AC984" s="289"/>
      <c r="AD984" s="289"/>
      <c r="AE984" s="289"/>
      <c r="AF984" s="289"/>
      <c r="AG984" s="289"/>
      <c r="AH984" s="289"/>
    </row>
    <row r="985" spans="1:34" ht="12.75" customHeight="1" x14ac:dyDescent="0.25">
      <c r="A985" s="289"/>
      <c r="B985" s="289"/>
      <c r="C985" s="289"/>
      <c r="D985" s="289"/>
      <c r="E985" s="289"/>
      <c r="F985" s="289"/>
      <c r="G985" s="289"/>
      <c r="H985" s="289"/>
      <c r="I985" s="289"/>
      <c r="J985" s="289"/>
      <c r="K985" s="289"/>
      <c r="L985" s="289"/>
      <c r="M985" s="289"/>
      <c r="N985" s="289"/>
      <c r="O985" s="289"/>
      <c r="P985" s="289"/>
      <c r="Q985" s="289"/>
      <c r="R985" s="289"/>
      <c r="S985" s="289"/>
      <c r="T985" s="289"/>
      <c r="U985" s="289"/>
      <c r="V985" s="289"/>
      <c r="W985" s="289"/>
      <c r="X985" s="289"/>
      <c r="Y985" s="289"/>
      <c r="Z985" s="289"/>
      <c r="AA985" s="289"/>
      <c r="AB985" s="289"/>
      <c r="AC985" s="289"/>
      <c r="AD985" s="289"/>
      <c r="AE985" s="289"/>
      <c r="AF985" s="289"/>
      <c r="AG985" s="289"/>
      <c r="AH985" s="289"/>
    </row>
    <row r="986" spans="1:34" ht="12.75" customHeight="1" x14ac:dyDescent="0.25">
      <c r="A986" s="289"/>
      <c r="B986" s="289"/>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289"/>
      <c r="Z986" s="289"/>
      <c r="AA986" s="289"/>
      <c r="AB986" s="289"/>
      <c r="AC986" s="289"/>
      <c r="AD986" s="289"/>
      <c r="AE986" s="289"/>
      <c r="AF986" s="289"/>
      <c r="AG986" s="289"/>
      <c r="AH986" s="289"/>
    </row>
    <row r="987" spans="1:34" ht="12.75" customHeight="1" x14ac:dyDescent="0.25">
      <c r="A987" s="289"/>
      <c r="B987" s="289"/>
      <c r="C987" s="289"/>
      <c r="D987" s="289"/>
      <c r="E987" s="289"/>
      <c r="F987" s="289"/>
      <c r="G987" s="289"/>
      <c r="H987" s="289"/>
      <c r="I987" s="289"/>
      <c r="J987" s="289"/>
      <c r="K987" s="289"/>
      <c r="L987" s="289"/>
      <c r="M987" s="289"/>
      <c r="N987" s="289"/>
      <c r="O987" s="289"/>
      <c r="P987" s="289"/>
      <c r="Q987" s="289"/>
      <c r="R987" s="289"/>
      <c r="S987" s="289"/>
      <c r="T987" s="289"/>
      <c r="U987" s="289"/>
      <c r="V987" s="289"/>
      <c r="W987" s="289"/>
      <c r="X987" s="289"/>
      <c r="Y987" s="289"/>
      <c r="Z987" s="289"/>
      <c r="AA987" s="289"/>
      <c r="AB987" s="289"/>
      <c r="AC987" s="289"/>
      <c r="AD987" s="289"/>
      <c r="AE987" s="289"/>
      <c r="AF987" s="289"/>
      <c r="AG987" s="289"/>
      <c r="AH987" s="289"/>
    </row>
    <row r="988" spans="1:34" ht="12.75" customHeight="1" x14ac:dyDescent="0.25">
      <c r="A988" s="289"/>
      <c r="B988" s="289"/>
      <c r="C988" s="289"/>
      <c r="D988" s="289"/>
      <c r="E988" s="289"/>
      <c r="F988" s="289"/>
      <c r="G988" s="289"/>
      <c r="H988" s="289"/>
      <c r="I988" s="289"/>
      <c r="J988" s="289"/>
      <c r="K988" s="289"/>
      <c r="L988" s="289"/>
      <c r="M988" s="289"/>
      <c r="N988" s="289"/>
      <c r="O988" s="289"/>
      <c r="P988" s="289"/>
      <c r="Q988" s="289"/>
      <c r="R988" s="289"/>
      <c r="S988" s="289"/>
      <c r="T988" s="289"/>
      <c r="U988" s="289"/>
      <c r="V988" s="289"/>
      <c r="W988" s="289"/>
      <c r="X988" s="289"/>
      <c r="Y988" s="289"/>
      <c r="Z988" s="289"/>
      <c r="AA988" s="289"/>
      <c r="AB988" s="289"/>
      <c r="AC988" s="289"/>
      <c r="AD988" s="289"/>
      <c r="AE988" s="289"/>
      <c r="AF988" s="289"/>
      <c r="AG988" s="289"/>
      <c r="AH988" s="289"/>
    </row>
    <row r="989" spans="1:34" ht="12.75" customHeight="1" x14ac:dyDescent="0.25">
      <c r="A989" s="289"/>
      <c r="B989" s="289"/>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289"/>
      <c r="Z989" s="289"/>
      <c r="AA989" s="289"/>
      <c r="AB989" s="289"/>
      <c r="AC989" s="289"/>
      <c r="AD989" s="289"/>
      <c r="AE989" s="289"/>
      <c r="AF989" s="289"/>
      <c r="AG989" s="289"/>
      <c r="AH989" s="289"/>
    </row>
    <row r="990" spans="1:34" ht="12.75" customHeight="1" x14ac:dyDescent="0.25">
      <c r="A990" s="289"/>
      <c r="B990" s="289"/>
      <c r="C990" s="289"/>
      <c r="D990" s="289"/>
      <c r="E990" s="289"/>
      <c r="F990" s="289"/>
      <c r="G990" s="289"/>
      <c r="H990" s="289"/>
      <c r="I990" s="289"/>
      <c r="J990" s="289"/>
      <c r="K990" s="289"/>
      <c r="L990" s="289"/>
      <c r="M990" s="289"/>
      <c r="N990" s="289"/>
      <c r="O990" s="289"/>
      <c r="P990" s="289"/>
      <c r="Q990" s="289"/>
      <c r="R990" s="289"/>
      <c r="S990" s="289"/>
      <c r="T990" s="289"/>
      <c r="U990" s="289"/>
      <c r="V990" s="289"/>
      <c r="W990" s="289"/>
      <c r="X990" s="289"/>
      <c r="Y990" s="289"/>
      <c r="Z990" s="289"/>
      <c r="AA990" s="289"/>
      <c r="AB990" s="289"/>
      <c r="AC990" s="289"/>
      <c r="AD990" s="289"/>
      <c r="AE990" s="289"/>
      <c r="AF990" s="289"/>
      <c r="AG990" s="289"/>
      <c r="AH990" s="289"/>
    </row>
    <row r="991" spans="1:34" ht="12.75" customHeight="1" x14ac:dyDescent="0.25">
      <c r="A991" s="289"/>
      <c r="B991" s="289"/>
      <c r="C991" s="289"/>
      <c r="D991" s="289"/>
      <c r="E991" s="289"/>
      <c r="F991" s="289"/>
      <c r="G991" s="289"/>
      <c r="H991" s="289"/>
      <c r="I991" s="289"/>
      <c r="J991" s="289"/>
      <c r="K991" s="289"/>
      <c r="L991" s="289"/>
      <c r="M991" s="289"/>
      <c r="N991" s="289"/>
      <c r="O991" s="289"/>
      <c r="P991" s="289"/>
      <c r="Q991" s="289"/>
      <c r="R991" s="289"/>
      <c r="S991" s="289"/>
      <c r="T991" s="289"/>
      <c r="U991" s="289"/>
      <c r="V991" s="289"/>
      <c r="W991" s="289"/>
      <c r="X991" s="289"/>
      <c r="Y991" s="289"/>
      <c r="Z991" s="289"/>
      <c r="AA991" s="289"/>
      <c r="AB991" s="289"/>
      <c r="AC991" s="289"/>
      <c r="AD991" s="289"/>
      <c r="AE991" s="289"/>
      <c r="AF991" s="289"/>
      <c r="AG991" s="289"/>
      <c r="AH991" s="289"/>
    </row>
    <row r="992" spans="1:34" ht="12.75" customHeight="1" x14ac:dyDescent="0.25">
      <c r="A992" s="289"/>
      <c r="B992" s="289"/>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289"/>
      <c r="Z992" s="289"/>
      <c r="AA992" s="289"/>
      <c r="AB992" s="289"/>
      <c r="AC992" s="289"/>
      <c r="AD992" s="289"/>
      <c r="AE992" s="289"/>
      <c r="AF992" s="289"/>
      <c r="AG992" s="289"/>
      <c r="AH992" s="289"/>
    </row>
    <row r="993" spans="1:34" ht="12.75" customHeight="1" x14ac:dyDescent="0.25">
      <c r="A993" s="289"/>
      <c r="B993" s="289"/>
      <c r="C993" s="289"/>
      <c r="D993" s="289"/>
      <c r="E993" s="289"/>
      <c r="F993" s="289"/>
      <c r="G993" s="289"/>
      <c r="H993" s="289"/>
      <c r="I993" s="289"/>
      <c r="J993" s="289"/>
      <c r="K993" s="289"/>
      <c r="L993" s="289"/>
      <c r="M993" s="289"/>
      <c r="N993" s="289"/>
      <c r="O993" s="289"/>
      <c r="P993" s="289"/>
      <c r="Q993" s="289"/>
      <c r="R993" s="289"/>
      <c r="S993" s="289"/>
      <c r="T993" s="289"/>
      <c r="U993" s="289"/>
      <c r="V993" s="289"/>
      <c r="W993" s="289"/>
      <c r="X993" s="289"/>
      <c r="Y993" s="289"/>
      <c r="Z993" s="289"/>
      <c r="AA993" s="289"/>
      <c r="AB993" s="289"/>
      <c r="AC993" s="289"/>
      <c r="AD993" s="289"/>
      <c r="AE993" s="289"/>
      <c r="AF993" s="289"/>
      <c r="AG993" s="289"/>
      <c r="AH993" s="289"/>
    </row>
    <row r="994" spans="1:34" ht="12.75" customHeight="1" x14ac:dyDescent="0.25">
      <c r="A994" s="289"/>
      <c r="B994" s="289"/>
      <c r="C994" s="289"/>
      <c r="D994" s="289"/>
      <c r="E994" s="289"/>
      <c r="F994" s="289"/>
      <c r="G994" s="289"/>
      <c r="H994" s="289"/>
      <c r="I994" s="289"/>
      <c r="J994" s="289"/>
      <c r="K994" s="289"/>
      <c r="L994" s="289"/>
      <c r="M994" s="289"/>
      <c r="N994" s="289"/>
      <c r="O994" s="289"/>
      <c r="P994" s="289"/>
      <c r="Q994" s="289"/>
      <c r="R994" s="289"/>
      <c r="S994" s="289"/>
      <c r="T994" s="289"/>
      <c r="U994" s="289"/>
      <c r="V994" s="289"/>
      <c r="W994" s="289"/>
      <c r="X994" s="289"/>
      <c r="Y994" s="289"/>
      <c r="Z994" s="289"/>
      <c r="AA994" s="289"/>
      <c r="AB994" s="289"/>
      <c r="AC994" s="289"/>
      <c r="AD994" s="289"/>
      <c r="AE994" s="289"/>
      <c r="AF994" s="289"/>
      <c r="AG994" s="289"/>
      <c r="AH994" s="289"/>
    </row>
    <row r="995" spans="1:34" ht="12.75" customHeight="1" x14ac:dyDescent="0.25">
      <c r="A995" s="289"/>
      <c r="B995" s="289"/>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289"/>
      <c r="Z995" s="289"/>
      <c r="AA995" s="289"/>
      <c r="AB995" s="289"/>
      <c r="AC995" s="289"/>
      <c r="AD995" s="289"/>
      <c r="AE995" s="289"/>
      <c r="AF995" s="289"/>
      <c r="AG995" s="289"/>
      <c r="AH995" s="289"/>
    </row>
    <row r="996" spans="1:34" ht="12.75" customHeight="1" x14ac:dyDescent="0.25">
      <c r="A996" s="289"/>
      <c r="B996" s="289"/>
      <c r="C996" s="289"/>
      <c r="D996" s="289"/>
      <c r="E996" s="289"/>
      <c r="F996" s="289"/>
      <c r="G996" s="289"/>
      <c r="H996" s="289"/>
      <c r="I996" s="289"/>
      <c r="J996" s="289"/>
      <c r="K996" s="289"/>
      <c r="L996" s="289"/>
      <c r="M996" s="289"/>
      <c r="N996" s="289"/>
      <c r="O996" s="289"/>
      <c r="P996" s="289"/>
      <c r="Q996" s="289"/>
      <c r="R996" s="289"/>
      <c r="S996" s="289"/>
      <c r="T996" s="289"/>
      <c r="U996" s="289"/>
      <c r="V996" s="289"/>
      <c r="W996" s="289"/>
      <c r="X996" s="289"/>
      <c r="Y996" s="289"/>
      <c r="Z996" s="289"/>
      <c r="AA996" s="289"/>
      <c r="AB996" s="289"/>
      <c r="AC996" s="289"/>
      <c r="AD996" s="289"/>
      <c r="AE996" s="289"/>
      <c r="AF996" s="289"/>
      <c r="AG996" s="289"/>
      <c r="AH996" s="289"/>
    </row>
    <row r="997" spans="1:34" ht="12.75" customHeight="1" x14ac:dyDescent="0.25">
      <c r="A997" s="289"/>
      <c r="B997" s="289"/>
      <c r="C997" s="289"/>
      <c r="D997" s="289"/>
      <c r="E997" s="289"/>
      <c r="F997" s="289"/>
      <c r="G997" s="289"/>
      <c r="H997" s="289"/>
      <c r="I997" s="289"/>
      <c r="J997" s="289"/>
      <c r="K997" s="289"/>
      <c r="L997" s="289"/>
      <c r="M997" s="289"/>
      <c r="N997" s="289"/>
      <c r="O997" s="289"/>
      <c r="P997" s="289"/>
      <c r="Q997" s="289"/>
      <c r="R997" s="289"/>
      <c r="S997" s="289"/>
      <c r="T997" s="289"/>
      <c r="U997" s="289"/>
      <c r="V997" s="289"/>
      <c r="W997" s="289"/>
      <c r="X997" s="289"/>
      <c r="Y997" s="289"/>
      <c r="Z997" s="289"/>
      <c r="AA997" s="289"/>
      <c r="AB997" s="289"/>
      <c r="AC997" s="289"/>
      <c r="AD997" s="289"/>
      <c r="AE997" s="289"/>
      <c r="AF997" s="289"/>
      <c r="AG997" s="289"/>
      <c r="AH997" s="289"/>
    </row>
    <row r="998" spans="1:34" ht="12.75" customHeight="1" x14ac:dyDescent="0.25">
      <c r="A998" s="289"/>
      <c r="B998" s="289"/>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289"/>
      <c r="Z998" s="289"/>
      <c r="AA998" s="289"/>
      <c r="AB998" s="289"/>
      <c r="AC998" s="289"/>
      <c r="AD998" s="289"/>
      <c r="AE998" s="289"/>
      <c r="AF998" s="289"/>
      <c r="AG998" s="289"/>
      <c r="AH998" s="289"/>
    </row>
    <row r="999" spans="1:34" ht="12.75" customHeight="1" x14ac:dyDescent="0.25">
      <c r="A999" s="289"/>
      <c r="B999" s="289"/>
      <c r="C999" s="289"/>
      <c r="D999" s="289"/>
      <c r="E999" s="289"/>
      <c r="F999" s="289"/>
      <c r="G999" s="289"/>
      <c r="H999" s="289"/>
      <c r="I999" s="289"/>
      <c r="J999" s="289"/>
      <c r="K999" s="289"/>
      <c r="L999" s="289"/>
      <c r="M999" s="289"/>
      <c r="N999" s="289"/>
      <c r="O999" s="289"/>
      <c r="P999" s="289"/>
      <c r="Q999" s="289"/>
      <c r="R999" s="289"/>
      <c r="S999" s="289"/>
      <c r="T999" s="289"/>
      <c r="U999" s="289"/>
      <c r="V999" s="289"/>
      <c r="W999" s="289"/>
      <c r="X999" s="289"/>
      <c r="Y999" s="289"/>
      <c r="Z999" s="289"/>
      <c r="AA999" s="289"/>
      <c r="AB999" s="289"/>
      <c r="AC999" s="289"/>
      <c r="AD999" s="289"/>
      <c r="AE999" s="289"/>
      <c r="AF999" s="289"/>
      <c r="AG999" s="289"/>
      <c r="AH999" s="289"/>
    </row>
    <row r="1000" spans="1:34" ht="12.75" customHeight="1" x14ac:dyDescent="0.25">
      <c r="A1000" s="289"/>
      <c r="B1000" s="289"/>
      <c r="C1000" s="289"/>
      <c r="D1000" s="289"/>
      <c r="E1000" s="289"/>
      <c r="F1000" s="289"/>
      <c r="G1000" s="289"/>
      <c r="H1000" s="289"/>
      <c r="I1000" s="289"/>
      <c r="J1000" s="289"/>
      <c r="K1000" s="289"/>
      <c r="L1000" s="289"/>
      <c r="M1000" s="289"/>
      <c r="N1000" s="289"/>
      <c r="O1000" s="289"/>
      <c r="P1000" s="289"/>
      <c r="Q1000" s="289"/>
      <c r="R1000" s="289"/>
      <c r="S1000" s="289"/>
      <c r="T1000" s="289"/>
      <c r="U1000" s="289"/>
      <c r="V1000" s="289"/>
      <c r="W1000" s="289"/>
      <c r="X1000" s="289"/>
      <c r="Y1000" s="289"/>
      <c r="Z1000" s="289"/>
      <c r="AA1000" s="289"/>
      <c r="AB1000" s="289"/>
      <c r="AC1000" s="289"/>
      <c r="AD1000" s="289"/>
      <c r="AE1000" s="289"/>
      <c r="AF1000" s="289"/>
      <c r="AG1000" s="289"/>
      <c r="AH1000" s="289"/>
    </row>
  </sheetData>
  <mergeCells count="99">
    <mergeCell ref="C39:AA39"/>
    <mergeCell ref="C41:D41"/>
    <mergeCell ref="F41:G41"/>
    <mergeCell ref="K41:N41"/>
    <mergeCell ref="W41:AA41"/>
    <mergeCell ref="C25:P30"/>
    <mergeCell ref="R25:AA25"/>
    <mergeCell ref="W30:AA30"/>
    <mergeCell ref="C33:AA33"/>
    <mergeCell ref="C36:K36"/>
    <mergeCell ref="M36:AA36"/>
    <mergeCell ref="C17:D17"/>
    <mergeCell ref="E17:AA18"/>
    <mergeCell ref="C21:D21"/>
    <mergeCell ref="F21:AB21"/>
    <mergeCell ref="C22:AA22"/>
    <mergeCell ref="C12:D12"/>
    <mergeCell ref="E12:AA12"/>
    <mergeCell ref="C13:D13"/>
    <mergeCell ref="C14:D14"/>
    <mergeCell ref="E14:AA15"/>
    <mergeCell ref="AG10:AH10"/>
    <mergeCell ref="AA11:AB11"/>
    <mergeCell ref="B2:D6"/>
    <mergeCell ref="F2:AB6"/>
    <mergeCell ref="C7:D7"/>
    <mergeCell ref="C9:F9"/>
    <mergeCell ref="C10:D10"/>
    <mergeCell ref="E10:AA10"/>
    <mergeCell ref="C11:F11"/>
    <mergeCell ref="G82:O82"/>
    <mergeCell ref="P82:AB82"/>
    <mergeCell ref="B83:AB83"/>
    <mergeCell ref="E80:F80"/>
    <mergeCell ref="G80:O80"/>
    <mergeCell ref="P80:AB80"/>
    <mergeCell ref="E81:F81"/>
    <mergeCell ref="G81:O81"/>
    <mergeCell ref="P81:AB81"/>
    <mergeCell ref="E82:F82"/>
    <mergeCell ref="B80:C80"/>
    <mergeCell ref="B81:C81"/>
    <mergeCell ref="B82:C82"/>
    <mergeCell ref="E57:F57"/>
    <mergeCell ref="E58:F58"/>
    <mergeCell ref="E59:F59"/>
    <mergeCell ref="E60:F60"/>
    <mergeCell ref="E61:F61"/>
    <mergeCell ref="C63:D63"/>
    <mergeCell ref="B67:C67"/>
    <mergeCell ref="D69:AB69"/>
    <mergeCell ref="D71:AB71"/>
    <mergeCell ref="D73:AB73"/>
    <mergeCell ref="B65:AB65"/>
    <mergeCell ref="K63:L63"/>
    <mergeCell ref="J67:K67"/>
    <mergeCell ref="L67:M67"/>
    <mergeCell ref="O67:Q67"/>
    <mergeCell ref="R67:T67"/>
    <mergeCell ref="U67:W67"/>
    <mergeCell ref="X67:Y67"/>
    <mergeCell ref="Z67:AB67"/>
    <mergeCell ref="E67:F67"/>
    <mergeCell ref="H67:I67"/>
    <mergeCell ref="D75:AB75"/>
    <mergeCell ref="D77:AB77"/>
    <mergeCell ref="B79:AB79"/>
    <mergeCell ref="B69:C69"/>
    <mergeCell ref="B71:C71"/>
    <mergeCell ref="B73:C73"/>
    <mergeCell ref="B75:C75"/>
    <mergeCell ref="B77:C77"/>
    <mergeCell ref="H57:AA57"/>
    <mergeCell ref="H58:AA58"/>
    <mergeCell ref="H59:AA59"/>
    <mergeCell ref="H60:AA60"/>
    <mergeCell ref="H61:AA61"/>
    <mergeCell ref="I52:P52"/>
    <mergeCell ref="Q52:Y52"/>
    <mergeCell ref="I53:P53"/>
    <mergeCell ref="Q53:Y53"/>
    <mergeCell ref="H55:AA56"/>
    <mergeCell ref="D52:H52"/>
    <mergeCell ref="D53:H53"/>
    <mergeCell ref="C55:F55"/>
    <mergeCell ref="G55:G56"/>
    <mergeCell ref="E56:F56"/>
    <mergeCell ref="Q47:U47"/>
    <mergeCell ref="X47:AA47"/>
    <mergeCell ref="Q49:U49"/>
    <mergeCell ref="X49:AA49"/>
    <mergeCell ref="D51:Y51"/>
    <mergeCell ref="D47:F47"/>
    <mergeCell ref="D49:F49"/>
    <mergeCell ref="F43:M43"/>
    <mergeCell ref="P43:AA43"/>
    <mergeCell ref="F45:G45"/>
    <mergeCell ref="L45:N45"/>
    <mergeCell ref="W45:AA45"/>
  </mergeCells>
  <pageMargins left="0.7" right="0.7" top="0.75" bottom="0.75" header="0" footer="0"/>
  <pageSetup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1000"/>
  <sheetViews>
    <sheetView workbookViewId="0"/>
  </sheetViews>
  <sheetFormatPr baseColWidth="10" defaultColWidth="14.42578125" defaultRowHeight="15" customHeight="1" x14ac:dyDescent="0.25"/>
  <cols>
    <col min="1" max="2" width="10" customWidth="1"/>
    <col min="3" max="3" width="34" customWidth="1"/>
    <col min="4" max="4" width="10" customWidth="1"/>
    <col min="5" max="5" width="17.140625" customWidth="1"/>
    <col min="6" max="12" width="10" customWidth="1"/>
    <col min="13" max="13" width="55" customWidth="1"/>
    <col min="14" max="14" width="10" customWidth="1"/>
    <col min="15" max="15" width="18.140625" customWidth="1"/>
    <col min="16" max="26" width="10" customWidth="1"/>
  </cols>
  <sheetData>
    <row r="1" spans="1:15" x14ac:dyDescent="0.25">
      <c r="A1" s="499" t="s">
        <v>1058</v>
      </c>
    </row>
    <row r="3" spans="1:15" x14ac:dyDescent="0.25">
      <c r="A3" s="499" t="s">
        <v>1059</v>
      </c>
      <c r="C3" s="499" t="s">
        <v>1060</v>
      </c>
      <c r="E3" s="499" t="s">
        <v>1061</v>
      </c>
      <c r="G3" s="499" t="s">
        <v>1062</v>
      </c>
      <c r="I3" s="499" t="s">
        <v>1063</v>
      </c>
      <c r="K3" s="499" t="s">
        <v>1064</v>
      </c>
      <c r="M3" s="499" t="s">
        <v>1065</v>
      </c>
      <c r="O3" s="499" t="s">
        <v>1066</v>
      </c>
    </row>
    <row r="5" spans="1:15" x14ac:dyDescent="0.25">
      <c r="A5" s="499" t="s">
        <v>21</v>
      </c>
      <c r="C5" s="499" t="s">
        <v>1067</v>
      </c>
      <c r="D5" s="499">
        <v>1</v>
      </c>
      <c r="E5" s="499" t="s">
        <v>1068</v>
      </c>
      <c r="G5" s="499" t="s">
        <v>15</v>
      </c>
      <c r="I5" s="499" t="s">
        <v>1069</v>
      </c>
      <c r="K5" s="499" t="s">
        <v>879</v>
      </c>
      <c r="M5" s="499" t="s">
        <v>126</v>
      </c>
      <c r="O5" s="499" t="s">
        <v>1070</v>
      </c>
    </row>
    <row r="6" spans="1:15" x14ac:dyDescent="0.25">
      <c r="A6" s="499" t="s">
        <v>33</v>
      </c>
      <c r="C6" s="499" t="s">
        <v>1071</v>
      </c>
      <c r="D6" s="499">
        <v>2</v>
      </c>
      <c r="E6" s="499" t="s">
        <v>1072</v>
      </c>
      <c r="G6" s="499" t="s">
        <v>27</v>
      </c>
      <c r="I6" s="499" t="s">
        <v>1073</v>
      </c>
      <c r="M6" s="499" t="s">
        <v>981</v>
      </c>
      <c r="O6" s="499" t="s">
        <v>1074</v>
      </c>
    </row>
    <row r="7" spans="1:15" x14ac:dyDescent="0.25">
      <c r="A7" s="499" t="s">
        <v>23</v>
      </c>
      <c r="D7" s="499">
        <v>3</v>
      </c>
      <c r="E7" s="499" t="s">
        <v>1075</v>
      </c>
      <c r="G7" s="499" t="s">
        <v>46</v>
      </c>
      <c r="I7" s="499" t="s">
        <v>20</v>
      </c>
      <c r="M7" s="499" t="s">
        <v>1011</v>
      </c>
      <c r="O7" s="499" t="s">
        <v>1076</v>
      </c>
    </row>
    <row r="8" spans="1:15" x14ac:dyDescent="0.25">
      <c r="D8" s="499">
        <v>4</v>
      </c>
      <c r="E8" s="499" t="s">
        <v>1077</v>
      </c>
      <c r="G8" s="499" t="s">
        <v>26</v>
      </c>
      <c r="I8" s="499" t="s">
        <v>42</v>
      </c>
      <c r="M8" s="499" t="s">
        <v>1038</v>
      </c>
      <c r="O8" s="499" t="s">
        <v>1078</v>
      </c>
    </row>
    <row r="9" spans="1:15" x14ac:dyDescent="0.25">
      <c r="D9" s="499">
        <v>5</v>
      </c>
      <c r="E9" s="499" t="s">
        <v>1079</v>
      </c>
      <c r="G9" s="499" t="s">
        <v>1080</v>
      </c>
      <c r="I9" s="499" t="s">
        <v>57</v>
      </c>
      <c r="O9" s="499" t="s">
        <v>1081</v>
      </c>
    </row>
    <row r="10" spans="1:15" x14ac:dyDescent="0.25">
      <c r="D10" s="499">
        <v>6</v>
      </c>
      <c r="E10" s="499" t="s">
        <v>1082</v>
      </c>
      <c r="G10" s="499" t="s">
        <v>1083</v>
      </c>
      <c r="I10" s="499" t="s">
        <v>62</v>
      </c>
      <c r="O10" s="499" t="s">
        <v>1084</v>
      </c>
    </row>
    <row r="11" spans="1:15" x14ac:dyDescent="0.25">
      <c r="D11" s="499">
        <v>7</v>
      </c>
      <c r="E11" s="499" t="s">
        <v>1085</v>
      </c>
      <c r="I11" s="499" t="s">
        <v>1083</v>
      </c>
    </row>
    <row r="12" spans="1:15" x14ac:dyDescent="0.25">
      <c r="D12" s="499">
        <v>8</v>
      </c>
      <c r="E12" s="499" t="s">
        <v>1086</v>
      </c>
    </row>
    <row r="13" spans="1:15" x14ac:dyDescent="0.25">
      <c r="D13" s="499">
        <v>9</v>
      </c>
      <c r="E13" s="499" t="s">
        <v>1087</v>
      </c>
    </row>
    <row r="14" spans="1:15" x14ac:dyDescent="0.25">
      <c r="D14" s="499">
        <v>10</v>
      </c>
      <c r="E14" s="499" t="s">
        <v>1088</v>
      </c>
    </row>
    <row r="15" spans="1:15" x14ac:dyDescent="0.25">
      <c r="D15" s="499">
        <v>11</v>
      </c>
      <c r="E15" s="499" t="s">
        <v>1089</v>
      </c>
    </row>
    <row r="16" spans="1:15" x14ac:dyDescent="0.25">
      <c r="D16" s="499">
        <v>12</v>
      </c>
      <c r="E16" s="499" t="s">
        <v>1090</v>
      </c>
    </row>
    <row r="17" spans="4:14" x14ac:dyDescent="0.25">
      <c r="D17" s="499">
        <v>13</v>
      </c>
      <c r="E17" s="499" t="s">
        <v>1091</v>
      </c>
    </row>
    <row r="18" spans="4:14" x14ac:dyDescent="0.25">
      <c r="D18" s="499">
        <v>14</v>
      </c>
      <c r="E18" s="499" t="s">
        <v>1092</v>
      </c>
    </row>
    <row r="19" spans="4:14" x14ac:dyDescent="0.25">
      <c r="D19" s="499">
        <v>15</v>
      </c>
      <c r="E19" s="499" t="s">
        <v>1093</v>
      </c>
    </row>
    <row r="20" spans="4:14" x14ac:dyDescent="0.25">
      <c r="D20" s="499">
        <v>16</v>
      </c>
      <c r="E20" s="499" t="s">
        <v>1094</v>
      </c>
    </row>
    <row r="21" spans="4:14" ht="15.75" customHeight="1" x14ac:dyDescent="0.25">
      <c r="D21" s="499">
        <v>17</v>
      </c>
      <c r="E21" s="499" t="s">
        <v>1095</v>
      </c>
      <c r="I21" s="499" t="s">
        <v>1096</v>
      </c>
      <c r="N21" s="499" t="s">
        <v>1097</v>
      </c>
    </row>
    <row r="22" spans="4:14" ht="15.75" customHeight="1" x14ac:dyDescent="0.25">
      <c r="D22" s="499">
        <v>18</v>
      </c>
      <c r="E22" s="499" t="s">
        <v>1098</v>
      </c>
    </row>
    <row r="23" spans="4:14" ht="15.75" customHeight="1" x14ac:dyDescent="0.25">
      <c r="D23" s="499">
        <v>19</v>
      </c>
      <c r="E23" s="499" t="s">
        <v>1099</v>
      </c>
      <c r="I23" s="499" t="s">
        <v>1100</v>
      </c>
      <c r="N23" s="499" t="s">
        <v>1101</v>
      </c>
    </row>
    <row r="24" spans="4:14" ht="15.75" customHeight="1" x14ac:dyDescent="0.25">
      <c r="D24" s="499">
        <v>20</v>
      </c>
      <c r="E24" s="499" t="s">
        <v>1102</v>
      </c>
      <c r="I24" s="499" t="s">
        <v>1103</v>
      </c>
      <c r="N24" s="499" t="s">
        <v>1104</v>
      </c>
    </row>
    <row r="25" spans="4:14" ht="15.75" customHeight="1" x14ac:dyDescent="0.25">
      <c r="I25" s="499" t="s">
        <v>1105</v>
      </c>
      <c r="N25" s="499" t="s">
        <v>1106</v>
      </c>
    </row>
    <row r="26" spans="4:14" ht="15.75" customHeight="1" x14ac:dyDescent="0.25">
      <c r="I26" s="499" t="s">
        <v>1107</v>
      </c>
      <c r="N26" s="499" t="s">
        <v>1108</v>
      </c>
    </row>
    <row r="27" spans="4:14" ht="15.75" customHeight="1" x14ac:dyDescent="0.25">
      <c r="I27" s="499" t="s">
        <v>1109</v>
      </c>
      <c r="N27" s="499" t="s">
        <v>1110</v>
      </c>
    </row>
    <row r="28" spans="4:14" ht="15.75" customHeight="1" x14ac:dyDescent="0.25">
      <c r="N28" s="499" t="s">
        <v>1111</v>
      </c>
    </row>
    <row r="29" spans="4:14" ht="15.75" customHeight="1" x14ac:dyDescent="0.25">
      <c r="N29" s="499" t="s">
        <v>1112</v>
      </c>
    </row>
    <row r="30" spans="4:14" ht="15.75" customHeight="1" x14ac:dyDescent="0.25">
      <c r="I30" s="499" t="s">
        <v>1113</v>
      </c>
      <c r="N30" s="499" t="s">
        <v>1114</v>
      </c>
    </row>
    <row r="31" spans="4:14" ht="15.75" customHeight="1" x14ac:dyDescent="0.25">
      <c r="N31" s="499" t="s">
        <v>1115</v>
      </c>
    </row>
    <row r="32" spans="4:14" ht="15.75" customHeight="1" x14ac:dyDescent="0.25">
      <c r="I32" s="499" t="s">
        <v>1116</v>
      </c>
      <c r="N32" s="499" t="s">
        <v>1117</v>
      </c>
    </row>
    <row r="33" spans="8:14" ht="15.75" customHeight="1" x14ac:dyDescent="0.25">
      <c r="I33" s="499" t="s">
        <v>1118</v>
      </c>
      <c r="N33" s="499" t="s">
        <v>1119</v>
      </c>
    </row>
    <row r="34" spans="8:14" ht="15.75" customHeight="1" x14ac:dyDescent="0.25">
      <c r="I34" s="499" t="s">
        <v>1120</v>
      </c>
    </row>
    <row r="35" spans="8:14" ht="15.75" customHeight="1" x14ac:dyDescent="0.25">
      <c r="I35" s="499" t="s">
        <v>1121</v>
      </c>
    </row>
    <row r="36" spans="8:14" ht="15.75" customHeight="1" x14ac:dyDescent="0.25"/>
    <row r="37" spans="8:14" ht="15.75" customHeight="1" x14ac:dyDescent="0.25"/>
    <row r="38" spans="8:14" ht="15.75" customHeight="1" x14ac:dyDescent="0.25">
      <c r="I38" s="499" t="s">
        <v>1122</v>
      </c>
      <c r="L38" s="499" t="s">
        <v>1123</v>
      </c>
      <c r="M38" s="499" t="s">
        <v>1124</v>
      </c>
      <c r="N38" s="499" t="s">
        <v>1125</v>
      </c>
    </row>
    <row r="39" spans="8:14" ht="15.75" customHeight="1" x14ac:dyDescent="0.25"/>
    <row r="40" spans="8:14" ht="15.75" customHeight="1" x14ac:dyDescent="0.25">
      <c r="H40" s="499" t="s">
        <v>1126</v>
      </c>
      <c r="I40" s="499" t="s">
        <v>1127</v>
      </c>
      <c r="L40" s="53" t="s">
        <v>1128</v>
      </c>
      <c r="M40" s="499" t="s">
        <v>1129</v>
      </c>
      <c r="N40" s="499" t="s">
        <v>1130</v>
      </c>
    </row>
    <row r="41" spans="8:14" ht="15.75" customHeight="1" x14ac:dyDescent="0.25">
      <c r="I41" s="499" t="s">
        <v>1131</v>
      </c>
      <c r="L41" s="53" t="s">
        <v>1132</v>
      </c>
      <c r="M41" s="499" t="s">
        <v>1133</v>
      </c>
      <c r="N41" s="499" t="s">
        <v>1134</v>
      </c>
    </row>
    <row r="42" spans="8:14" ht="15.75" customHeight="1" x14ac:dyDescent="0.25">
      <c r="I42" s="499" t="s">
        <v>1135</v>
      </c>
      <c r="L42" s="53" t="s">
        <v>1136</v>
      </c>
      <c r="N42" s="499" t="s">
        <v>1137</v>
      </c>
    </row>
    <row r="43" spans="8:14" ht="15.75" customHeight="1" x14ac:dyDescent="0.25">
      <c r="I43" s="499" t="s">
        <v>1138</v>
      </c>
      <c r="L43" s="53" t="s">
        <v>1139</v>
      </c>
      <c r="N43" s="499" t="s">
        <v>1140</v>
      </c>
    </row>
    <row r="44" spans="8:14" ht="15.75" customHeight="1" x14ac:dyDescent="0.25">
      <c r="I44" s="499" t="s">
        <v>1141</v>
      </c>
      <c r="N44" s="499" t="s">
        <v>1142</v>
      </c>
    </row>
    <row r="45" spans="8:14" ht="15.75" customHeight="1" x14ac:dyDescent="0.25">
      <c r="I45" s="499" t="s">
        <v>1143</v>
      </c>
      <c r="N45" s="499" t="s">
        <v>1144</v>
      </c>
    </row>
    <row r="46" spans="8:14" ht="15.75" customHeight="1" x14ac:dyDescent="0.25"/>
    <row r="47" spans="8:14" ht="15.75" customHeight="1" x14ac:dyDescent="0.25"/>
    <row r="48" spans="8:14"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4D544D-E8DA-422F-9D4F-04A0A303E7CE}">
  <ds:schemaRefs>
    <ds:schemaRef ds:uri="3d43119c-b000-4e14-871c-609248d94370"/>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 ds:uri="http://www.w3.org/XML/1998/namespace"/>
    <ds:schemaRef ds:uri="http://schemas.microsoft.com/office/infopath/2007/PartnerControls"/>
    <ds:schemaRef ds:uri="2bcca7d3-f857-4d2f-865f-8783d48bd658"/>
    <ds:schemaRef ds:uri="http://purl.org/dc/dcmitype/"/>
  </ds:schemaRefs>
</ds:datastoreItem>
</file>

<file path=customXml/itemProps2.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3.xml><?xml version="1.0" encoding="utf-8"?>
<ds:datastoreItem xmlns:ds="http://schemas.openxmlformats.org/officeDocument/2006/customXml" ds:itemID="{F3C366D1-F913-4D95-BB3F-4F2BADAA23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33</vt:i4>
      </vt:variant>
    </vt:vector>
  </HeadingPairs>
  <TitlesOfParts>
    <vt:vector size="67" baseType="lpstr">
      <vt:lpstr>Datos</vt:lpstr>
      <vt:lpstr>Actividades_proyecto </vt:lpstr>
      <vt:lpstr>HV_BaseEstratificacion</vt:lpstr>
      <vt:lpstr>ACTIVIDAD_1</vt:lpstr>
      <vt:lpstr>ACTIVIDAD_2</vt:lpstr>
      <vt:lpstr>ACTIVIDAD_3</vt:lpstr>
      <vt:lpstr>ACTIVIDAD_4</vt:lpstr>
      <vt:lpstr>ACTIVIDAD_5</vt:lpstr>
      <vt:lpstr>ACTIVIDAD_6</vt:lpstr>
      <vt:lpstr>ACTIVIDAD_7</vt:lpstr>
      <vt:lpstr>ACTIVIDAD_8</vt:lpstr>
      <vt:lpstr>ACTIVIDAD_9</vt:lpstr>
      <vt:lpstr>ACTIVIDAD_10</vt:lpstr>
      <vt:lpstr>META_1 PDD</vt:lpstr>
      <vt:lpstr>META_2 PDD </vt:lpstr>
      <vt:lpstr>META_3 PDD</vt:lpstr>
      <vt:lpstr>PRODUCTO_MGA</vt:lpstr>
      <vt:lpstr>PMR</vt:lpstr>
      <vt:lpstr>TERRITORIALIZACIÓN</vt:lpstr>
      <vt:lpstr>CONTROL DE CAMBIOS</vt:lpstr>
      <vt:lpstr>Listas</vt:lpstr>
      <vt:lpstr>HV_BaseGeografica</vt:lpstr>
      <vt:lpstr>HV_InstrumentosCaptura</vt:lpstr>
      <vt:lpstr>HV_SistemaInformacion</vt:lpstr>
      <vt:lpstr>HV_Predio360</vt:lpstr>
      <vt:lpstr>HV_PED</vt:lpstr>
      <vt:lpstr>HV_SPI_Producto1</vt:lpstr>
      <vt:lpstr>HV_SPI_Producto2</vt:lpstr>
      <vt:lpstr>HV_SPI_Producto3</vt:lpstr>
      <vt:lpstr>HV_SPI_Producto4</vt:lpstr>
      <vt:lpstr>HV_SPI_Producto5</vt:lpstr>
      <vt:lpstr>HV_SPI_Producto6</vt:lpstr>
      <vt:lpstr>HV_SPI_Gestión</vt:lpstr>
      <vt:lpstr>Hoja3</vt:lpstr>
      <vt:lpstr>ACTIVIDAD_1!Área_de_impresión</vt:lpstr>
      <vt:lpstr>ACTIVIDAD_10!Área_de_impresión</vt:lpstr>
      <vt:lpstr>ACTIVIDAD_2!Área_de_impresión</vt:lpstr>
      <vt:lpstr>ACTIVIDAD_3!Área_de_impresión</vt:lpstr>
      <vt:lpstr>ACTIVIDAD_4!Área_de_impresión</vt:lpstr>
      <vt:lpstr>ACTIVIDAD_5!Área_de_impresión</vt:lpstr>
      <vt:lpstr>ACTIVIDAD_6!Área_de_impresión</vt:lpstr>
      <vt:lpstr>ACTIVIDAD_7!Área_de_impresión</vt:lpstr>
      <vt:lpstr>ACTIVIDAD_8!Área_de_impresión</vt:lpstr>
      <vt:lpstr>ACTIVIDAD_9!Área_de_impresión</vt:lpstr>
      <vt:lpstr>'CONTROL DE CAMBIOS'!Área_de_impresión</vt:lpstr>
      <vt:lpstr>'META_1 PDD'!Área_de_impresión</vt:lpstr>
      <vt:lpstr>'META_2 PDD '!Área_de_impresión</vt:lpstr>
      <vt:lpstr>'META_3 PDD'!Área_de_impresión</vt:lpstr>
      <vt:lpstr>PMR!Área_de_impresión</vt:lpstr>
      <vt:lpstr>PRODUCTO_MGA!Área_de_impresión</vt:lpstr>
      <vt:lpstr>TERRITORIALIZACIÓN!Área_de_impresión</vt:lpstr>
      <vt:lpstr>condicion</vt:lpstr>
      <vt:lpstr>edad</vt:lpstr>
      <vt:lpstr>etnias</vt:lpstr>
      <vt:lpstr>frecuencia</vt:lpstr>
      <vt:lpstr>genero</vt:lpstr>
      <vt:lpstr>localidad</vt:lpstr>
      <vt:lpstr>metas</vt:lpstr>
      <vt:lpstr>objetivoest</vt:lpstr>
      <vt:lpstr>pmr</vt:lpstr>
      <vt:lpstr>responsable</vt:lpstr>
      <vt:lpstr>subsecretarias</vt:lpstr>
      <vt:lpstr>tactividad</vt:lpstr>
      <vt:lpstr>tcalculo</vt:lpstr>
      <vt:lpstr>tindicador</vt:lpstr>
      <vt:lpstr>tipometa</vt:lpstr>
      <vt:lpstr>tmeta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Liliana Andrea Hernandez Moreno</cp:lastModifiedBy>
  <cp:revision/>
  <cp:lastPrinted>2026-07-15T20:06:19Z</cp:lastPrinted>
  <dcterms:created xsi:type="dcterms:W3CDTF">2016-04-29T15:11:54Z</dcterms:created>
  <dcterms:modified xsi:type="dcterms:W3CDTF">2026-09-09T23:53:49Z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ies>
</file>