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ecretariadistritald-my.sharepoint.com/personal/yesanchez_sdmujer_gov_co/Documents/SDM_2026/8221/SegumientoPA/"/>
    </mc:Choice>
  </mc:AlternateContent>
  <xr:revisionPtr revIDLastSave="0" documentId="8_{72973C3F-FB09-42B7-84B7-23DEAD007015}" xr6:coauthVersionLast="47" xr6:coauthVersionMax="47" xr10:uidLastSave="{00000000-0000-0000-0000-000000000000}"/>
  <bookViews>
    <workbookView xWindow="-120" yWindow="-120" windowWidth="29040" windowHeight="15720" tabRatio="731" activeTab="3" xr2:uid="{00000000-000D-0000-FFFF-FFFF00000000}"/>
  </bookViews>
  <sheets>
    <sheet name="ACTIVIDAD_1" sheetId="20" r:id="rId1"/>
    <sheet name="ACTIVIDAD_2" sheetId="49" r:id="rId2"/>
    <sheet name="ACTIVIDAD_3" sheetId="50" r:id="rId3"/>
    <sheet name="META_PDD_1940" sheetId="38" r:id="rId4"/>
    <sheet name="PRODUCTO_MGA" sheetId="47" r:id="rId5"/>
    <sheet name="PMR" sheetId="46" r:id="rId6"/>
    <sheet name="CONTROL DE CAMBIOS" sheetId="40" r:id="rId7"/>
  </sheets>
  <definedNames>
    <definedName name="_xlnm._FilterDatabase" localSheetId="5" hidden="1">PMR!$A$12:$AX$14</definedName>
    <definedName name="_xlnm.Print_Area" localSheetId="0">ACTIVIDAD_1!$A$1:$O$31</definedName>
    <definedName name="_xlnm.Print_Area" localSheetId="3">META_PDD_1940!$A$6:$X$20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W14" i="46" l="1"/>
  <c r="E116" i="50" l="1"/>
  <c r="C29" i="50"/>
  <c r="C29" i="49"/>
  <c r="C29" i="20"/>
  <c r="C26" i="50" l="1"/>
  <c r="C25" i="50"/>
  <c r="C26" i="49"/>
  <c r="C25" i="49"/>
  <c r="C26" i="20"/>
  <c r="C25" i="20"/>
  <c r="AW15" i="46" l="1"/>
  <c r="AW16" i="46"/>
  <c r="AV16" i="46" l="1"/>
  <c r="AV15" i="46"/>
  <c r="AV14" i="46"/>
  <c r="C116" i="49"/>
  <c r="B116" i="49"/>
  <c r="G116" i="50" l="1"/>
  <c r="F116" i="50"/>
  <c r="D116" i="50"/>
  <c r="C116" i="50"/>
  <c r="B116" i="50"/>
  <c r="B34" i="50"/>
  <c r="N29" i="50"/>
  <c r="N28" i="50"/>
  <c r="N27" i="50"/>
  <c r="N26" i="50"/>
  <c r="N25" i="50"/>
  <c r="N24" i="50"/>
  <c r="G116" i="49"/>
  <c r="F116" i="49"/>
  <c r="E116" i="49"/>
  <c r="D116" i="49"/>
  <c r="B34" i="49"/>
  <c r="N29" i="49"/>
  <c r="N28" i="49"/>
  <c r="O28" i="49" s="1"/>
  <c r="N26" i="49"/>
  <c r="N25" i="49"/>
  <c r="N24" i="49"/>
  <c r="O28" i="50" l="1"/>
  <c r="O29" i="50"/>
  <c r="O25" i="50"/>
  <c r="O26" i="50"/>
  <c r="O29" i="49"/>
  <c r="O26" i="49"/>
  <c r="O25" i="49"/>
  <c r="N29" i="20"/>
  <c r="N28" i="20"/>
  <c r="N27" i="20"/>
  <c r="N26" i="20"/>
  <c r="N25" i="20"/>
  <c r="N24" i="20"/>
  <c r="O25" i="20" l="1"/>
  <c r="O26" i="20"/>
  <c r="O28" i="20"/>
  <c r="O29" i="20"/>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C28" authorId="1" shapeId="0" xr:uid="{C12DE49C-525B-49C6-89BA-6FEE1386E53B}">
      <text>
        <r>
          <rPr>
            <b/>
            <sz val="9"/>
            <color indexed="81"/>
            <rFont val="Tahoma"/>
            <family val="2"/>
          </rPr>
          <t>user:</t>
        </r>
        <r>
          <rPr>
            <sz val="9"/>
            <color indexed="81"/>
            <rFont val="Tahoma"/>
            <family val="2"/>
          </rPr>
          <t xml:space="preserve">
SCDPI-203-01416-25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39EB2B6B-6FAD-6F4F-90C6-F8A7869AF8F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C28" authorId="1" shapeId="0" xr:uid="{10E7EA9E-5035-471D-A8A1-D12361D77DBE}">
      <text>
        <r>
          <rPr>
            <b/>
            <sz val="9"/>
            <color indexed="81"/>
            <rFont val="Tahoma"/>
            <family val="2"/>
          </rPr>
          <t>user:</t>
        </r>
        <r>
          <rPr>
            <sz val="9"/>
            <color indexed="81"/>
            <rFont val="Tahoma"/>
            <family val="2"/>
          </rPr>
          <t xml:space="preserve">
SCDPI-203-01416-25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user</author>
  </authors>
  <commentList>
    <comment ref="J8" authorId="0" shapeId="0" xr:uid="{8E42F640-1191-B142-9735-689979117D3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C28" authorId="1" shapeId="0" xr:uid="{7FF8BFD7-66C1-4CE9-959F-4B8A76D24864}">
      <text>
        <r>
          <rPr>
            <b/>
            <sz val="9"/>
            <color indexed="81"/>
            <rFont val="Tahoma"/>
            <family val="2"/>
          </rPr>
          <t>user:</t>
        </r>
        <r>
          <rPr>
            <sz val="9"/>
            <color indexed="81"/>
            <rFont val="Tahoma"/>
            <family val="2"/>
          </rPr>
          <t xml:space="preserve">
SCDPI-203-01416-25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<sst xmlns="http://schemas.openxmlformats.org/spreadsheetml/2006/main" count="1347" uniqueCount="252">
  <si>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</si>
  <si>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</si>
  <si>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</si>
  <si>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</si>
  <si>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</si>
  <si>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</si>
  <si>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</si>
  <si>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</si>
  <si>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</si>
  <si>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</si>
  <si>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</si>
  <si>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</si>
  <si>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</si>
  <si>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</si>
  <si>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</si>
  <si>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</si>
  <si>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</si>
  <si>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</si>
  <si>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</si>
  <si>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</si>
  <si>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</si>
  <si>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</si>
  <si>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</si>
  <si>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</si>
  <si>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</si>
  <si>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 xml:space="preserve">EJECUCIÓN MENSUAL INDICADOR PDD </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</si>
  <si>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</si>
  <si>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</si>
  <si>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</si>
  <si>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</si>
  <si>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</si>
  <si>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</si>
  <si>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</si>
  <si>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</si>
  <si>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</si>
  <si>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</si>
  <si>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</si>
  <si>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</si>
  <si>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</si>
  <si>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</si>
  <si>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</si>
  <si>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</si>
  <si>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</si>
  <si>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</si>
  <si>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</si>
  <si>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</si>
  <si>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</si>
  <si>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</si>
  <si>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</si>
  <si>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</si>
  <si>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</si>
  <si>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</si>
  <si>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</si>
  <si>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</si>
  <si>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</si>
  <si>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</si>
  <si>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</si>
  <si>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</si>
  <si>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</si>
  <si>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</si>
  <si>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</si>
  <si>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</si>
  <si>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</si>
  <si>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</si>
  <si>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</si>
  <si>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</si>
  <si>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</si>
  <si>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</si>
  <si>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</si>
  <si>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</si>
  <si>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</si>
  <si>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</si>
  <si>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</si>
  <si>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</si>
  <si>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</si>
  <si>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</si>
  <si>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</si>
  <si>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</si>
  <si>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</si>
  <si>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</si>
  <si>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</si>
  <si>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</si>
  <si>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</si>
  <si>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</si>
  <si>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</si>
  <si>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</si>
  <si>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</si>
  <si>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</si>
  <si>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</si>
  <si>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</si>
  <si>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</si>
  <si>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</si>
  <si>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</si>
  <si>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</si>
  <si>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</si>
  <si>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</si>
  <si>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</si>
  <si>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</si>
  <si>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</si>
  <si>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</si>
  <si>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</si>
  <si>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</si>
  <si>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</si>
  <si>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</si>
  <si>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</si>
  <si>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</si>
  <si>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</si>
  <si>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</si>
  <si>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</si>
  <si>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</si>
  <si>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</si>
  <si>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</si>
  <si>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</si>
  <si>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</si>
  <si>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</si>
  <si>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</si>
  <si>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</si>
  <si>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</si>
  <si>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</si>
  <si>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</si>
  <si>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</si>
  <si>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</si>
  <si>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</si>
  <si>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</si>
  <si>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</si>
  <si>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</si>
  <si>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</si>
  <si>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</si>
  <si>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</si>
  <si>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</si>
  <si>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</si>
  <si>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</si>
  <si>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</si>
  <si>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</si>
  <si>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</si>
  <si>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6 de 7</t>
  </si>
  <si>
    <t>Página 7 de 7</t>
  </si>
  <si>
    <t>8221 - Ampliación de los servicios con enfoque diferencial para la atención a mujeres que ejercen actividades sexuales pagadas (ASP) en Bogotá D.C.</t>
  </si>
  <si>
    <t>Realizar el 100% de atenciones en intervención de trabajo social a mujeres que realizan actividades sexuales pagadas.</t>
  </si>
  <si>
    <t>Realizar el 100% de atenciones jurídicas (orientación, asesoría y representación jurídica) a mujeres que realizan actividades sexuales pagadas</t>
  </si>
  <si>
    <t xml:space="preserve">Servicio de promoción de la garantía de derechos  </t>
  </si>
  <si>
    <t xml:space="preserve">Porcentaje de intervenciones en trabajo social  (valoraciones iniciales, asesoría, seguimientos y cierres) realizadas a mujeres que ejercen actividades sexuales pagadas </t>
  </si>
  <si>
    <t>Porcentaje de atenciones jurídicas (valoraciones iniciales, asesoría, seguimientos y cierres) realizadas a mujeres que ejercen actividades sexuales pagadas</t>
  </si>
  <si>
    <t>1: Bogotá Avanza en Seguridad</t>
  </si>
  <si>
    <t>1.02. Cero tolerancia a las violencias contra las mujeres y basadas en género</t>
  </si>
  <si>
    <t>Aumentar a 2 unidades de operación la estrategia Casa de Todas, una sede física y una móvil.</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</si>
  <si>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</si>
  <si>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</si>
  <si>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</si>
  <si>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</si>
  <si>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</si>
  <si>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X</t>
  </si>
  <si>
    <t>Tarea 3. Sistematizar los procesos de investigación y acción participativa para fortalecer el análisis situacional de las violaciones de derechos de las personas que realizan actividades sexuales pagadas</t>
  </si>
  <si>
    <t>Tarea 4. Sistematizar  los recorridos de observación e identificación de dinámicas y contextos a establecimientos de contacto y servicios de actividades sexuales pagadas, así como escenarios de actividades sexuales pagadas en calle</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</si>
  <si>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</si>
  <si>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</si>
  <si>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</si>
  <si>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</si>
  <si>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</si>
  <si>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</si>
  <si>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</si>
  <si>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</si>
  <si>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</si>
  <si>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PAOLA ROJAS MAYORGA </t>
  </si>
  <si>
    <t xml:space="preserve">JEFE OFICINA ASESORA DE PLANEACIÓN </t>
  </si>
  <si>
    <t>Meta Anual 2026</t>
  </si>
  <si>
    <t>7</t>
  </si>
  <si>
    <t>Promover el desarrollo y fortalecimiento de las capacidades y habilidades de las mujeres, con el fin de lograr el ejercicio real y efectivo de sus derechos y la igualdad de oportunidades</t>
  </si>
  <si>
    <t>Acumulado</t>
  </si>
  <si>
    <t>SI</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</si>
  <si>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</si>
  <si>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</si>
  <si>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 xml:space="preserve">Proyecto que reporta </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</si>
  <si>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</si>
  <si>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Tarea 2. Implementar y posicionar la Unidad Móvil ¨Casa de Todas¨ como un servicio integral a través de los servicios psicosociales, jurídicos y de trabajo social. </t>
  </si>
  <si>
    <t xml:space="preserve">Tarea 3. Implementar plan de trabajo para la formulación de lineamientos para el acompañamiento y orientación jurídica en servicios Web Cam, así como para la prestación de servicios y realización de acciones afrmativas.  </t>
  </si>
  <si>
    <t>Constante</t>
  </si>
  <si>
    <t>Tarea 2.	Implementar el plan de ¨Fortalecimiento de Redes ¨ para mujeres que realizan actividades sexuales pagadas ASP</t>
  </si>
  <si>
    <t xml:space="preserve">Tarea 3. Realizar el Portafolio mensual de servicios de apoyo a las mujeres en actividades sexuales pagadas ofertados en el punto físico de atención  programado por temporadas. </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</si>
  <si>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</si>
  <si>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Tarea 1. Realizar las atenciones jurídicas (valoraciones iniciales, asesoría, seguimientos y cierres) a mujeres que realizan actividades sexuales pagadas a través de la atención de la Estrategia Casa de Todas: sede física, móvil y telefónica</t>
  </si>
  <si>
    <t>Tarea 1. Realizar  atenciones psicosociales (valoraciones iniciales, asesoría, seguimientos y cierres) a mujeres que realizan actividades sexuales pagadas a través de las diferentes modalidades de atención de la Estrategia Casa de Todas: sede física, móvil y telefónica</t>
  </si>
  <si>
    <t>1940 - Aumentar a 2 unidades de operación la estrategia Casa de Todas, una sede física y una móvil.</t>
  </si>
  <si>
    <t>Creciente</t>
  </si>
  <si>
    <t>Realizar el 100% de atenciones psicosociales (valoraciones iniciales, asesoría, seguimientos y cierres) a mujeres que realizan actividades sexuales pagadas.</t>
  </si>
  <si>
    <t xml:space="preserve">No se presentan retrasos </t>
  </si>
  <si>
    <t>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 El acompañamiento psicosocial proporciona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</si>
  <si>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Para el mes de enero no se tenian programadas acciones de sistematización de los procesos de investigación y acción participativa para fortalecer el análisis situacional de las violaciones de derechos de las personas que realizan actividades sexuales pagadas</t>
  </si>
  <si>
    <t>Con el objetivo de sistematizar recorridos de observación, durante enero en los recorridos se continuó con la verficación e identificación de nuevos puntos y establecimientos ASP en los que se brindó la información de la SDMujer. Se sistematizó la información recopilada por las gestoras territoriales sobre cada un de los establecimientos, asi como de los reportes cualitativos que dan cuenta de las dinamicas de las zonas y localidades visitadas. Se realizaron 16 recorridos en dupla en las 17 localidades donde se han identificado que se realizan ASP: Barrios Unidos, Kennedy, Chapinero, Usaquén, Los Mártires, Suba, Antonio Nariño, Rafael Uribe Uribe, Ciudad Bolívar, Engativá, Bosa, La Candelaria, Santa Fe, Tunjuelito, Usme, Fontibón y Teusaquillo.</t>
  </si>
  <si>
    <t xml:space="preserve">Para la implementación del plan de trabajo de intervención con servicios Web - Cam, para el mes de enero se realizó reunión de planeación y articulación con lideres de estrategia para definir cronogramas e indicadores de acciones afirmativas a adelantar durante el año 2026. </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</si>
  <si>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</si>
  <si>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esta atención busca identificar, a través de una valoración inicial, las necesidades en salud, educación, vivienda, derechos sexuales y reproductivos, procesos de educación, formación para el trabajo, capacidades y realidades en diferentes contextos de las mujeres que realizan ASP, a partir de lo cual se elabora un mapa de problemas y redes de soporte personal e institucional.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</si>
  <si>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</si>
  <si>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el mes de enero con el objetivo de ampliar los servicios con enfoque diferencial para la atención a mujeres que ejercen actividades sexuales pagadas (ASP) en Bogotá, se avanzó así: 
1. Con el objetivo de realizar las atenciones psicosociales (valoraciones iniciales, asesoría, seguimientos y cierres) a mujeres que realizan actividades sexuales pagadas ASP, se realizaron un total de 119 atenciones psicosociales.
2.	Con el objetivo de realizar las atenciones jurídicas (valoraciones iniciales, asesoría, seguimientos y cierres) a mujeres que realizan actividades sexuales pagadas, se realizan un total de 195 atenciones jurídicas. 
3.	con el objetivo de realizar atenciones en Trabajo Social (valoraciones iniciales, asesoría, seguimientos y cierres) a mujeres que realizan actividades sexuales pagadas a través de la Estrategia Casa de Todas, se avanzó con la realización de un total de 237 atenciones.
4.	se realizaron 16 recorridos en dupla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5.	se realizó una (1) feria de servicios interinstitucional en la sede de Casa de Todas con la participación de 29 mujeres
6. Con el objetivo de tener un Portafolio mensual de servicios de apoyo a las mujeres en actividades sexuales pagadas ofertados en el punto físico de atención se realizaron cuatro articulaciones  con (i) Hogar Nuevo Porvenir, para realización de escuelas Amarte 2026; (ii) FUGA para definir acciones conjuntas 2026; (iii) El equipo de actividades sexuales pagadas de las Subredes Integrales de Salud, para participación en ferias de servicios; (iv) Con el componente Social y Cultural de la Mesa ZESAI, para la propuesta del plan de trabajo intersectorial, dirigido a mujeres que realizan ASP. Durante el mes de enero se mantuvo activa la entrega de prendas del ropero solidario de Casa de Todas. 
7. Adicionalmente Durante el mes de enero se mantuvo activa la entrega de prendas del ropero solidario de Casa de Todas.</t>
  </si>
  <si>
    <t>Atenciones  jurídicas brindadas a través de la Estrategia Casa de Todas, a mujeres que realizan actividades sexuales pagadas</t>
  </si>
  <si>
    <t xml:space="preserve">En el mes de enero  con el objetivo de realizar las atenciones jurídicas (valoraciones iniciales, asesoría, seguimientos y cierres) a mujeres en ASP a través de las diferentes modalidades de atención de la Estrategia Casa de Todas: sede física, móvil y telefónica, se realizan un total de 195  atenciones jurídicas </t>
  </si>
  <si>
    <t>En el mes de enero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119 atenciones</t>
  </si>
  <si>
    <t>En enero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237 atenciones</t>
  </si>
  <si>
    <t>https://secretariadistritald-my.sharepoint.com/:f:/g/personal/kforero_sdmujer_gov_co/IgBFRacr3UaARbvDYhZ-mxx2AZ2cvKbc7KRQrtY49kjcEsU?e=f0GfMc</t>
  </si>
  <si>
    <t>https://secretariadistritald-my.sharepoint.com/:f:/g/personal/kforero_sdmujer_gov_co/IgB0_xnU4RfAQZ-1tGZqTuopAfgawwHQnJwZtmFn251mJ14?e=Ari9P7</t>
  </si>
  <si>
    <t>https://secretariadistritald-my.sharepoint.com/:f:/g/personal/kforero_sdmujer_gov_co/IgCxPb4YHGEzRrpXAjbqPWsOAeG3icSEAi3q8faaCmqn3wI?e=l4vxxa</t>
  </si>
  <si>
    <t>https://secretariadistritald-my.sharepoint.com/:f:/g/personal/kforero_sdmujer_gov_co/IgDDFYflQ2S5TpPsMAsvXQgoAUS4xZU0bv7C46drpvXVhLc?e=X6sVvt</t>
  </si>
  <si>
    <t>https://secretariadistritald-my.sharepoint.com/:f:/g/personal/kforero_sdmujer_gov_co/IgCEqxSAL_hfSarRL99gvUWbAYqTIiDDNwoUU3X_HakZMtg?e=iBH7Pd</t>
  </si>
  <si>
    <t xml:space="preserve">Para el mes de enero no se tenian programadas acciones de plna de formación y cualificación de fncionarios </t>
  </si>
  <si>
    <t xml:space="preserve">Para el mes de nero no se tenían programadas acciones del plan de fortalecimiento de redes </t>
  </si>
  <si>
    <t>https://secretariadistritald-my.sharepoint.com/:f:/g/personal/kforero_sdmujer_gov_co/IgA7I4gWnsFhQpSrMUhoecfOAU7QjQdm94BiTj_Ec3N9E8k?e=IkMeGJ</t>
  </si>
  <si>
    <t>https://secretariadistritald-my.sharepoint.com/:f:/g/personal/kforero_sdmujer_gov_co/IgBoJvuJuXjoSoy9J8V_dWIDAaj3FezpU81RrnKeRtBGj8w?e=hIcQVu</t>
  </si>
  <si>
    <t>https://secretariadistritald-my.sharepoint.com/:f:/g/personal/kforero_sdmujer_gov_co/IgB0_xnU4RfAQZ-1tGZqTuopAfgawwHQnJwZtmFn251mJ14?e=kWcKSf</t>
  </si>
  <si>
    <r>
      <t xml:space="preserve">En el mes de Enero con el objetivo de realizar las atenciones psicosociales (valoraciones iniciales, asesoría, seguimientos y cierres) a mujeres que realizan actividades sexuales pagadas ASP a través de la Estrategia Casa de Todas: sede física y telefónica, se realizaron </t>
    </r>
    <r>
      <rPr>
        <b/>
        <sz val="12"/>
        <color theme="1"/>
        <rFont val="Arial"/>
        <family val="2"/>
      </rPr>
      <t>119  atenciones</t>
    </r>
    <r>
      <rPr>
        <sz val="12"/>
        <color theme="1"/>
        <rFont val="Arial"/>
        <family val="2"/>
      </rPr>
      <t xml:space="preserve"> en la sede física y de forma telefónica desagregadas así: 26 asesorías y 02 valoraciones iniciales, 72 seguimientos, y 19 cierres. El acompañamiento impulsó el bienestar emocional y el cuidado personal, generando espacios seguros para hablar sobre la salud mental, los derechos y la autonomía.</t>
    </r>
  </si>
  <si>
    <r>
      <t xml:space="preserve">En el mes de Enero con el objetivo de implementar y posicionar la Unidad Móvil Casa de Todas, se realizaron </t>
    </r>
    <r>
      <rPr>
        <b/>
        <sz val="12"/>
        <color rgb="FF000000"/>
        <rFont val="Arial"/>
        <family val="2"/>
      </rPr>
      <t>16 recorridos en dupla</t>
    </r>
    <r>
      <rPr>
        <sz val="12"/>
        <color rgb="FF000000"/>
        <rFont val="Arial"/>
        <family val="2"/>
      </rPr>
      <t xml:space="preserve"> en las localidades de Kennedy, La Candelaria, Santa fe, Los Mártires, Barrios Unidos, Usaquén, Entagivá, Suba, Ciudad Bolívar, Fontibón, Rafael Uribe, Usme, Antonio Nariño, Tunjuelito, Bosa, Chapinero y Teusaquillo y se realizó una (1) feria de servicios interinstitucional en la sede de Casa de Todas con la participación de 29 mujeres. </t>
    </r>
  </si>
  <si>
    <r>
      <t xml:space="preserve">En el mes de enero  con el objetivo de realizar las atenciones jurídicas (valoraciones iniciales, asesoría, seguimientos y cierres) a mujeres que realizan actividades sexuales pagadas a través de la Estrategia Casa de Todas, se realizan un total de </t>
    </r>
    <r>
      <rPr>
        <b/>
        <sz val="13"/>
        <color theme="1"/>
        <rFont val="Arial"/>
        <family val="2"/>
      </rPr>
      <t>195 atenciones</t>
    </r>
    <r>
      <rPr>
        <sz val="13"/>
        <color theme="1"/>
        <rFont val="Arial"/>
        <family val="2"/>
      </rPr>
      <t>, desagregadas así: 43 asesorías y 05 valoraciones iniciales, 90 seguimientos, y 57 cierres en cumplimiento de los lineamientos establecidos por la Secretaría Distrital de la Mujer y en concordancia con la Resolución 0269 del 8 de junio de 2021. 
Adicionalmente, se gestionaron las siguientes actuaciones:
- Impulso procesal: 04 
- Derechos de petición 09
- Procesos en representación vigentes: 4</t>
    </r>
  </si>
  <si>
    <r>
      <t xml:space="preserve">En el mes de enero  con el objetivo de realizar las atenciones jurídicas (valoraciones iniciales, asesoría, seguimientos y cierres) a mujeres que realizan actividades sexuales pagadas a través de la Estrategia Casa de Todas, se realizan un total de </t>
    </r>
    <r>
      <rPr>
        <b/>
        <sz val="12"/>
        <color theme="1"/>
        <rFont val="Arial"/>
        <family val="2"/>
      </rPr>
      <t>195 atenciones</t>
    </r>
    <r>
      <rPr>
        <sz val="12"/>
        <color theme="1"/>
        <rFont val="Arial"/>
        <family val="2"/>
      </rPr>
      <t>, desagregadas así: 43 asesorías y 05 valoraciones iniciales, 90 seguimientos, y 57 cierres en cumplimiento de los lineamientos establecidos por la Secretaría Distrital de la Mujer y en concordancia con la Resolución 0269 del 8 de junio de 2021. 
Adicionalmente, se gestionaron las siguientes actuaciones:
- Impulso procesal: 04 
- Derechos de petición 09
- Procesos en representación vigentes: 4</t>
    </r>
  </si>
  <si>
    <r>
      <t xml:space="preserve">Con el objetivo de Realizar el 100% de atenciones en intervención de trabajo social a mujeres que realizan actividades sexuales pagadas, durante el mes de enero, en el área de Trabajo Social se realizaron </t>
    </r>
    <r>
      <rPr>
        <b/>
        <sz val="12"/>
        <color theme="1"/>
        <rFont val="Arial"/>
        <family val="2"/>
      </rPr>
      <t>237 atenciones</t>
    </r>
    <r>
      <rPr>
        <sz val="12"/>
        <color theme="1"/>
        <rFont val="Arial"/>
        <family val="2"/>
      </rPr>
      <t xml:space="preserve"> en la sede física y de forma telefónica desagregadas así: 73 asesorías y 15 valoraciones iniciales, 100 seguimientos, y 49 cierres. y Con el objetivo de tener un Portafolio mensual de servicios de apoyo a las mujeres en actividades sexuales pagadas ofertados en el punto físico de atención  durante enero se realizaron cuatro articulaciones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 Durante el mes de enero se mantuvo activa la entrega de prendas del ropero solidario de Casa de Todas. Adicionalmente Durante el mes de enero se mantuvo activa la entrega de prendas del ropero solidario de Casa de Todas.</t>
    </r>
  </si>
  <si>
    <r>
      <t xml:space="preserve">Con el objetivo de realizar atenciones en trabajo social  (valoraciones iniciales, asesoría, seguimientos y cierres) a mujeres que realizan actividades sexuales pagadas, en enero, en el área de Trabajo Social se realizaron </t>
    </r>
    <r>
      <rPr>
        <b/>
        <sz val="12"/>
        <color theme="1"/>
        <rFont val="Arial"/>
        <family val="2"/>
      </rPr>
      <t xml:space="preserve">237 atenciones </t>
    </r>
    <r>
      <rPr>
        <sz val="12"/>
        <color theme="1"/>
        <rFont val="Arial"/>
        <family val="2"/>
      </rPr>
      <t>en la sede física y de forma telefónica desagregadas así: 73 asesorías y 15 valoraciones iniciales, 100 seguimientos, y 49 cierres. Adiconalmente, a través de la atención se logra dar respuesta en las siguientes áreas:
*7 Portabilidad.                                                                                                                                                                     
* 9 Solicitud de encuesta socioeconómica SISBEN
* 2 Afiliaciones al sistema de salud
* 8 Activación servicios de SDIS, proyecto enlace emergencia social, bono de adulto mayor y jardines
* 11 Solicitud cupo Dirección Local de Educación.                                
* 14 Proceso educación flexible.
* 9 Formación para el trabajo (Miquelina y Scalabrini).
* 9 Salud sexual y reproductiva. 
* 5 Fondo Nacional del Ahorro. 
* 6 Empleabilidad. 
* 4  Anticoncepción * 1  Cedulación 12 Otros como barreras de acceso a salud, certificado de discapacidad, emprendimiento, albergue, citas medicas y especialidades, pqr acceso a servicios sociales.</t>
    </r>
  </si>
  <si>
    <r>
      <t xml:space="preserve">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t>
    </r>
    <r>
      <rPr>
        <b/>
        <sz val="12"/>
        <color theme="1"/>
        <rFont val="Arial"/>
        <family val="2"/>
      </rPr>
      <t>se realizaron 203 atenciones</t>
    </r>
    <r>
      <rPr>
        <sz val="12"/>
        <color theme="1"/>
        <rFont val="Arial"/>
        <family val="2"/>
      </rPr>
      <t>. Desagregadas así: 
•	07 atenciones en la unidad móvil que se ubicó en las localidades de Los Mártires, Barrios Unidos, Kennedy, desagregadas así: 02 asesorías, 05 seguimientos.
•	Y 196 atenciones en la sede física desagregadas así: 27 asesorías y 03 valoraciones iniciales, 152 seguimientos, y 14 cierres
En estas atenciones, se promovió el autocuidado y la conciencia de derechos en las mujeres, brindándoles herramientas prácticas ante desafíos del entorno, mediante el fortalecimiento de la autonomía y el bienestar emocional.</t>
    </r>
  </si>
  <si>
    <t>En el mes de Febrero con el fin de Sistematizar los procesos de investigación y acción participativa para fortalecer el análisis situacional de las violaciones de derechos de las personas que realizan actividades sexuales pagadas, se realizó planeación y programación de actividades a implementar en el año 2026</t>
  </si>
  <si>
    <r>
      <t xml:space="preserve">En el mes de febrero con el objetivo de Implementar y posicionar la Unidad Móvil ¨Casa de Todas¨ como un servicio integral a través de los servicios psicosociales, jurídicos y de trabajo social. Se realizaron las siguientes acciones: 
•	Se realizaron </t>
    </r>
    <r>
      <rPr>
        <b/>
        <sz val="12"/>
        <color theme="1"/>
        <rFont val="Arial"/>
        <family val="2"/>
      </rPr>
      <t xml:space="preserve">23 recorridos en dupla </t>
    </r>
    <r>
      <rPr>
        <sz val="12"/>
        <color theme="1"/>
        <rFont val="Arial"/>
        <family val="2"/>
      </rPr>
      <t>en las 18 localidades donde se han identificado que se realizan ASP: Barrios Unidos, Puente Aranda, Kennedy, Chapinero, Usaquén, Los Mártires, Suba, Antonio Nariño, Rafael Uribe Uribe, Ciudad Bolívar, Engativá, Bosa, La Candelaria, Santa Fe, Tunjuelito, Usme, Fontibón y Teusaquillo. De estos recorridos, tres fueron de identificación de nuevos zonas en las localidades de Engativá, Fontibón, Kennedy ,Chapinero y Teusaquillo. 
•	Se realizaron</t>
    </r>
    <r>
      <rPr>
        <b/>
        <sz val="12"/>
        <color theme="1"/>
        <rFont val="Arial"/>
        <family val="2"/>
      </rPr>
      <t xml:space="preserve"> 2 ferias de servicios interinstitucionales </t>
    </r>
    <r>
      <rPr>
        <sz val="12"/>
        <color theme="1"/>
        <rFont val="Arial"/>
        <family val="2"/>
      </rPr>
      <t xml:space="preserve">dirigidas a mujeres que realizan actividades sexuales pagadas: (i) Castillo de las Artes: 18/02/2026, con la asistencia de 15 mujeres. (ii) Casa de Todas: 19/02/2026, en donde participaron 18 mujeres.
•	Se realizaron </t>
    </r>
    <r>
      <rPr>
        <b/>
        <sz val="12"/>
        <color theme="1"/>
        <rFont val="Arial"/>
        <family val="2"/>
      </rPr>
      <t xml:space="preserve">9 jornadas de atención itinerante </t>
    </r>
    <r>
      <rPr>
        <sz val="12"/>
        <color theme="1"/>
        <rFont val="Arial"/>
        <family val="2"/>
      </rPr>
      <t>en las áreas psicosocial, socio jurídica y de trabajo social, dirigidas a mujeres que realizan ASP, en los siguientes puntos: (i)Casa Santa Isabel de Hungría Localidad Barrios Unidos: 4 sesiones. Asistieron 9 mujeres. (ii) Castillo de las Artes Localidad Los Mártires: 3 jornadas. Asistió 1 mujer. (iii)Fundación Procrear: 1 jornada. Asistieron 12 mujeres y además de los servicios mencionados, se contó con la socialización de tips para el cuidado emocional, en el marco del derecho a la salud plena de las mujeres (iv) Avenida Primero de Mayo Localidad Kennedy: 1 jornada: Asistieron 5 mujeres.</t>
    </r>
  </si>
  <si>
    <t>En el mes de febrero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y proyección de reportes cualitativos que dan cuenta de las dinámicas territoriales, durante los 23 recorridos territoriales en dupla realizados en las 18 localidades donde se han identificado que se realizan ASP.</t>
  </si>
  <si>
    <r>
      <t xml:space="preserve">Con el objetivo de realizar el 100% de atenciones psicosociales (valoraciones iniciales, asesoría, seguimientos y cierres) a mujeres que realizan actividades sexuales pagadas, en el mes de Enero a través de la Estrategia Casa de Todas: sede física y telefónica, se realizaron </t>
    </r>
    <r>
      <rPr>
        <b/>
        <sz val="12"/>
        <color theme="1"/>
        <rFont val="Arial"/>
        <family val="2"/>
      </rPr>
      <t>119  atenciones en la sede física y de forma telefónica</t>
    </r>
    <r>
      <rPr>
        <sz val="12"/>
        <color theme="1"/>
        <rFont val="Arial"/>
        <family val="2"/>
      </rPr>
      <t xml:space="preserve"> desagregadas así: 26 asesorías y 02 valoraciones iniciales, 72 seguimientos, y 19 cierres; y con el objetivo de implementar y posicionar la Unidad Móvil Casa de Todas, se realizaron </t>
    </r>
    <r>
      <rPr>
        <b/>
        <sz val="12"/>
        <color theme="1"/>
        <rFont val="Arial"/>
        <family val="2"/>
      </rPr>
      <t>16 recorridos en dupla</t>
    </r>
    <r>
      <rPr>
        <sz val="12"/>
        <color theme="1"/>
        <rFont val="Arial"/>
        <family val="2"/>
      </rPr>
      <t xml:space="preserve">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Adicionalmente se realizó una </t>
    </r>
    <r>
      <rPr>
        <b/>
        <sz val="12"/>
        <color theme="1"/>
        <rFont val="Arial"/>
        <family val="2"/>
      </rPr>
      <t>(1) feria de servicios interinstitucional</t>
    </r>
    <r>
      <rPr>
        <sz val="12"/>
        <color theme="1"/>
        <rFont val="Arial"/>
        <family val="2"/>
      </rPr>
      <t xml:space="preserve"> en la sede de Casa de Todas con la participación de 29 mujeres.</t>
    </r>
  </si>
  <si>
    <r>
      <t xml:space="preserve">Con el objetivo de realizar el 100% de atenciones psicosociales (valoraciones iniciales, asesoría, seguimientos y cierres) a mujeres que realizan actividades sexuales pagadas, en el mes de Enero a través de la Estrategia Casa de Todas: sede física y telefónica, se realizaron </t>
    </r>
    <r>
      <rPr>
        <b/>
        <sz val="12"/>
        <color theme="1"/>
        <rFont val="Arial"/>
        <family val="2"/>
      </rPr>
      <t>119  atencione</t>
    </r>
    <r>
      <rPr>
        <sz val="12"/>
        <color theme="1"/>
        <rFont val="Arial"/>
        <family val="2"/>
      </rPr>
      <t xml:space="preserve">s en la sede física y de forma telefónica desagregadas así: 26 asesorías y 02 valoraciones iniciales, 72 seguimientos, y 19 cierres y con el objetivo de implementar y posicionar la Unidad Móvil Casa de Todas, se realizaron </t>
    </r>
    <r>
      <rPr>
        <b/>
        <sz val="12"/>
        <color theme="1"/>
        <rFont val="Arial"/>
        <family val="2"/>
      </rPr>
      <t>16 recorridos en dupla</t>
    </r>
    <r>
      <rPr>
        <sz val="12"/>
        <color theme="1"/>
        <rFont val="Arial"/>
        <family val="2"/>
      </rPr>
      <t xml:space="preserve"> en las localidades de Kennedy, La Candelaria, Santa fe, Los Mártires, Barrios Unidos, Usaquén, Engativá, Suba, Ciudad Bolívar, Fontibón, Rafael Uribe, Usme, Antonio Nariño, Tunjuelito, Bosa, Chapinero y Teusaquillo, y en estos recorridos se continuó con la verificación e identificación de nuevos puntos y establecimientos ASP en los que se brindó la información de la SDMujer, sistematizando la información recopilada por las gestoras territoriales sobre cada un de los establecimientos, así como de los reportes cualitativos que dan cuenta de las dinámicas zonas y localidades visitadas. 
Adicionalmente se realizó una </t>
    </r>
    <r>
      <rPr>
        <b/>
        <sz val="12"/>
        <color theme="1"/>
        <rFont val="Arial"/>
        <family val="2"/>
      </rPr>
      <t>(1) feria de servicios interinstitucional</t>
    </r>
    <r>
      <rPr>
        <sz val="12"/>
        <color theme="1"/>
        <rFont val="Arial"/>
        <family val="2"/>
      </rPr>
      <t xml:space="preserve"> en la sede de Casa de Todas con la participación de 29 mujeres.</t>
    </r>
  </si>
  <si>
    <r>
      <t xml:space="preserve">En el mes de febrero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t>
    </r>
    <r>
      <rPr>
        <b/>
        <sz val="12"/>
        <color theme="1"/>
        <rFont val="Arial"/>
        <family val="2"/>
      </rPr>
      <t>344 atenciones jurídicas</t>
    </r>
    <r>
      <rPr>
        <sz val="12"/>
        <color theme="1"/>
        <rFont val="Arial"/>
        <family val="2"/>
      </rPr>
      <t xml:space="preserve"> así:  
•	Se realizan 4 atenciones en la unidad móvil de manera presencial en las localidades de Los Mártires, Barrios Unidos y Kennedy, desagregadas así: 02 asesorías, 02 seguimientos. 
•	Adicionalmente, se realizan 340 atenciones en la sede física desagregadas así: 60 asesorías y 08 valoraciones iniciales, 137 seguimientos, y 135 cierres en cumplimiento de los lineamientos establecidos por la Secretaría Distrital de la Mujer y en concordancia con la Resolución 0269 del 8 de junio de 2021. Adicionalmente, se gestionaron las siguientes actuaciones:
- Impulso procesal: 03
- Derechos de petición 06
- Procesos en representación vigentes: 05</t>
    </r>
  </si>
  <si>
    <r>
      <t xml:space="preserve">Con el objetivo de Implementar el Plan de formación y cualificación de equipos técnicos que realizan atenciones a mujeres que realizan actividades sexuales pagadas, en el mes de febrero, se avanzo con: 
1.	</t>
    </r>
    <r>
      <rPr>
        <b/>
        <sz val="12"/>
        <color theme="1"/>
        <rFont val="Arial"/>
        <family val="2"/>
      </rPr>
      <t>Cualificación y fortalecimiento de conocimiento del equipo profesional que prestan sus servicios para la atención en la estrategia Casa de Todas: se realizaron 02 espacios de capacitación (19 contratistas en cada espacio):</t>
    </r>
    <r>
      <rPr>
        <sz val="12"/>
        <color theme="1"/>
        <rFont val="Arial"/>
        <family val="2"/>
      </rPr>
      <t xml:space="preserve"> (i) Socialización Rutas Dignidad una herramienta para la atención a población migrante LGBTIQ+ con 19 contratistas. (ii) Seguimiento mensual de la unidad móvil con el Equipo de contratistas de Casa de Todas, aprendizajes y acciones de mejora, y cualificación sobre atención a la ciudadanía.19 contratistas. 
2.	</t>
    </r>
    <r>
      <rPr>
        <b/>
        <sz val="12"/>
        <color theme="1"/>
        <rFont val="Arial"/>
        <family val="2"/>
      </rPr>
      <t>Bridar herramientas a equipos técnicos y de profesionales de sectores público y privado que hacen atenciones a mujeres que realizan ASP: Se realizaron 6 espacios de capacitación con:</t>
    </r>
    <r>
      <rPr>
        <sz val="12"/>
        <color theme="1"/>
        <rFont val="Arial"/>
        <family val="2"/>
      </rPr>
      <t xml:space="preserve"> 
•	Tres (03) Jornadas de capacitación y sensibilización dirigida a 82 uniformados miembros de la Policía Metropolitana de Bogotá. En el marco de la Sentencia T-594 de 2016, la Política Pública de Actividades Sexuales Pagadas (PPASP), DDHH y la Ley 1801 de 2016 – Código Nacional de Seguridad y Convivencia Ciudadana. Asimismo, se socializaron los servicios ofrecidos por la Estrategia Casa de Todas y se reforzaron lineamientos orientados a la garantía del trato digno, respetuoso y libre de discriminación hacia las personas que realizan Actividades Sexuales Pagadas (ASP).
•	Dos (2) jornadas de Transversalización de enfoque diferencial y actividades sexuales pagadas ASP a 20 docentes y 12 estudiantes del Colegio Panamericano.
•	Una (1) Transversalización frente a la Estrategia Casa de Todas, las actividades sexuales pagadas y las mujeres que las realizan, para comprender las dinámicas de la población, socializar la PPASP y ofrecer lineamientos para su atención integral y diferenciada con una profesional del Centro Intégrate.</t>
    </r>
  </si>
  <si>
    <t xml:space="preserve">Con el objetivo de Implementar plan de trabajo para el acompañamiento a mujeres en ASP en Web Cam, durante el mes de febrero, se realizó visita a dos estudios Web Cam, Referenciados en la base de datos en construcción, con el objetivo de gestionar la programación de espacios de acciones afirmativas. </t>
  </si>
  <si>
    <t>Reprogramación presupuestal actividades 1, 2 y 3.</t>
  </si>
  <si>
    <r>
      <t xml:space="preserve">Con el objetivo de Realizar el 100% de atenciones en intervención de trabajo social a mujeres que realizan actividades sexuales pagadas, durante el mes de enero, en el área de Trabajo Social se realizaron </t>
    </r>
    <r>
      <rPr>
        <b/>
        <sz val="12"/>
        <color theme="1"/>
        <rFont val="Arial"/>
        <family val="2"/>
      </rPr>
      <t>237 atenciones</t>
    </r>
    <r>
      <rPr>
        <sz val="12"/>
        <color theme="1"/>
        <rFont val="Arial"/>
        <family val="2"/>
      </rPr>
      <t xml:space="preserve"> en la sede física y de forma telefónica desagregadas así: 73 asesorías y 15 valoraciones iniciales, 100 seguimientos, y 49 cierres. y Con el objetivo de tener un Portafolio mensual de servicios de apoyo a las mujeres en actividades sexuales pagadas ofertados en el punto físico de atención  durante enero se realizaron cuatro articulaciones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ASP.Adicionalmente Durante el mes de enero se mantuvo activa la entrega de prendas del ropero solidario de Casa de Todas.</t>
    </r>
  </si>
  <si>
    <r>
      <t xml:space="preserve">Con el objetivo de implementar el plan de ¨Fortalecimiento de Redes ¨ para mujeres que realizan actividades sexuales pagadas ASP, durante el mes de febrero se realizó </t>
    </r>
    <r>
      <rPr>
        <b/>
        <sz val="13"/>
        <color theme="1"/>
        <rFont val="Arial"/>
        <family val="2"/>
      </rPr>
      <t>un  taller: Redes de apoyo social -</t>
    </r>
    <r>
      <rPr>
        <sz val="13"/>
        <color theme="1"/>
        <rFont val="Arial"/>
        <family val="2"/>
      </rPr>
      <t xml:space="preserve"> Tipologías de redes primaria: Familia, Secundarias: Grupos, Terciarias: Instituciones. Se desarrollo en instalaciones de Casa de Todas con la participación de 10 mujeres.</t>
    </r>
  </si>
  <si>
    <r>
      <t xml:space="preserve">En el mes de febrero con el objetivo de Realizar el Portafolio mensual de servicios de apoyo a las mujeres en actividades sexuales pagadas, se ofertaron y desarrollaron las siguientes actividades:
</t>
    </r>
    <r>
      <rPr>
        <b/>
        <sz val="13"/>
        <color theme="1"/>
        <rFont val="Arial"/>
        <family val="2"/>
      </rPr>
      <t xml:space="preserve">ARTICULACIONES Dos espacios </t>
    </r>
    <r>
      <rPr>
        <sz val="13"/>
        <color theme="1"/>
        <rFont val="Arial"/>
        <family val="2"/>
      </rPr>
      <t xml:space="preserve">de articulación para dar continuidad el plan de trabajo de la estrategia: (i) Casa LGBTI Diana Navarro para socializar la oferta de servicios de Casa de Todas y coordinar acciones conjuntas orientadas a la atención integral de mujeres en su diversidad que realizan ASP. (ii) Centro día Chapinero de SDIS, con el fin de coordinar el desarrollo de transversalización de enfoque diferencial y PPASP.
</t>
    </r>
    <r>
      <rPr>
        <b/>
        <sz val="13"/>
        <color theme="1"/>
        <rFont val="Arial"/>
        <family val="2"/>
      </rPr>
      <t>TALLERES</t>
    </r>
    <r>
      <rPr>
        <sz val="13"/>
        <color theme="1"/>
        <rFont val="Arial"/>
        <family val="2"/>
      </rPr>
      <t xml:space="preserve"> </t>
    </r>
    <r>
      <rPr>
        <b/>
        <sz val="13"/>
        <color theme="1"/>
        <rFont val="Arial"/>
        <family val="2"/>
      </rPr>
      <t xml:space="preserve">Dos talleres </t>
    </r>
    <r>
      <rPr>
        <sz val="13"/>
        <color theme="1"/>
        <rFont val="Arial"/>
        <family val="2"/>
      </rPr>
      <t xml:space="preserve">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t>
    </r>
    <r>
      <rPr>
        <b/>
        <sz val="13"/>
        <color theme="1"/>
        <rFont val="Arial"/>
        <family val="2"/>
      </rPr>
      <t>ACTIVIDADES</t>
    </r>
    <r>
      <rPr>
        <sz val="13"/>
        <color theme="1"/>
        <rFont val="Arial"/>
        <family val="2"/>
      </rPr>
      <t xml:space="preserve"> Adicionalmente se realizaron </t>
    </r>
    <r>
      <rPr>
        <b/>
        <sz val="13"/>
        <color theme="1"/>
        <rFont val="Arial"/>
        <family val="2"/>
      </rPr>
      <t>dos  jornadas de actividad física</t>
    </r>
    <r>
      <rPr>
        <sz val="13"/>
        <color theme="1"/>
        <rFont val="Arial"/>
        <family val="2"/>
      </rPr>
      <t xml:space="preserve"> en la Sede de Casa de Todas (i)  11/02 con 8 mujeres  (ii)  26/02  con 5 mujeres y </t>
    </r>
    <r>
      <rPr>
        <b/>
        <sz val="13"/>
        <color theme="1"/>
        <rFont val="Arial"/>
        <family val="2"/>
      </rPr>
      <t>una  Sesión de Yoga</t>
    </r>
    <r>
      <rPr>
        <sz val="13"/>
        <color theme="1"/>
        <rFont val="Arial"/>
        <family val="2"/>
      </rPr>
      <t xml:space="preserve"> (25/02) con 8 mujeres. </t>
    </r>
  </si>
  <si>
    <r>
      <t xml:space="preserve">Con el objetivo de tener un Portafolio mensual de servicios de apoyo a las mujeres en actividades sexuales pagadas ofertados en el punto físico de atención  Durante enero se realizaron </t>
    </r>
    <r>
      <rPr>
        <b/>
        <sz val="12"/>
        <color theme="1"/>
        <rFont val="Arial"/>
        <family val="2"/>
      </rPr>
      <t xml:space="preserve">cuatro articulaciones </t>
    </r>
    <r>
      <rPr>
        <sz val="12"/>
        <color theme="1"/>
        <rFont val="Arial"/>
        <family val="2"/>
      </rPr>
      <t xml:space="preserve"> con: 
* Hogar Nuevo Porvenir, para realización de escuelas Amarte 2026; 
* FUGA para definir acciones conjuntas 2026; 
* El equipo de actividades sexuales pagadas de las Subredes Integrales de Salud, para paticipacion en ferias de servicios;
* Con el componente Social y Cultural de la Mesa ZESAI, para la propuesta del plan de trabajo intersectorial, dirigido a mujeres que realizan ASP. Durante el mes de enero se mantuvo activa la entrega de prendas del ropero solidario de Casa de Todas. Adicionalmente Durante el mes de enero se mantuvo activa la entrega de prendas del ropero solidario de Casa de Todas.</t>
    </r>
  </si>
  <si>
    <t>En febrero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203 atenciones psicosociales discriminadas así: 7 atenciones en la unidad móvil de forma presencial en las localidades focalizadas y adicionalmente se realizaron 196 atenciones psicosociales en la sede física y de forma telefónica. 
2.	Con el objetivo de realizar las atenciones jurídicas (valoraciones iniciales, asesoría, seguimientos y cierres) a mujeres que realizan actividades sexuales pagadas, se realizan un total de 344 atenciones jurídicas discriminadas así: En el área jurídica se realizan 4 atenciones en la Unidad Móvil de manera presencial en las diferentes localidades focalizadas y adicionalmente, se realizan 340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407 atenciones, realizadas así: Se realizaron 5 atenciones en la unidad móvil de manera presencial en las localidades focalizadas y se realizaron 402 atenciones en la sede física y de forma telefónica. 
4.	Con el objetivo de Implementar y posicionar la Unidad Móvil ¨Casa de Todas¨(i) Se realizaron 23 recorridos en dupla en las 18 localidades donde se han identificado que se realizan ASP. (ii) 2 ferias de servicios interinstitucionales dirigidas a 33 mujeres que realizan actividades sexuales pagadas. (iii) 9 jornadas de atención itinerante en las áreas psicosocial, socio jurídica y de trabajo social, dirigidas a mujeres que realizan ASP.
5.	Se realizó el taller: Redes de apoyo social - Tipologías de redes primaria: Familia, Secundarias: Grupos, Terciarias: Instituciones. Se desarrollo en instalaciones de Casa de Todas con la participación de 10 mujeres. 
6.	Como parte del Portafolio mensual de servicios de apoyo a las mujeres en actividades sexuales pagadas, se ofertaron y desarrollaron las siguientes actividades: (i) ARTICULACIONES dos espacios de articulación con entidades que fortalecerán, acompañarán y darán continuidad el plan de trabajo de la estrategia. (ii) TALLERES Dos talleres con 15 mujeres en ASP: Un encuentro virtual sobre "Mi Proyecto de Vida", enmarcado en el Derecho al trabajo en condiciones de Igualdad y Dignidad, por el área psicosocial y una jornada formativa en derecho de familia por el área jurídica, con énfasis en derechos de alimentos, obligaciones parentales y mecanismos de exigibilidad. (iii) ACTIVIDADES se realizaron dos  jornadas de actividad física en la Sede de Casa de Todas con 13 mujeres y una  Sesión de Yoga con 8 mujeres.</t>
  </si>
  <si>
    <t xml:space="preserve">En el mes de febrero con el objetivo de realizar las atenciones jurídicas (valoraciones iniciales, asesoría, seguimientos y cierres) a mujeres en ASP a través de las diferentes modalidades de atención de la Estrategia Casa de Todas: sede física, móvil y telefónica, se realizan un total de 344  atenciones jurídicas </t>
  </si>
  <si>
    <t>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203 atenciones</t>
  </si>
  <si>
    <t>En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realizaron un total de 407 atenciones</t>
  </si>
  <si>
    <t>https://secretariadistritald-my.sharepoint.com/:f:/g/personal/kforero_sdmujer_gov_co/IgDn97SRaix3SoDqb5_drmLbAcNKPUchjXOSxBf1I3STMg4?e=sHy18t</t>
  </si>
  <si>
    <t>https://secretariadistritald-my.sharepoint.com/:f:/g/personal/kforero_sdmujer_gov_co/IgCm3ibQk6VdQpi6ZST2Hf6dAQvoZoP-rdVDooBJhObKtAA?e=oupVel</t>
  </si>
  <si>
    <t>https://secretariadistritald-my.sharepoint.com/:f:/g/personal/kforero_sdmujer_gov_co/IgDhrv5o9AwQTo5wey2SYSWNAayRPWqqsrwU4JJOSGmgduo?e=NrMZhI</t>
  </si>
  <si>
    <t>https://secretariadistritald-my.sharepoint.com/:f:/g/personal/kforero_sdmujer_gov_co/IgC_mShhEAVZTri502oq0YZTAeNcg8iMtX421KLRC6otYio?e=RoSMMM</t>
  </si>
  <si>
    <t>https://secretariadistritald-my.sharepoint.com/:f:/g/personal/kforero_sdmujer_gov_co/IgC5VOZ10fZgSJ3UYfiMac16AZdziU7mp2bdeJj0kOVR1p4?e=NTWepb</t>
  </si>
  <si>
    <t>https://secretariadistritald-my.sharepoint.com/:f:/g/personal/kforero_sdmujer_gov_co/IgAeZnYOvn9bSbMFj8gYwFHWAbu7PQLAhhtTxwRteZc_rL8?e=GUAW1c</t>
  </si>
  <si>
    <t>https://secretariadistritald-my.sharepoint.com/:f:/g/personal/kforero_sdmujer_gov_co/IgDAtA20lhPdSZrvb25U0k5xAYe55suY8Vr4vsMcTAi29BA?e=Dcqy7Z</t>
  </si>
  <si>
    <t>https://secretariadistritald-my.sharepoint.com/:f:/g/personal/kforero_sdmujer_gov_co/IgBeezMbO6FhRoxZ4MXbAC5EAUNQwKMq8vCFxMo-e0J2eD8?e=zDEii6</t>
  </si>
  <si>
    <t>https://secretariadistritald-my.sharepoint.com/:f:/g/personal/kforero_sdmujer_gov_co/IgBkXuKPDAZIRpl_yXEUclcBAbVmVRKokQrP31cDFPK_D4g?e=OxTqfR</t>
  </si>
  <si>
    <t>https://secretariadistritald-my.sharepoint.com/:f:/g/personal/kforero_sdmujer_gov_co/IgAQZMAO48pERK1G321UziVXAa1U2lfng3Oc62i2pwKCs6s?e=6sgNWo</t>
  </si>
  <si>
    <t>https://secretariadistritald-my.sharepoint.com/:f:/g/personal/kforero_sdmujer_gov_co/IgAhUaCtKfqpRrO1kaByFUNFARUC246aggaMHtPs3e7X9nE?e=PXATBW</t>
  </si>
  <si>
    <t>La Dirección de Enfoque Diferencial, solicita realizar re programación presupuestal en las actividades del proyecto de inversión "8221- Ampliación de los  servicios con enfoque diferencial para la atención a mujeres que ejercen actividades sexuales pagadas (ASP) en Bogotá D.C", teniendo en cuenta las variaciones  a nivel de cada una de las actividades con base en los traslados presupuestales solicitado por el proyecto de inversión 8221</t>
  </si>
  <si>
    <r>
      <t xml:space="preserve">En el periodo acumulado de enero a febrero, con el objetivo de Aumentar a 2 unidades de operación la estrategia Casa de Todas, una sede física y una móvil, se ha establecido la operación permanente de atenciones de la Unidad Móvil en territorio  y un portafolio de actividades, servicios y atenciones en la casa de Teusaquillo, con los siguientes logros: 
1.	Con el objetivo de realizar las </t>
    </r>
    <r>
      <rPr>
        <b/>
        <sz val="11"/>
        <color theme="1"/>
        <rFont val="Arial"/>
        <family val="2"/>
      </rPr>
      <t>atenciones psicosociales</t>
    </r>
    <r>
      <rPr>
        <sz val="11"/>
        <color theme="1"/>
        <rFont val="Arial"/>
        <family val="2"/>
      </rPr>
      <t xml:space="preserve"> (valoraciones iniciales, asesoría, seguimientos y cierres) a mujeres que realizan actividades sexuales pagadas ASP a través de las diferentes modalidades de atención de la Estrategia Casa de Todas: sede física, móvil y telefónica, se realizaron un total de</t>
    </r>
    <r>
      <rPr>
        <b/>
        <sz val="11"/>
        <color theme="1"/>
        <rFont val="Arial"/>
        <family val="2"/>
      </rPr>
      <t xml:space="preserve"> 322</t>
    </r>
    <r>
      <rPr>
        <sz val="11"/>
        <color theme="1"/>
        <rFont val="Arial"/>
        <family val="2"/>
      </rPr>
      <t xml:space="preserve"> atenciones psicosociales discriminadas así: 7 atenciones en la unidad móvil de forma presencial en las localidades focalizadas y adicionalmente se realizaron 315 atenciones psicosociales en la sede física y de forma telefónica. 
2.	Con el objetivo de realizar las </t>
    </r>
    <r>
      <rPr>
        <b/>
        <sz val="11"/>
        <color theme="1"/>
        <rFont val="Arial"/>
        <family val="2"/>
      </rPr>
      <t>atenciones jurídicas</t>
    </r>
    <r>
      <rPr>
        <sz val="11"/>
        <color theme="1"/>
        <rFont val="Arial"/>
        <family val="2"/>
      </rPr>
      <t xml:space="preserve"> (valoraciones iniciales, asesoría, seguimientos y cierres) a mujeres que realizan actividades sexuales pagadas, se realizan un total de </t>
    </r>
    <r>
      <rPr>
        <b/>
        <sz val="11"/>
        <color theme="1"/>
        <rFont val="Arial"/>
        <family val="2"/>
      </rPr>
      <t>539</t>
    </r>
    <r>
      <rPr>
        <sz val="11"/>
        <color theme="1"/>
        <rFont val="Arial"/>
        <family val="2"/>
      </rPr>
      <t xml:space="preserve"> atenciones jurídicas discriminadas así: En el área jurídica se realizan 4 atenciones en la Unidad Móvil de manera presencial en las diferentes localidades focalizadas y adicionalmente, se realizan 535 atenciones en la sede física y de forma telefónica.
3.	con el objetivo de realizar atenciones en </t>
    </r>
    <r>
      <rPr>
        <b/>
        <sz val="11"/>
        <color theme="1"/>
        <rFont val="Arial"/>
        <family val="2"/>
      </rPr>
      <t xml:space="preserve">Trabajo Social </t>
    </r>
    <r>
      <rPr>
        <sz val="11"/>
        <color theme="1"/>
        <rFont val="Arial"/>
        <family val="2"/>
      </rPr>
      <t xml:space="preserve">(valoraciones iniciales, asesoría, seguimientos y cierres) a mujeres que realizan actividades sexuales pagadas a través de las diferentes modalidades de atención de la Estrategia Casa de Todas: sede física, móvil y telefónica, se avanzó con la realización de un total de </t>
    </r>
    <r>
      <rPr>
        <b/>
        <sz val="11"/>
        <color theme="1"/>
        <rFont val="Arial"/>
        <family val="2"/>
      </rPr>
      <t>644</t>
    </r>
    <r>
      <rPr>
        <sz val="11"/>
        <color theme="1"/>
        <rFont val="Arial"/>
        <family val="2"/>
      </rPr>
      <t xml:space="preserve"> atenciones, realizadas así: Se realizaron 5 atenciones en la unidad móvil de manera presencial en las localidades focalizadas y se realizaron 639 atenciones en la sede física y de forma telefónica. 
4.	Con el objetivo de Implementar y posicionar la Unidad Móvil ¨Casa de Todas¨(i) Se realizaron 39 recorridos en dupla en las 18 localidades donde se han identificado que se realizan ASP. (ii) 3 ferias de servicios interinstitucionales dirigidas a 33 mujeres que realizan actividades sexuales pagadas. (iii) 9 jornadas de atención itinerante en las áreas psicosocial, socio jurídica y de trabajo social, dirigidas a mujeres que realizan ASP.
5.	Se realizó el taller: Redes de apoyo social - Tipologías de redes primaria: Familia, Secundarias: Grupos, Terciarias: Instituciones. Se desarrollo en instalaciones de Casa de Todas con la participación de 10 mujeres. 
6.	Como parte del Portafolio mensual de servicios de apoyo a las mujeres en actividades sexuales pagadas, se ofertaron y desarrollaron las siguientes actividades: (i) ARTICULACIONES seis espacios de articulación con entidades que fortalecerán, acompañarán y darán continuidad el plan de trabajo de la estrategia. (ii) TALLERES Dos talleres con 15 mujeres en ASP: Un encuentro virtual sobre "Mi Proyecto de Vida", enmarcado en el Derecho al trabajo en condiciones de Igualdad y Dignidad, por el área psicosocial y una jornada formativa en derecho de familia por el área jurídica, con énfasis en derechos de alimentos, obligaciones parentales y mecanismos de exigibilidad. (iii) ACTIVIDADES se realizaron dos  jornadas de actividad física en la Sede de Casa de Todas con 13 mujeres y una  Sesión de Yoga con 8 mujeres. Finalmente, se mantuvo activa la entrega de prendas del ropero solidario de Casa de Todas.</t>
    </r>
  </si>
  <si>
    <r>
      <t xml:space="preserve">En el mes de febrero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3"/>
        <color theme="1"/>
        <rFont val="Arial"/>
        <family val="2"/>
      </rPr>
      <t xml:space="preserve">un total de 344 atenciones </t>
    </r>
    <r>
      <rPr>
        <sz val="13"/>
        <color theme="1"/>
        <rFont val="Arial"/>
        <family val="2"/>
      </rPr>
      <t>así: 
1.En el área jurídica se realizan 04 atenciones en la unidad móvil que se ubicó en las localidades de Los Mártires, Barrios Unidos y Kennedy, desagregadas así: 02 asesorías, 02 seguimientos. Adicionalmente, se realizan  340 atenciones en la sede física desagregadas así: 60 asesorías y 08 valoraciones iniciales, 137 seguimientos, y 135 cierres en cumplimiento de los lineamientos establecidos por la Secretaría Distrital de la Mujer y en concordancia con la Resolución 0269 del 8 de junio de 2021. Adicionalmente, se gestionaron las siguientes actuaciones:
- Impulso procesal: 03
- Derechos de petición 06
- Procesos en representación vigentes: 05
2.</t>
    </r>
    <r>
      <rPr>
        <b/>
        <sz val="13"/>
        <color theme="1"/>
        <rFont val="Arial"/>
        <family val="2"/>
      </rPr>
      <t xml:space="preserve">Cualificación y fortalecimiento de conocimiento del equipo profesional que presta sus servicios para la atención en la estrategia Casa de Todas: se realizaron 02 espacios de capacitación </t>
    </r>
    <r>
      <rPr>
        <sz val="13"/>
        <color theme="1"/>
        <rFont val="Arial"/>
        <family val="2"/>
      </rPr>
      <t xml:space="preserve">(19 contratistas en cada espacio): (i) Socialización Rutas Dignidad una herramienta para la atención a población migrante LGBTIQ+ (ii) Seguimiento mensual de la unidad móvil, aprendizajes y acciones de mejora, y cualificación sobre atención a la ciudadanía. 
3. </t>
    </r>
    <r>
      <rPr>
        <b/>
        <sz val="13"/>
        <color theme="1"/>
        <rFont val="Arial"/>
        <family val="2"/>
      </rPr>
      <t>Bridar herramientas a equipos técnicos y de profesionales de sectores público y privado que hacen atenciones a mujeres que realizan ASP: Se realizaron 6 Jornadas de capacitación</t>
    </r>
    <r>
      <rPr>
        <sz val="13"/>
        <color theme="1"/>
        <rFont val="Arial"/>
        <family val="2"/>
      </rPr>
      <t xml:space="preserve"> y sensibilización en el marco de la Sentencia T-594 de 2016, la Política Pública de Actividades Sexuales Pagadas (PPASP), DDHH y la Ley 1801 de 2016 – Código Nacional de Seguridad y Convivencia Ciudadana y  socialización de los servicios ofrecidos por la Estrategia Casa de Todas, reforzando lineamientos orientados a la garantía del trato digno, respetuoso y libre de discriminación hacia las personas que realizan Actividades Sexuales Pagadas (ASP). dirigida a: (i) 3 jornadas a 82 uniformados miembros de la Policía Metropolitana de Bogotá.(ii) Dos (2) jornadas a 20 docentes y 12 estudiantes del Colegio Panamericano. (iii) Una jornada con una profesional del Centro Intégrate.</t>
    </r>
  </si>
  <si>
    <r>
      <t xml:space="preserve">En el mes de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203 atenciones psicosociales</t>
    </r>
    <r>
      <rPr>
        <sz val="12"/>
        <color theme="1"/>
        <rFont val="Arial"/>
        <family val="2"/>
      </rPr>
      <t xml:space="preserve">, así: 07 atenciones en la unidad móvil que se ubicó en las localidades de Los Mártires, Barrios Unidos, Kennedy, desagregadas así: 02 asesorías, 05 seguimientos, adicionalmente se realizaron 196 atenciones en la sede física desagregadas así: 27 asesorías y 03 valoraciones iniciales, 152 seguimientos, y 14 cierres. Mediante el fortalecimiento de la autonomía y el bienestar emocional, se promovió el autocuidado y la conciencia de derechos en las mujeres, brindándoles herramientas prácticas ante desafíos del entorno.
•	Con el objetivo de Implementar y posicionar la Unidad Móvil ¨Casa de Todas¨(i) Se realizaron </t>
    </r>
    <r>
      <rPr>
        <b/>
        <sz val="12"/>
        <color theme="1"/>
        <rFont val="Arial"/>
        <family val="2"/>
      </rPr>
      <t xml:space="preserve">23 recorridos en dupla </t>
    </r>
    <r>
      <rPr>
        <sz val="12"/>
        <color theme="1"/>
        <rFont val="Arial"/>
        <family val="2"/>
      </rPr>
      <t xml:space="preserve">en las 18 localidades donde se han identificado que se realizan ASP. (ii) </t>
    </r>
    <r>
      <rPr>
        <b/>
        <sz val="12"/>
        <color theme="1"/>
        <rFont val="Arial"/>
        <family val="2"/>
      </rPr>
      <t>2 ferias de servicios interinstitucionales</t>
    </r>
    <r>
      <rPr>
        <sz val="12"/>
        <color theme="1"/>
        <rFont val="Arial"/>
        <family val="2"/>
      </rPr>
      <t xml:space="preserve"> dirigidas a 33 mujeres que realizan actividades sexuales pagadas. (iii) </t>
    </r>
    <r>
      <rPr>
        <b/>
        <sz val="12"/>
        <color theme="1"/>
        <rFont val="Arial"/>
        <family val="2"/>
      </rPr>
      <t xml:space="preserve">9 jornadas de atención itinerante </t>
    </r>
    <r>
      <rPr>
        <sz val="12"/>
        <color theme="1"/>
        <rFont val="Arial"/>
        <family val="2"/>
      </rPr>
      <t>en las áreas psicosocial, socio jurídica y de trabajo social, dirigidas a mujeres que realizan ASP, en: (i)Casa Santa Isabel de Hungría Localidad Barrios Unidos: 4 sesiones. Asistieron 9 mujeres. (ii) Castillo de las Artes Localidad Los Mártires: 3 jornadas. Asistió 1 mujer. (iii)Fundación Procrear: 1 jornada. Asistieron 12 mujeres (iv) Avenida Primero de Mayo Localidad Kennedy: 1 jornada: Asistieron 5 mujeres.</t>
    </r>
  </si>
  <si>
    <r>
      <t xml:space="preserve">En el mes de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
    </r>
    <r>
      <rPr>
        <b/>
        <sz val="13"/>
        <color theme="1"/>
        <rFont val="Arial"/>
        <family val="2"/>
      </rPr>
      <t>total de 407 atenciones en trabajo social</t>
    </r>
    <r>
      <rPr>
        <sz val="13"/>
        <color theme="1"/>
        <rFont val="Arial"/>
        <family val="2"/>
      </rPr>
      <t>, realizadas así: 
•Se realizaron 05 atenciones en la unidad móvil que se ubicó en las localidades de Los Mártires, Barrios Unidos y Kennedy, desagregadas así: 02 asesorías, 01 valoración, 02 seguimientos. A través de la atención se logra dar respuesta en las siguientes áreas. * 1 Proceso educación flexible y * 1 Fondo Nacional del Ahorro.  . 
•Se realizaron 402 atenciones en la sede física y de forma telefónica desagregadas así: 106 asesorías y 39 valoraciones iniciales, 178 seguimientos, y 79 cierres. Adicionalmente, a través de la atención se logra dar respuesta en las siguientes áreas:
* 5 Portabilidad.                                                                                       
* 3 Salud traslado municipio                                                                               
* 18 Solicitud de encuesta socioeconómica SISBEN
* 6 Afiliaciones al sistema de salud
* 9 Activación servicios de SDIS, proyecto enlace emergencia social, bono de adulto mayor y jardines
* 6 Solicitud cupo Dirección Local de Educación.                                
* 16 Proceso educación flexible.
* 23 Formación para el trabajo (Miquelina y Scalabrini).
* 9 Salud sexual y reproductiva. 
* 12 Fondo Nacional del Ahorro. 
* 4 Empleabilidad. 
* 7  Anticoncepción.
* 1 IVE 
* 1  Cedulación 
* 1 Ruta victimas  
* 19 Otros como barreras de acceso a salud, certificado de discapacidad, emprendimiento, albergue, citas médicas y especialidades, pqr acceso a servicios sociales.</t>
    </r>
  </si>
  <si>
    <r>
      <t>En febrero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t>
    </r>
    <r>
      <rPr>
        <b/>
        <sz val="12"/>
        <color theme="1"/>
        <rFont val="Arial"/>
        <family val="2"/>
      </rPr>
      <t xml:space="preserve">otal de 407 atenciones en trabajo social, realizadas así: </t>
    </r>
    <r>
      <rPr>
        <sz val="12"/>
        <color theme="1"/>
        <rFont val="Arial"/>
        <family val="2"/>
      </rPr>
      <t xml:space="preserve">•Se realizaron 05 atenciones en la unidad móvil que se ubicó en las localidades de Los Mártires, Barrios Unidos y Kennedy, desagregadas así: 02 asesorías, 01 valoración, 02 seguimientos. A través de la atención se logra dar respuesta en las siguientes áreas. * 1 Proceso educación flexible y * 1 Fondo Nacional del Ahorro.  . 
•Se realizaron 402 atenciones en la sede física y de forma telefónica desagregadas así: 106 asesorías y 39 valoraciones iniciales, 178 seguimientos, y 79 cierres
Adicionalmente se realizó el taller: Redes de apoyo social - Tipologías de redes primaria: Familia, Secundarias: Grupos, Terciarias: Instituciones. Se desarrollo en instalaciones de Casa de Todas con la participación de 10 mujeres. 
Y como parte del Portafolio mensual de servicios de apoyo a las mujeres en actividades sexuales pagadas, se ofertaron y desarrollaron las siguientes actividades:
ARTICULACIONES </t>
    </r>
    <r>
      <rPr>
        <b/>
        <sz val="12"/>
        <color theme="1"/>
        <rFont val="Arial"/>
        <family val="2"/>
      </rPr>
      <t xml:space="preserve">Dos espacios de articulación </t>
    </r>
    <r>
      <rPr>
        <sz val="12"/>
        <color theme="1"/>
        <rFont val="Arial"/>
        <family val="2"/>
      </rPr>
      <t xml:space="preserve">para dar continuidad el plan de trabajo de la estrategia: (i) Casa LGBTI Diana Navarro para socializar la oferta de servicios de Casa de Todas y coordinar acciones conjuntas orientadas a la atención integral de mujeres en su diversidad que realizan ASP. (ii) Centro día Chapinero de SDIS, con el fin de coordinar el desarrollo de transversalización de enfoque diferencial y PPASP.
TALLERES </t>
    </r>
    <r>
      <rPr>
        <b/>
        <sz val="12"/>
        <color theme="1"/>
        <rFont val="Arial"/>
        <family val="2"/>
      </rPr>
      <t>Dos talleres</t>
    </r>
    <r>
      <rPr>
        <sz val="12"/>
        <color theme="1"/>
        <rFont val="Arial"/>
        <family val="2"/>
      </rPr>
      <t xml:space="preserve"> 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ACTIVIDADES Adicionalmente se realizaron </t>
    </r>
    <r>
      <rPr>
        <b/>
        <sz val="12"/>
        <color theme="1"/>
        <rFont val="Arial"/>
        <family val="2"/>
      </rPr>
      <t>dos  jornadas de actividad física</t>
    </r>
    <r>
      <rPr>
        <sz val="12"/>
        <color theme="1"/>
        <rFont val="Arial"/>
        <family val="2"/>
      </rPr>
      <t xml:space="preserve"> en la Sede de Casa de Todas (i)  11/02 con 8 mujeres  (ii)  26/02  con 5 mujeres y </t>
    </r>
    <r>
      <rPr>
        <b/>
        <sz val="12"/>
        <color theme="1"/>
        <rFont val="Arial"/>
        <family val="2"/>
      </rPr>
      <t>una  Sesión de Yoga</t>
    </r>
    <r>
      <rPr>
        <sz val="12"/>
        <color theme="1"/>
        <rFont val="Arial"/>
        <family val="2"/>
      </rPr>
      <t xml:space="preserve"> (25/02) con 8 mujeres.</t>
    </r>
  </si>
  <si>
    <r>
      <t xml:space="preserve">En el periodo acumulado de enero a febrero,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	</t>
    </r>
    <r>
      <rPr>
        <b/>
        <sz val="12"/>
        <color theme="1"/>
        <rFont val="Arial"/>
        <family val="2"/>
      </rPr>
      <t>322 atenciones psicosociales</t>
    </r>
    <r>
      <rPr>
        <sz val="12"/>
        <color theme="1"/>
        <rFont val="Arial"/>
        <family val="2"/>
      </rPr>
      <t xml:space="preserve">, así: 7 atenciones en la unidad móvil de forma presencial, desagregados en 2 asesorías y 5 seguimientos. Adicionalmente, se realizaron 315 atenciones en la sede física y de forma telefónica, desagregados así: 53 asesorías, 5 valoraciones iniciales, 224 seguimientos, 33 cierres.
•	</t>
    </r>
    <r>
      <rPr>
        <b/>
        <sz val="12"/>
        <color theme="1"/>
        <rFont val="Arial"/>
        <family val="2"/>
      </rPr>
      <t>3 ferias de servicios interinstitucionale</t>
    </r>
    <r>
      <rPr>
        <sz val="12"/>
        <color theme="1"/>
        <rFont val="Arial"/>
        <family val="2"/>
      </rPr>
      <t xml:space="preserve">s dirigidas a 62 mujeres que realizan actividades sexuales pagadas.
•	</t>
    </r>
    <r>
      <rPr>
        <b/>
        <sz val="12"/>
        <color theme="1"/>
        <rFont val="Arial"/>
        <family val="2"/>
      </rPr>
      <t xml:space="preserve">9 jornadas de atención itinerante </t>
    </r>
    <r>
      <rPr>
        <sz val="12"/>
        <color theme="1"/>
        <rFont val="Arial"/>
        <family val="2"/>
      </rPr>
      <t xml:space="preserve">en las áreas psicosocial, socio jurídica y de trabajo social, dirigidas a 27 mujeres que realizan ASP
•	</t>
    </r>
    <r>
      <rPr>
        <b/>
        <sz val="12"/>
        <color theme="1"/>
        <rFont val="Arial"/>
        <family val="2"/>
      </rPr>
      <t xml:space="preserve">Se realizaron 39 recorridos en dupla </t>
    </r>
    <r>
      <rPr>
        <sz val="12"/>
        <color theme="1"/>
        <rFont val="Arial"/>
        <family val="2"/>
      </rPr>
      <t>en las 18 localidades donde se han identificado que se realizan ASP y en estos recorridos se continuó con la verificación e identificación de nuevos puntos y establecimientos ASP en los que se brindó la información de la SdMujer, sistematizando la información recopilada por las gestoras territoriales sobre cada uno de los establecimientos, así como de los reportes cualitativos que dan cuenta de las dinámicas, zonas y localidades visitadas.</t>
    </r>
  </si>
  <si>
    <r>
      <t xml:space="preserve">En el periodo acumulado de enero a febrero, con el objetivo de realizar atenciones en intervención de trabajo social a mujeres que realizan actividades sexuales pagadas a través de las diferentes modalidades de atención de la Estrategia Casa de Todas: sede física, móvil y telefónica, se avanzó con la realización de </t>
    </r>
    <r>
      <rPr>
        <b/>
        <sz val="12"/>
        <color theme="1"/>
        <rFont val="Arial"/>
        <family val="2"/>
      </rPr>
      <t xml:space="preserve">un total de 644 atenciones en trabajo social, </t>
    </r>
    <r>
      <rPr>
        <sz val="12"/>
        <color theme="1"/>
        <rFont val="Arial"/>
        <family val="2"/>
      </rPr>
      <t>así: 5 atenciones en la unidad móvil de forma presencial, desagregados en 2 asesorías, 1 valoración inicial y 2 seguimientos. Adicionalmente, se realizaron 639 atenciones en la sede física y de forma telefónica, desagregados así: 179 asesorías, 54 valoraciones iniciales, 278 seguimientos, 128 cierres</t>
    </r>
    <r>
      <rPr>
        <b/>
        <sz val="12"/>
        <color theme="1"/>
        <rFont val="Arial"/>
        <family val="2"/>
      </rPr>
      <t>.</t>
    </r>
    <r>
      <rPr>
        <sz val="12"/>
        <color theme="1"/>
        <rFont val="Arial"/>
        <family val="2"/>
      </rPr>
      <t xml:space="preserve">
Adicionalmente se realizó el taller: Redes de apoyo social - Tipologías de redes primaria: Familia, Secundarias: Grupos, Terciarias: Instituciones. Se desarrollo en instalaciones de Casa de Todas con la participación de 10 mujeres. 
Y como parte del Portafolio mensual de servicios de apoyo a las mujeres en actividades sexuales pagadas, se ofertaron y desarrollaron las siguientes actividades:
ARTICULACIONES </t>
    </r>
    <r>
      <rPr>
        <b/>
        <sz val="12"/>
        <color theme="1"/>
        <rFont val="Arial"/>
        <family val="2"/>
      </rPr>
      <t>Seis espacios de articulación</t>
    </r>
    <r>
      <rPr>
        <sz val="12"/>
        <color theme="1"/>
        <rFont val="Arial"/>
        <family val="2"/>
      </rPr>
      <t xml:space="preserve"> con entidades que fortalecerán, acompañarán y darán continuidad el plan de trabajo de la estrategia.  
TALLERES </t>
    </r>
    <r>
      <rPr>
        <b/>
        <sz val="12"/>
        <color theme="1"/>
        <rFont val="Arial"/>
        <family val="2"/>
      </rPr>
      <t xml:space="preserve">Dos talleres </t>
    </r>
    <r>
      <rPr>
        <sz val="12"/>
        <color theme="1"/>
        <rFont val="Arial"/>
        <family val="2"/>
      </rPr>
      <t xml:space="preserve">con mujeres en ASP:  (i) Un encuentro virtual 25/02/2026 con las mujeres que realizan ASP, sobre "Mi Proyecto de Vida", enmarcado en el Derecho al trabajo en condiciones de Igualdad y Dignidad, por el área psicosocial con (5) participantes. (ii) una jornada formativa en derecho de familia por el área jurídica, con énfasis en derechos de alimentos, obligaciones parentales y mecanismos de exigibilidad, con (10) mujeres. 
ACTIVIDADES Adicionalmente se realizaron </t>
    </r>
    <r>
      <rPr>
        <b/>
        <sz val="12"/>
        <color theme="1"/>
        <rFont val="Arial"/>
        <family val="2"/>
      </rPr>
      <t xml:space="preserve">dos  jornadas de actividad física </t>
    </r>
    <r>
      <rPr>
        <sz val="12"/>
        <color theme="1"/>
        <rFont val="Arial"/>
        <family val="2"/>
      </rPr>
      <t xml:space="preserve">en la Sede de Casa de Todas (i)  11/02 con 8 mujeres  (ii)  26/02  con 5 mujeres y </t>
    </r>
    <r>
      <rPr>
        <b/>
        <sz val="12"/>
        <color theme="1"/>
        <rFont val="Arial"/>
        <family val="2"/>
      </rPr>
      <t>una  Sesión de Yoga</t>
    </r>
    <r>
      <rPr>
        <sz val="12"/>
        <color theme="1"/>
        <rFont val="Arial"/>
        <family val="2"/>
      </rPr>
      <t xml:space="preserve"> (25/02) con 8 mujeres.
Finalmente, se mantuvo activa la entrega de prendas del ropero solidario de Casa de Todas.</t>
    </r>
  </si>
  <si>
    <r>
      <t xml:space="preserve">En el periodo acumulado de Enero a febrero  de 2026,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t>
    </r>
    <r>
      <rPr>
        <b/>
        <sz val="13"/>
        <color theme="1"/>
        <rFont val="Arial"/>
        <family val="2"/>
      </rPr>
      <t xml:space="preserve">se realizan un total de 539 atenciones jurídicas, </t>
    </r>
    <r>
      <rPr>
        <sz val="13"/>
        <color theme="1"/>
        <rFont val="Arial"/>
        <family val="2"/>
      </rPr>
      <t>así: 4 atenciones en la unidad móvil de forma presencial, desagregados en 2 asesorías y 2 seguimientos. Adicionalmente, se realizaron 535 atenciones en la sede física y de forma telefónica, desagregados así: 103 asesorías, 13 valoraciones iniciales, 227 seguimientos, 192 cierres.
2</t>
    </r>
    <r>
      <rPr>
        <b/>
        <sz val="13"/>
        <color theme="1"/>
        <rFont val="Arial"/>
        <family val="2"/>
      </rPr>
      <t>.Cualificación y fortalecimiento de conocimiento del equipo profesional que presta sus servicios para la atención en la estrategia Casa de Todas: se realizaron 02 espacios de capacitación</t>
    </r>
    <r>
      <rPr>
        <sz val="13"/>
        <color theme="1"/>
        <rFont val="Arial"/>
        <family val="2"/>
      </rPr>
      <t xml:space="preserve"> (19 contratistas en cada espacio). 
3. </t>
    </r>
    <r>
      <rPr>
        <b/>
        <sz val="13"/>
        <color theme="1"/>
        <rFont val="Arial"/>
        <family val="2"/>
      </rPr>
      <t xml:space="preserve">Bridar herramientas a equipos técnicos y de profesionales de sectores público y privado que hacen atenciones a mujeres que realizan ASP: Se realizaron 6 Jornadas de capacitación </t>
    </r>
    <r>
      <rPr>
        <sz val="13"/>
        <color theme="1"/>
        <rFont val="Arial"/>
        <family val="2"/>
      </rPr>
      <t>y sensibilización en el marco de la Sentencia T-594 de 2016, la Política Pública de Actividades Sexuales Pagadas (PPASP), DDHH y la Ley 1801 de 2016 – Código Nacional de Seguridad y Convivencia Ciudadana y  socialización de los servicios ofrecidos por la Estrategia Casa de Todas, reforzando lineamientos orientados a la garantía del trato digno, respetuoso y libre de discriminación hacia las personas que realizan Actividades Sexuales Pagadas (ASP). dirigida a: (i) 3 jornadas a 82 uniformados miembros de la Policía Metropolitana de Bogotá.(ii) Dos (2) jornadas a 20 docentes y 12 estudiantes del Colegio Panamericano. (iii) Una jornada con una profesional del Centro Intégrate.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</si>
</sst>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quot;$&quot;\ * #,##0.00_-;\-&quot;$&quot;\ * #,##0.00_-;_-&quot;$&quot;\ * &quot;-&quot;??_-;_-@_-"/>
    <numFmt numFmtId="165" formatCode="_-&quot;$&quot;* #,##0.00_-;\-&quot;$&quot;* #,##0.00_-;_-&quot;$&quot;*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 numFmtId="177" formatCode="_-* #,##0_-;\-* #,##0_-;_-* &quot;-&quot;??_-;_-@_-"/>
  </numFmts>
  <fonts count="5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1"/>
      <name val="Calibri"/>
      <family val="2"/>
      <scheme val="minor"/>
    </font>
    <font>
      <sz val="9"/>
      <color theme="1"/>
      <name val="Calibri"/>
      <family val="2"/>
      <scheme val="minor"/>
    </font>
    <font>
      <sz val="11"/>
      <color rgb="FF000000"/>
      <name val="Arial"/>
      <family val="2"/>
    </font>
    <font>
      <sz val="9"/>
      <color rgb="FF000000"/>
      <name val="Tahoma"/>
      <family val="2"/>
    </font>
    <font>
      <sz val="12"/>
      <color theme="1"/>
      <name val="Arial"/>
      <family val="2"/>
    </font>
    <font>
      <b/>
      <i/>
      <sz val="14"/>
      <name val="Arial"/>
      <family val="2"/>
    </font>
    <font>
      <b/>
      <sz val="16"/>
      <color theme="1"/>
      <name val="Arial"/>
      <family val="2"/>
    </font>
    <font>
      <b/>
      <sz val="16"/>
      <name val="Arial"/>
      <family val="2"/>
    </font>
    <font>
      <b/>
      <sz val="12"/>
      <color rgb="FF000000"/>
      <name val="Arial"/>
      <family val="2"/>
    </font>
    <font>
      <sz val="12"/>
      <color rgb="FF000000"/>
      <name val="Arial"/>
      <family val="2"/>
    </font>
    <font>
      <sz val="12"/>
      <name val="Arial"/>
      <family val="2"/>
    </font>
    <font>
      <sz val="12"/>
      <color theme="6" tint="-0.249977111117893"/>
      <name val="Arial"/>
      <family val="2"/>
    </font>
    <font>
      <b/>
      <sz val="9"/>
      <color indexed="81"/>
      <name val="Tahoma"/>
      <family val="2"/>
    </font>
  </fonts>
  <fills count="13">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6" tint="0.79998168889431442"/>
        <bgColor indexed="64"/>
      </patternFill>
    </fill>
  </fills>
  <borders count="58">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4">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5" fontId="2" fillId="0" borderId="1" applyFont="0" applyFill="0" applyBorder="0" applyAlignment="0" applyProtection="0"/>
    <xf numFmtId="164" fontId="45" fillId="0" borderId="0" applyFont="0" applyFill="0" applyBorder="0" applyAlignment="0" applyProtection="0"/>
    <xf numFmtId="0" fontId="18" fillId="0" borderId="0" applyNumberFormat="0" applyFill="0" applyBorder="0" applyAlignment="0" applyProtection="0"/>
  </cellStyleXfs>
  <cellXfs count="559">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9"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12" fillId="0" borderId="26" xfId="2" applyFont="1" applyBorder="1" applyAlignment="1">
      <alignment horizontal="center" vertical="center" wrapText="1"/>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1" fillId="10" borderId="0" xfId="0" applyFont="1" applyFill="1" applyAlignment="1">
      <alignment vertical="center"/>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169" fontId="13" fillId="0" borderId="45" xfId="5" applyNumberFormat="1" applyFont="1" applyBorder="1" applyAlignment="1">
      <alignment vertical="center"/>
    </xf>
    <xf numFmtId="169" fontId="13" fillId="0" borderId="46" xfId="5" applyNumberFormat="1" applyFont="1" applyBorder="1" applyAlignment="1">
      <alignment vertical="center"/>
    </xf>
    <xf numFmtId="43" fontId="41" fillId="5" borderId="49" xfId="18" applyFont="1" applyFill="1" applyBorder="1" applyAlignment="1">
      <alignment horizontal="center" vertical="center" wrapText="1"/>
    </xf>
    <xf numFmtId="43" fontId="41" fillId="5" borderId="50" xfId="18" applyFont="1" applyFill="1" applyBorder="1" applyAlignment="1">
      <alignment horizontal="center" vertical="center" wrapText="1"/>
    </xf>
    <xf numFmtId="43" fontId="41" fillId="5" borderId="51" xfId="18" applyFont="1" applyFill="1" applyBorder="1" applyAlignment="1">
      <alignment horizontal="center" vertical="center" wrapText="1"/>
    </xf>
    <xf numFmtId="169" fontId="13" fillId="0" borderId="39" xfId="5" applyNumberFormat="1" applyFont="1" applyBorder="1" applyAlignment="1">
      <alignment vertical="center"/>
    </xf>
    <xf numFmtId="169" fontId="13" fillId="0" borderId="12" xfId="5" applyNumberFormat="1" applyFont="1" applyBorder="1" applyAlignment="1">
      <alignment vertical="center"/>
    </xf>
    <xf numFmtId="0" fontId="12" fillId="5" borderId="11" xfId="3" applyFont="1" applyFill="1" applyBorder="1" applyAlignment="1">
      <alignment horizontal="center"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173" fontId="13" fillId="0" borderId="1" xfId="3" applyNumberFormat="1" applyFont="1" applyAlignment="1">
      <alignment vertical="center"/>
    </xf>
    <xf numFmtId="0" fontId="13" fillId="0" borderId="22" xfId="3" applyFont="1" applyBorder="1" applyAlignment="1">
      <alignment horizontal="center" vertical="center" wrapText="1"/>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5" fontId="13" fillId="0" borderId="1" xfId="22" applyNumberFormat="1" applyFont="1" applyBorder="1" applyAlignment="1">
      <alignment vertical="center"/>
    </xf>
    <xf numFmtId="175"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6" fontId="13" fillId="0" borderId="24" xfId="5" applyNumberFormat="1" applyFont="1" applyBorder="1" applyAlignment="1">
      <alignment vertical="center"/>
    </xf>
    <xf numFmtId="175" fontId="0" fillId="0" borderId="22" xfId="22" applyNumberFormat="1" applyFont="1" applyBorder="1" applyAlignment="1">
      <alignment horizontal="center" vertical="center"/>
    </xf>
    <xf numFmtId="175" fontId="13" fillId="0" borderId="22" xfId="22" applyNumberFormat="1" applyFont="1" applyBorder="1" applyAlignment="1">
      <alignment vertical="center"/>
    </xf>
    <xf numFmtId="0" fontId="7" fillId="0" borderId="1" xfId="3" applyFont="1" applyAlignment="1">
      <alignment horizontal="center" vertical="center" wrapText="1"/>
    </xf>
    <xf numFmtId="175" fontId="46" fillId="0" borderId="22" xfId="22" applyNumberFormat="1" applyFont="1" applyFill="1" applyBorder="1" applyAlignment="1">
      <alignment horizontal="center" vertical="center"/>
    </xf>
    <xf numFmtId="175" fontId="11" fillId="0" borderId="22" xfId="22" applyNumberFormat="1" applyFont="1" applyFill="1" applyBorder="1" applyAlignment="1">
      <alignment vertical="center"/>
    </xf>
    <xf numFmtId="0" fontId="47" fillId="0" borderId="22" xfId="19" applyFont="1" applyBorder="1" applyAlignment="1">
      <alignment horizontal="justify" vertical="center" wrapText="1"/>
    </xf>
    <xf numFmtId="175" fontId="1" fillId="0" borderId="22" xfId="22" applyNumberFormat="1" applyFont="1" applyBorder="1" applyAlignment="1">
      <alignment vertical="center"/>
    </xf>
    <xf numFmtId="0" fontId="11" fillId="0" borderId="1" xfId="2" applyFont="1" applyAlignment="1">
      <alignment horizontal="center" vertical="center" wrapText="1"/>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0" fontId="13" fillId="0" borderId="1" xfId="0" applyFont="1" applyBorder="1"/>
    <xf numFmtId="0" fontId="0" fillId="0" borderId="1" xfId="0" applyBorder="1"/>
    <xf numFmtId="14" fontId="13" fillId="0" borderId="23" xfId="0" applyNumberFormat="1" applyFont="1" applyBorder="1" applyAlignment="1">
      <alignment horizontal="justify" vertical="center" wrapText="1"/>
    </xf>
    <xf numFmtId="0" fontId="39" fillId="5" borderId="26" xfId="2" applyFont="1" applyFill="1" applyBorder="1" applyAlignment="1">
      <alignment vertical="center" wrapText="1"/>
    </xf>
    <xf numFmtId="0" fontId="39" fillId="4" borderId="15" xfId="2" applyFont="1" applyFill="1" applyBorder="1" applyAlignment="1">
      <alignment vertical="center" wrapText="1"/>
    </xf>
    <xf numFmtId="0" fontId="51" fillId="4" borderId="1" xfId="2" applyFont="1" applyFill="1" applyAlignment="1">
      <alignment vertical="center" wrapText="1"/>
    </xf>
    <xf numFmtId="0" fontId="39" fillId="4" borderId="1" xfId="2" applyFont="1" applyFill="1" applyAlignment="1">
      <alignment vertical="center" wrapText="1"/>
    </xf>
    <xf numFmtId="0" fontId="51" fillId="0" borderId="1" xfId="2" applyFont="1" applyAlignment="1">
      <alignment vertical="center" wrapText="1"/>
    </xf>
    <xf numFmtId="171" fontId="31" fillId="5" borderId="22" xfId="3" applyNumberFormat="1" applyFont="1" applyFill="1" applyBorder="1" applyAlignment="1">
      <alignment horizontal="center" vertical="center"/>
    </xf>
    <xf numFmtId="10" fontId="31" fillId="5" borderId="22" xfId="3" applyNumberFormat="1" applyFont="1" applyFill="1" applyBorder="1" applyAlignment="1">
      <alignment horizontal="center" vertical="center"/>
    </xf>
    <xf numFmtId="171" fontId="31" fillId="5" borderId="22" xfId="0" applyNumberFormat="1" applyFont="1" applyFill="1" applyBorder="1" applyAlignment="1">
      <alignment horizontal="center" vertical="center"/>
    </xf>
    <xf numFmtId="9" fontId="31" fillId="5" borderId="22" xfId="0" applyNumberFormat="1" applyFont="1" applyFill="1" applyBorder="1" applyAlignment="1">
      <alignment horizontal="center" vertical="center"/>
    </xf>
    <xf numFmtId="9" fontId="31" fillId="5" borderId="22" xfId="1" applyFont="1" applyFill="1" applyBorder="1" applyAlignment="1">
      <alignment horizontal="center"/>
    </xf>
    <xf numFmtId="0" fontId="12" fillId="4" borderId="15" xfId="2" applyFont="1" applyFill="1" applyBorder="1" applyAlignment="1">
      <alignment vertical="center" wrapText="1"/>
    </xf>
    <xf numFmtId="0" fontId="16" fillId="4" borderId="1" xfId="2" applyFont="1" applyFill="1" applyAlignment="1">
      <alignment vertical="center" wrapText="1"/>
    </xf>
    <xf numFmtId="0" fontId="16" fillId="0" borderId="1" xfId="2" applyFont="1" applyAlignment="1">
      <alignment vertical="center" wrapText="1"/>
    </xf>
    <xf numFmtId="10" fontId="19" fillId="5" borderId="23" xfId="1" applyNumberFormat="1" applyFont="1" applyFill="1" applyBorder="1" applyAlignment="1">
      <alignment horizontal="center" vertical="center" wrapText="1"/>
    </xf>
    <xf numFmtId="9" fontId="20" fillId="4" borderId="22" xfId="1" applyFont="1" applyFill="1" applyBorder="1" applyAlignment="1">
      <alignment horizontal="center"/>
    </xf>
    <xf numFmtId="0" fontId="6" fillId="5" borderId="28" xfId="3" applyFont="1" applyFill="1" applyBorder="1" applyAlignment="1">
      <alignment vertical="center" wrapText="1"/>
    </xf>
    <xf numFmtId="0" fontId="50" fillId="0" borderId="7" xfId="3" applyFont="1" applyBorder="1" applyAlignment="1">
      <alignment vertical="center" wrapText="1"/>
    </xf>
    <xf numFmtId="0" fontId="6" fillId="0" borderId="26" xfId="3" applyFont="1" applyBorder="1" applyAlignment="1">
      <alignment vertical="center"/>
    </xf>
    <xf numFmtId="0" fontId="54" fillId="0" borderId="26" xfId="0" applyFont="1" applyBorder="1" applyAlignment="1">
      <alignment vertical="center"/>
    </xf>
    <xf numFmtId="0" fontId="54" fillId="0" borderId="28" xfId="0" applyFont="1" applyBorder="1" applyAlignment="1">
      <alignment vertical="center"/>
    </xf>
    <xf numFmtId="0" fontId="54" fillId="0" borderId="28" xfId="0" applyFont="1" applyBorder="1" applyAlignment="1">
      <alignment vertical="center" wrapText="1"/>
    </xf>
    <xf numFmtId="0" fontId="6" fillId="0" borderId="5" xfId="3" applyFont="1" applyBorder="1" applyAlignment="1">
      <alignment horizontal="left" vertical="center"/>
    </xf>
    <xf numFmtId="0" fontId="0" fillId="0" borderId="22" xfId="0" applyBorder="1" applyAlignment="1">
      <alignment horizontal="center" vertical="center"/>
    </xf>
    <xf numFmtId="0" fontId="3" fillId="0" borderId="22" xfId="19" applyBorder="1" applyAlignment="1">
      <alignment horizontal="right" vertical="center"/>
    </xf>
    <xf numFmtId="10" fontId="19" fillId="5" borderId="22" xfId="1" applyNumberFormat="1" applyFont="1" applyFill="1" applyBorder="1" applyAlignment="1">
      <alignment horizontal="center" vertical="center" wrapText="1"/>
    </xf>
    <xf numFmtId="0" fontId="19" fillId="0" borderId="22" xfId="3" applyFont="1" applyBorder="1" applyAlignment="1">
      <alignment horizontal="center" vertical="center"/>
    </xf>
    <xf numFmtId="0" fontId="19" fillId="0" borderId="22" xfId="3" applyFont="1" applyBorder="1" applyAlignment="1">
      <alignment horizontal="center" vertical="center" wrapText="1"/>
    </xf>
    <xf numFmtId="0" fontId="20" fillId="0" borderId="26" xfId="3" applyFont="1" applyBorder="1" applyAlignment="1">
      <alignment horizontal="center" vertical="center"/>
    </xf>
    <xf numFmtId="9" fontId="19" fillId="0" borderId="26" xfId="1" applyFont="1" applyFill="1" applyBorder="1" applyAlignment="1">
      <alignment horizontal="center" vertical="center"/>
    </xf>
    <xf numFmtId="9" fontId="20" fillId="0" borderId="26" xfId="1" applyFont="1" applyFill="1" applyBorder="1" applyAlignment="1">
      <alignment horizontal="center" vertical="center"/>
    </xf>
    <xf numFmtId="0" fontId="31" fillId="5" borderId="9" xfId="3" applyFont="1" applyFill="1" applyBorder="1" applyAlignment="1">
      <alignment horizontal="center" vertical="center" wrapText="1"/>
    </xf>
    <xf numFmtId="0" fontId="31" fillId="5" borderId="10" xfId="3" applyFont="1" applyFill="1" applyBorder="1" applyAlignment="1">
      <alignment horizontal="center" vertical="center" wrapText="1"/>
    </xf>
    <xf numFmtId="9" fontId="19" fillId="0" borderId="22" xfId="1" applyFont="1" applyBorder="1" applyAlignment="1">
      <alignment horizontal="center" vertical="center"/>
    </xf>
    <xf numFmtId="0" fontId="19" fillId="0" borderId="24" xfId="3" applyFont="1" applyBorder="1" applyAlignment="1">
      <alignment horizontal="center" vertical="center" wrapText="1"/>
    </xf>
    <xf numFmtId="0" fontId="31" fillId="5" borderId="22" xfId="3" applyFont="1" applyFill="1" applyBorder="1" applyAlignment="1">
      <alignment horizontal="center" vertical="center" wrapText="1"/>
    </xf>
    <xf numFmtId="0" fontId="31" fillId="5" borderId="24" xfId="3" applyFont="1" applyFill="1" applyBorder="1" applyAlignment="1">
      <alignment horizontal="center" vertical="center" wrapText="1"/>
    </xf>
    <xf numFmtId="173" fontId="19" fillId="4" borderId="22" xfId="3" applyNumberFormat="1" applyFont="1" applyFill="1" applyBorder="1" applyAlignment="1">
      <alignment horizontal="center" vertical="center"/>
    </xf>
    <xf numFmtId="0" fontId="33" fillId="0" borderId="22" xfId="3" applyFont="1" applyBorder="1" applyAlignment="1">
      <alignment horizontal="center" vertical="center"/>
    </xf>
    <xf numFmtId="0" fontId="33" fillId="0" borderId="24" xfId="3" applyFont="1" applyBorder="1" applyAlignment="1">
      <alignment horizontal="center" vertical="center" wrapText="1"/>
    </xf>
    <xf numFmtId="0" fontId="19" fillId="0" borderId="24" xfId="3" applyFont="1" applyBorder="1" applyAlignment="1">
      <alignment horizontal="center" vertical="center"/>
    </xf>
    <xf numFmtId="9" fontId="19" fillId="0" borderId="13" xfId="1"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1" fontId="13" fillId="0" borderId="52"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1" fontId="7" fillId="0" borderId="26" xfId="3" applyNumberFormat="1" applyFont="1" applyBorder="1" applyAlignment="1">
      <alignment horizontal="center" vertical="center" wrapText="1"/>
    </xf>
    <xf numFmtId="0" fontId="13" fillId="0" borderId="29" xfId="3" applyFont="1" applyBorder="1" applyAlignment="1">
      <alignment horizontal="center" vertical="center" wrapText="1"/>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3" fillId="0" borderId="22" xfId="3" applyFont="1" applyBorder="1" applyAlignment="1">
      <alignment horizontal="center" vertical="center"/>
    </xf>
    <xf numFmtId="0" fontId="13" fillId="0" borderId="24" xfId="3" applyFont="1" applyBorder="1" applyAlignment="1">
      <alignment horizontal="center" vertical="center" wrapText="1"/>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43" fillId="0" borderId="22" xfId="3" applyFont="1" applyBorder="1" applyAlignment="1">
      <alignment horizontal="center" vertical="center"/>
    </xf>
    <xf numFmtId="0" fontId="43" fillId="0" borderId="22" xfId="3" applyFont="1" applyBorder="1" applyAlignment="1">
      <alignment horizontal="center" vertical="center" wrapText="1"/>
    </xf>
    <xf numFmtId="0" fontId="43" fillId="0" borderId="24" xfId="3" applyFont="1" applyBorder="1" applyAlignment="1">
      <alignment horizontal="center" vertical="center" wrapText="1"/>
    </xf>
    <xf numFmtId="0" fontId="13" fillId="0" borderId="2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169" fontId="13" fillId="0" borderId="33" xfId="5" applyNumberFormat="1" applyFont="1" applyBorder="1" applyAlignment="1">
      <alignment vertical="center"/>
    </xf>
    <xf numFmtId="169" fontId="13" fillId="0" borderId="34" xfId="5" applyNumberFormat="1" applyFont="1" applyBorder="1" applyAlignment="1">
      <alignment vertical="center"/>
    </xf>
    <xf numFmtId="169" fontId="13" fillId="0" borderId="35" xfId="5" applyNumberFormat="1" applyFont="1" applyBorder="1" applyAlignment="1">
      <alignment vertical="center"/>
    </xf>
    <xf numFmtId="43" fontId="41" fillId="5" borderId="22" xfId="18" applyFont="1" applyFill="1" applyBorder="1" applyAlignment="1">
      <alignment horizontal="center" vertical="center" wrapText="1"/>
    </xf>
    <xf numFmtId="43" fontId="41" fillId="5" borderId="24" xfId="18" applyFont="1" applyFill="1" applyBorder="1" applyAlignment="1">
      <alignment horizontal="center" vertical="center" wrapText="1"/>
    </xf>
    <xf numFmtId="0" fontId="48" fillId="0" borderId="22" xfId="0" applyFont="1" applyBorder="1" applyAlignment="1">
      <alignment vertical="top" wrapText="1"/>
    </xf>
    <xf numFmtId="0" fontId="48" fillId="0" borderId="13" xfId="0" applyFont="1" applyBorder="1" applyAlignment="1">
      <alignment vertical="top" wrapText="1"/>
    </xf>
    <xf numFmtId="0" fontId="13" fillId="0" borderId="13" xfId="3" applyFont="1" applyBorder="1"/>
    <xf numFmtId="0" fontId="13" fillId="0" borderId="14" xfId="3" applyFont="1" applyBorder="1"/>
    <xf numFmtId="37" fontId="22" fillId="0" borderId="22" xfId="11" applyNumberFormat="1" applyBorder="1" applyAlignment="1">
      <alignment horizontal="right" vertical="center"/>
    </xf>
    <xf numFmtId="0" fontId="42" fillId="3" borderId="22" xfId="19" applyFont="1" applyFill="1" applyBorder="1" applyAlignment="1">
      <alignment horizontal="center" vertical="center" wrapText="1"/>
    </xf>
    <xf numFmtId="0" fontId="42" fillId="5" borderId="22" xfId="19" applyFont="1" applyFill="1" applyBorder="1" applyAlignment="1">
      <alignment horizontal="center" vertical="center" wrapText="1"/>
    </xf>
    <xf numFmtId="0" fontId="3" fillId="0" borderId="24" xfId="19" applyBorder="1" applyAlignment="1">
      <alignment horizontal="right" vertical="center"/>
    </xf>
    <xf numFmtId="0" fontId="22" fillId="0" borderId="12" xfId="12" quotePrefix="1" applyNumberFormat="1" applyBorder="1" applyAlignment="1">
      <alignment horizontal="center" vertical="center" wrapText="1"/>
    </xf>
    <xf numFmtId="0" fontId="22" fillId="0" borderId="13" xfId="12" quotePrefix="1" applyNumberFormat="1" applyBorder="1" applyAlignment="1">
      <alignment horizontal="left" vertical="center" wrapText="1"/>
    </xf>
    <xf numFmtId="0" fontId="22" fillId="0" borderId="13" xfId="12" quotePrefix="1" applyNumberFormat="1" applyBorder="1" applyAlignment="1">
      <alignment horizontal="center" vertical="center" wrapText="1"/>
    </xf>
    <xf numFmtId="37" fontId="22" fillId="0" borderId="13" xfId="11" applyNumberFormat="1" applyBorder="1" applyAlignment="1">
      <alignment horizontal="center" vertical="center"/>
    </xf>
    <xf numFmtId="0" fontId="3" fillId="0" borderId="13" xfId="19" applyBorder="1" applyAlignment="1">
      <alignment horizontal="center" vertical="center"/>
    </xf>
    <xf numFmtId="37" fontId="22" fillId="0" borderId="13" xfId="11" applyNumberFormat="1" applyBorder="1" applyAlignment="1">
      <alignment horizontal="right" vertical="center"/>
    </xf>
    <xf numFmtId="0" fontId="31" fillId="0" borderId="1" xfId="2" applyFont="1" applyAlignment="1">
      <alignment vertical="center" wrapText="1"/>
    </xf>
    <xf numFmtId="175" fontId="13" fillId="0" borderId="1" xfId="3" applyNumberFormat="1" applyFont="1"/>
    <xf numFmtId="15" fontId="39" fillId="0" borderId="26" xfId="0" applyNumberFormat="1" applyFont="1" applyBorder="1" applyAlignment="1">
      <alignment horizontal="center" vertical="center"/>
    </xf>
    <xf numFmtId="9" fontId="19" fillId="0" borderId="22" xfId="3" applyNumberFormat="1" applyFont="1" applyBorder="1" applyAlignment="1">
      <alignment horizontal="center" vertical="center"/>
    </xf>
    <xf numFmtId="0" fontId="13" fillId="0" borderId="26" xfId="3" applyFont="1" applyBorder="1" applyAlignment="1">
      <alignment horizontal="left" vertical="top"/>
    </xf>
    <xf numFmtId="0" fontId="13" fillId="0" borderId="19" xfId="3" applyFont="1" applyBorder="1" applyAlignment="1">
      <alignment horizontal="left" vertical="top" wrapText="1"/>
    </xf>
    <xf numFmtId="2" fontId="19" fillId="5" borderId="22" xfId="3" applyNumberFormat="1" applyFont="1" applyFill="1" applyBorder="1" applyAlignment="1">
      <alignment horizontal="center" vertical="center" wrapText="1"/>
    </xf>
    <xf numFmtId="0" fontId="25" fillId="0" borderId="26" xfId="0" applyFont="1" applyBorder="1" applyAlignment="1">
      <alignment horizontal="left" vertical="top"/>
    </xf>
    <xf numFmtId="0" fontId="50" fillId="0" borderId="26" xfId="3" applyFont="1" applyBorder="1" applyAlignment="1">
      <alignment horizontal="left" vertical="top" wrapText="1"/>
    </xf>
    <xf numFmtId="10" fontId="19" fillId="5" borderId="25" xfId="3" applyNumberFormat="1" applyFont="1" applyFill="1" applyBorder="1" applyAlignment="1">
      <alignment horizontal="center" vertical="center" wrapText="1"/>
    </xf>
    <xf numFmtId="0" fontId="50" fillId="0" borderId="26" xfId="3" applyFont="1" applyBorder="1" applyAlignment="1">
      <alignment horizontal="left" vertical="top"/>
    </xf>
    <xf numFmtId="0" fontId="50" fillId="0" borderId="19" xfId="3" applyFont="1" applyBorder="1" applyAlignment="1">
      <alignment horizontal="left" vertical="top" wrapText="1"/>
    </xf>
    <xf numFmtId="0" fontId="13" fillId="0" borderId="1" xfId="3" applyFont="1" applyAlignment="1">
      <alignment vertical="center" wrapText="1"/>
    </xf>
    <xf numFmtId="0" fontId="0" fillId="0" borderId="0" xfId="0" applyAlignment="1">
      <alignment wrapText="1"/>
    </xf>
    <xf numFmtId="0" fontId="18" fillId="0" borderId="24" xfId="23" applyBorder="1" applyAlignment="1">
      <alignment horizontal="center" vertical="center" wrapText="1"/>
    </xf>
    <xf numFmtId="177" fontId="13" fillId="0" borderId="1" xfId="18" applyNumberFormat="1" applyFont="1" applyBorder="1" applyAlignment="1">
      <alignment vertical="center"/>
    </xf>
    <xf numFmtId="0" fontId="3" fillId="0" borderId="13" xfId="19" applyBorder="1" applyAlignment="1">
      <alignment vertical="center"/>
    </xf>
    <xf numFmtId="0" fontId="3" fillId="0" borderId="14" xfId="19" applyBorder="1" applyAlignment="1">
      <alignment vertical="center"/>
    </xf>
    <xf numFmtId="0" fontId="3" fillId="10" borderId="1" xfId="19" applyFill="1" applyAlignment="1">
      <alignment vertical="center"/>
    </xf>
    <xf numFmtId="0" fontId="3" fillId="0" borderId="1" xfId="19" applyAlignment="1">
      <alignment vertical="center"/>
    </xf>
    <xf numFmtId="0" fontId="3" fillId="0" borderId="13" xfId="19" applyBorder="1" applyAlignment="1">
      <alignment horizontal="right" vertical="center"/>
    </xf>
    <xf numFmtId="174" fontId="38" fillId="0" borderId="13" xfId="21" applyNumberFormat="1" applyFont="1" applyFill="1" applyBorder="1" applyAlignment="1">
      <alignment horizontal="center" vertical="center"/>
    </xf>
    <xf numFmtId="15" fontId="12" fillId="0" borderId="26" xfId="0" applyNumberFormat="1" applyFont="1" applyBorder="1" applyAlignment="1">
      <alignment horizontal="center" vertical="center"/>
    </xf>
    <xf numFmtId="174" fontId="13" fillId="0" borderId="1" xfId="3" applyNumberFormat="1" applyFont="1" applyAlignment="1">
      <alignment vertical="center"/>
    </xf>
    <xf numFmtId="174" fontId="13" fillId="4" borderId="1" xfId="3" applyNumberFormat="1" applyFont="1" applyFill="1" applyAlignment="1">
      <alignment vertical="center"/>
    </xf>
    <xf numFmtId="175" fontId="13" fillId="4" borderId="1" xfId="3" applyNumberFormat="1" applyFont="1" applyFill="1" applyAlignment="1">
      <alignment vertical="center"/>
    </xf>
    <xf numFmtId="175" fontId="12" fillId="4" borderId="1" xfId="2" applyNumberFormat="1" applyFont="1" applyFill="1" applyAlignment="1">
      <alignment vertical="center" wrapText="1"/>
    </xf>
    <xf numFmtId="0" fontId="1" fillId="0" borderId="13" xfId="19" applyFont="1" applyBorder="1" applyAlignment="1">
      <alignment horizontal="left" vertical="top" wrapText="1"/>
    </xf>
    <xf numFmtId="0" fontId="1" fillId="0" borderId="22" xfId="19" applyFont="1" applyBorder="1" applyAlignment="1">
      <alignment horizontal="left" vertical="top" wrapText="1"/>
    </xf>
    <xf numFmtId="175" fontId="13" fillId="12" borderId="22" xfId="22" applyNumberFormat="1" applyFont="1" applyFill="1" applyBorder="1" applyAlignment="1">
      <alignment vertical="center"/>
    </xf>
    <xf numFmtId="174" fontId="38" fillId="0" borderId="22" xfId="21" applyNumberFormat="1" applyFont="1" applyFill="1" applyBorder="1" applyAlignment="1">
      <alignment horizontal="center" vertical="center"/>
    </xf>
    <xf numFmtId="0" fontId="29" fillId="3" borderId="47" xfId="2" applyFont="1" applyFill="1" applyBorder="1" applyAlignment="1">
      <alignment horizontal="center" vertical="center" wrapText="1"/>
    </xf>
    <xf numFmtId="0" fontId="29" fillId="3" borderId="45" xfId="2" applyFont="1" applyFill="1" applyBorder="1" applyAlignment="1">
      <alignment horizontal="center" vertical="center" wrapText="1"/>
    </xf>
    <xf numFmtId="43" fontId="19" fillId="0" borderId="22" xfId="18" applyFont="1" applyBorder="1" applyAlignment="1">
      <alignment horizontal="center"/>
    </xf>
    <xf numFmtId="0" fontId="19" fillId="0" borderId="22" xfId="3" applyFont="1" applyBorder="1" applyAlignment="1">
      <alignment horizontal="center" vertical="center"/>
    </xf>
    <xf numFmtId="0" fontId="19" fillId="0" borderId="22" xfId="0" applyFont="1" applyBorder="1" applyAlignment="1">
      <alignment horizontal="center"/>
    </xf>
    <xf numFmtId="0" fontId="19" fillId="2" borderId="22" xfId="0" applyFont="1" applyFill="1" applyBorder="1" applyAlignment="1">
      <alignment horizontal="center" vertical="center" wrapText="1"/>
    </xf>
    <xf numFmtId="0" fontId="32" fillId="0" borderId="22" xfId="3" applyFont="1" applyBorder="1" applyAlignment="1">
      <alignment horizontal="center" vertical="center" wrapText="1"/>
    </xf>
    <xf numFmtId="0" fontId="19" fillId="0" borderId="22" xfId="3" applyFont="1" applyBorder="1" applyAlignment="1">
      <alignment horizontal="center" vertical="center" wrapText="1"/>
    </xf>
    <xf numFmtId="0" fontId="19" fillId="0" borderId="22" xfId="0" applyFont="1" applyBorder="1" applyAlignment="1">
      <alignment horizontal="center" vertical="center" wrapText="1"/>
    </xf>
    <xf numFmtId="0" fontId="50" fillId="0" borderId="22" xfId="3" applyFont="1" applyBorder="1" applyAlignment="1">
      <alignment vertical="top" wrapText="1"/>
    </xf>
    <xf numFmtId="0" fontId="50" fillId="2" borderId="22" xfId="0" applyFont="1" applyFill="1" applyBorder="1" applyAlignment="1">
      <alignment vertical="top" wrapText="1"/>
    </xf>
    <xf numFmtId="0" fontId="56" fillId="2" borderId="22" xfId="0" applyFont="1" applyFill="1" applyBorder="1" applyAlignment="1">
      <alignment vertical="top" wrapText="1"/>
    </xf>
    <xf numFmtId="0" fontId="57" fillId="2" borderId="22" xfId="0" applyFont="1" applyFill="1" applyBorder="1" applyAlignment="1">
      <alignment vertical="top" wrapText="1"/>
    </xf>
    <xf numFmtId="0" fontId="18" fillId="0" borderId="22" xfId="23" applyBorder="1" applyAlignment="1">
      <alignment horizontal="center" vertical="center" wrapText="1"/>
    </xf>
    <xf numFmtId="0" fontId="55" fillId="0" borderId="22" xfId="3" applyFont="1" applyBorder="1" applyAlignment="1">
      <alignment horizontal="left" vertical="top" wrapText="1"/>
    </xf>
    <xf numFmtId="0" fontId="50" fillId="0" borderId="22" xfId="3" applyFont="1" applyBorder="1" applyAlignment="1">
      <alignment horizontal="left" vertical="top" wrapText="1"/>
    </xf>
    <xf numFmtId="0" fontId="50" fillId="0" borderId="23" xfId="0" applyFont="1" applyBorder="1" applyAlignment="1">
      <alignment horizontal="left" vertical="top" wrapText="1"/>
    </xf>
    <xf numFmtId="0" fontId="50" fillId="0" borderId="25" xfId="0" applyFont="1" applyBorder="1" applyAlignment="1">
      <alignment horizontal="left" vertical="top"/>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9" fontId="31"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9" fontId="31" fillId="0" borderId="22" xfId="3" applyNumberFormat="1" applyFont="1" applyBorder="1" applyAlignment="1">
      <alignment horizontal="center" vertical="center" wrapText="1"/>
    </xf>
    <xf numFmtId="0" fontId="0" fillId="0" borderId="22" xfId="0" applyBorder="1" applyAlignment="1">
      <alignment horizontal="center" vertical="center" wrapText="1"/>
    </xf>
    <xf numFmtId="0" fontId="31" fillId="5" borderId="21" xfId="3" applyFont="1" applyFill="1" applyBorder="1" applyAlignment="1">
      <alignment horizontal="center" vertical="center" wrapText="1"/>
    </xf>
    <xf numFmtId="0" fontId="31" fillId="5" borderId="12" xfId="3" applyFont="1" applyFill="1" applyBorder="1" applyAlignment="1">
      <alignment horizontal="center" vertical="center" wrapText="1"/>
    </xf>
    <xf numFmtId="0" fontId="31" fillId="5" borderId="22" xfId="3" applyFont="1" applyFill="1" applyBorder="1" applyAlignment="1">
      <alignment horizontal="center" vertical="center" wrapText="1"/>
    </xf>
    <xf numFmtId="0" fontId="19" fillId="0" borderId="13" xfId="3" applyFont="1" applyBorder="1" applyAlignment="1">
      <alignment horizontal="center" vertical="center"/>
    </xf>
    <xf numFmtId="0" fontId="31" fillId="5" borderId="23" xfId="2" applyFont="1" applyFill="1" applyBorder="1" applyAlignment="1">
      <alignment horizontal="center" vertical="center" wrapText="1"/>
    </xf>
    <xf numFmtId="0" fontId="31" fillId="5" borderId="42" xfId="2" applyFont="1" applyFill="1" applyBorder="1" applyAlignment="1">
      <alignment horizontal="center" vertical="center" wrapText="1"/>
    </xf>
    <xf numFmtId="0" fontId="31" fillId="5" borderId="25" xfId="2" applyFont="1" applyFill="1" applyBorder="1" applyAlignment="1">
      <alignment horizontal="center" vertical="center" wrapText="1"/>
    </xf>
    <xf numFmtId="0" fontId="33" fillId="0" borderId="22" xfId="3" applyFont="1" applyBorder="1" applyAlignment="1">
      <alignment horizontal="center" vertical="center" wrapText="1"/>
    </xf>
    <xf numFmtId="0" fontId="19" fillId="0" borderId="22" xfId="3" applyFont="1" applyBorder="1" applyAlignment="1">
      <alignment horizontal="justify" vertical="top" wrapText="1"/>
    </xf>
    <xf numFmtId="9" fontId="20" fillId="0" borderId="11" xfId="3" applyNumberFormat="1" applyFont="1" applyBorder="1" applyAlignment="1">
      <alignment horizontal="center" vertical="center"/>
    </xf>
    <xf numFmtId="9" fontId="20" fillId="0" borderId="19" xfId="3" applyNumberFormat="1" applyFont="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48" xfId="3" applyFont="1" applyFill="1" applyBorder="1" applyAlignment="1">
      <alignment horizontal="center" vertical="center" wrapText="1"/>
    </xf>
    <xf numFmtId="0" fontId="31" fillId="5" borderId="9" xfId="3" applyFont="1" applyFill="1" applyBorder="1" applyAlignment="1">
      <alignment horizontal="center" vertical="center" wrapText="1"/>
    </xf>
    <xf numFmtId="0" fontId="19" fillId="0" borderId="22" xfId="3" applyFont="1" applyBorder="1" applyAlignment="1">
      <alignment horizontal="left" vertical="top" wrapText="1"/>
    </xf>
    <xf numFmtId="0" fontId="12" fillId="4" borderId="1" xfId="2" applyFont="1" applyFill="1" applyAlignment="1">
      <alignment horizontal="left"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1" fillId="0" borderId="2" xfId="2" applyFont="1" applyBorder="1" applyAlignment="1">
      <alignment vertical="center" wrapText="1"/>
    </xf>
    <xf numFmtId="0" fontId="12" fillId="0" borderId="18" xfId="2" applyFont="1" applyBorder="1" applyAlignment="1">
      <alignment vertical="center" wrapText="1"/>
    </xf>
    <xf numFmtId="0" fontId="12" fillId="0" borderId="17" xfId="2" applyFont="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2" fillId="0" borderId="11" xfId="2" applyFont="1" applyBorder="1" applyAlignment="1">
      <alignment vertical="center" wrapText="1"/>
    </xf>
    <xf numFmtId="0" fontId="12" fillId="0" borderId="20" xfId="2" applyFont="1" applyBorder="1" applyAlignment="1">
      <alignment vertical="center" wrapText="1"/>
    </xf>
    <xf numFmtId="0" fontId="12" fillId="0" borderId="19" xfId="2" applyFont="1" applyBorder="1" applyAlignment="1">
      <alignment vertical="center" wrapText="1"/>
    </xf>
    <xf numFmtId="0" fontId="11" fillId="0" borderId="26" xfId="2" applyFont="1" applyBorder="1" applyAlignment="1">
      <alignment vertical="center" wrapText="1"/>
    </xf>
    <xf numFmtId="0" fontId="12" fillId="5" borderId="26" xfId="2" applyFont="1" applyFill="1" applyBorder="1" applyAlignment="1">
      <alignment vertical="center" wrapText="1"/>
    </xf>
    <xf numFmtId="0" fontId="11" fillId="0" borderId="54" xfId="2" applyFont="1" applyBorder="1" applyAlignment="1">
      <alignment vertical="center" wrapText="1"/>
    </xf>
    <xf numFmtId="0" fontId="13" fillId="0" borderId="26" xfId="3" applyFont="1" applyBorder="1" applyAlignment="1">
      <alignment vertical="center" wrapText="1"/>
    </xf>
    <xf numFmtId="0" fontId="35" fillId="4" borderId="5" xfId="2" applyFont="1" applyFill="1" applyBorder="1" applyAlignment="1">
      <alignment horizontal="center" vertical="center" wrapText="1"/>
    </xf>
    <xf numFmtId="0" fontId="35" fillId="4" borderId="6" xfId="2" applyFont="1" applyFill="1" applyBorder="1" applyAlignment="1">
      <alignment horizontal="center" vertical="center" wrapText="1"/>
    </xf>
    <xf numFmtId="0" fontId="35"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2" fillId="5" borderId="26" xfId="2" applyFont="1" applyFill="1" applyBorder="1" applyAlignment="1">
      <alignment horizontal="left" vertical="center" wrapText="1"/>
    </xf>
    <xf numFmtId="0" fontId="12" fillId="5" borderId="26" xfId="2" applyFont="1" applyFill="1" applyBorder="1" applyAlignment="1">
      <alignment horizontal="center" vertical="center" wrapText="1"/>
    </xf>
    <xf numFmtId="0" fontId="12" fillId="0" borderId="26" xfId="0" applyFont="1" applyBorder="1" applyAlignment="1">
      <alignment horizontal="center"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3" xfId="0" applyFont="1" applyBorder="1" applyAlignment="1">
      <alignment horizontal="center"/>
    </xf>
    <xf numFmtId="0" fontId="19" fillId="0" borderId="25" xfId="0" applyFont="1" applyBorder="1" applyAlignment="1">
      <alignment horizont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31" fillId="5" borderId="22" xfId="2" applyFont="1" applyFill="1" applyBorder="1" applyAlignment="1">
      <alignment horizontal="center" vertical="center" wrapText="1"/>
    </xf>
    <xf numFmtId="0" fontId="20" fillId="5" borderId="22" xfId="3" applyFont="1" applyFill="1" applyBorder="1" applyAlignment="1">
      <alignment horizontal="center" vertical="center" wrapText="1"/>
    </xf>
    <xf numFmtId="0" fontId="19" fillId="5" borderId="22" xfId="3" applyFont="1" applyFill="1" applyBorder="1" applyAlignment="1">
      <alignment horizontal="center" vertical="center" wrapText="1"/>
    </xf>
    <xf numFmtId="0" fontId="50" fillId="0" borderId="23" xfId="3" applyFont="1" applyBorder="1" applyAlignment="1">
      <alignment horizontal="left" vertical="top" wrapText="1"/>
    </xf>
    <xf numFmtId="0" fontId="50" fillId="0" borderId="25" xfId="3" applyFont="1" applyBorder="1" applyAlignment="1">
      <alignment horizontal="left" vertical="top" wrapText="1"/>
    </xf>
    <xf numFmtId="0" fontId="55" fillId="0" borderId="23" xfId="3" applyFont="1" applyBorder="1" applyAlignment="1">
      <alignment horizontal="left" vertical="top" wrapText="1"/>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0" fillId="5" borderId="25" xfId="0" applyFill="1" applyBorder="1" applyAlignment="1">
      <alignment horizontal="center" vertical="center"/>
    </xf>
    <xf numFmtId="0" fontId="40" fillId="0" borderId="2" xfId="2" applyFont="1" applyBorder="1" applyAlignment="1">
      <alignment vertical="center" wrapText="1"/>
    </xf>
    <xf numFmtId="0" fontId="39" fillId="0" borderId="18" xfId="2" applyFont="1" applyBorder="1" applyAlignment="1">
      <alignment vertical="center" wrapText="1"/>
    </xf>
    <xf numFmtId="0" fontId="39" fillId="0" borderId="17" xfId="2" applyFont="1" applyBorder="1" applyAlignment="1">
      <alignment vertical="center" wrapText="1"/>
    </xf>
    <xf numFmtId="0" fontId="39" fillId="0" borderId="8" xfId="2" applyFont="1" applyBorder="1" applyAlignment="1">
      <alignment vertical="center" wrapText="1"/>
    </xf>
    <xf numFmtId="0" fontId="39" fillId="0" borderId="1" xfId="2" applyFont="1" applyAlignment="1">
      <alignment vertical="center" wrapText="1"/>
    </xf>
    <xf numFmtId="0" fontId="39" fillId="0" borderId="16" xfId="2" applyFont="1" applyBorder="1" applyAlignment="1">
      <alignment vertical="center" wrapText="1"/>
    </xf>
    <xf numFmtId="0" fontId="39" fillId="0" borderId="11" xfId="2" applyFont="1" applyBorder="1" applyAlignment="1">
      <alignment vertical="center" wrapText="1"/>
    </xf>
    <xf numFmtId="0" fontId="39" fillId="0" borderId="20" xfId="2" applyFont="1" applyBorder="1" applyAlignment="1">
      <alignment vertical="center" wrapText="1"/>
    </xf>
    <xf numFmtId="0" fontId="39" fillId="0" borderId="19" xfId="2" applyFont="1" applyBorder="1" applyAlignment="1">
      <alignment vertical="center" wrapText="1"/>
    </xf>
    <xf numFmtId="0" fontId="40" fillId="0" borderId="26" xfId="2" applyFont="1" applyBorder="1" applyAlignment="1">
      <alignment vertical="center" wrapText="1"/>
    </xf>
    <xf numFmtId="0" fontId="39" fillId="5" borderId="26" xfId="2" applyFont="1" applyFill="1" applyBorder="1" applyAlignment="1">
      <alignment vertical="center" wrapText="1"/>
    </xf>
    <xf numFmtId="0" fontId="8" fillId="0" borderId="26" xfId="3" applyFont="1" applyBorder="1" applyAlignment="1">
      <alignment vertical="center" wrapText="1"/>
    </xf>
    <xf numFmtId="0" fontId="40" fillId="0" borderId="54" xfId="2" applyFont="1" applyBorder="1" applyAlignment="1">
      <alignment vertical="center" wrapText="1"/>
    </xf>
    <xf numFmtId="0" fontId="53" fillId="4" borderId="5" xfId="2" applyFont="1" applyFill="1" applyBorder="1" applyAlignment="1">
      <alignment horizontal="center" vertical="center" wrapText="1"/>
    </xf>
    <xf numFmtId="0" fontId="53" fillId="4" borderId="6" xfId="2" applyFont="1" applyFill="1" applyBorder="1" applyAlignment="1">
      <alignment horizontal="center" vertical="center" wrapText="1"/>
    </xf>
    <xf numFmtId="0" fontId="53" fillId="4" borderId="7" xfId="2" applyFont="1" applyFill="1" applyBorder="1" applyAlignment="1">
      <alignment horizontal="center" vertical="center" wrapText="1"/>
    </xf>
    <xf numFmtId="0" fontId="18" fillId="0" borderId="23" xfId="23" applyBorder="1" applyAlignment="1">
      <alignment horizontal="center" vertical="center" wrapText="1"/>
    </xf>
    <xf numFmtId="0" fontId="56" fillId="2" borderId="23" xfId="0" applyFont="1" applyFill="1" applyBorder="1" applyAlignment="1">
      <alignment horizontal="left" vertical="top" wrapText="1"/>
    </xf>
    <xf numFmtId="0" fontId="56" fillId="2" borderId="25" xfId="0" applyFont="1" applyFill="1" applyBorder="1" applyAlignment="1">
      <alignment horizontal="left" vertical="top" wrapText="1"/>
    </xf>
    <xf numFmtId="0" fontId="50" fillId="2" borderId="23" xfId="0" applyFont="1" applyFill="1" applyBorder="1" applyAlignment="1">
      <alignment horizontal="left" vertical="top" wrapText="1"/>
    </xf>
    <xf numFmtId="0" fontId="50" fillId="2" borderId="25" xfId="0" applyFont="1" applyFill="1" applyBorder="1" applyAlignment="1">
      <alignment horizontal="left" vertical="top" wrapText="1"/>
    </xf>
    <xf numFmtId="0" fontId="32" fillId="0" borderId="25" xfId="3" applyFont="1" applyBorder="1" applyAlignment="1">
      <alignment horizontal="center" vertical="center" wrapText="1"/>
    </xf>
    <xf numFmtId="0" fontId="32" fillId="0" borderId="23" xfId="3" applyFont="1" applyBorder="1" applyAlignment="1">
      <alignment horizontal="center" vertical="center" wrapText="1"/>
    </xf>
    <xf numFmtId="0" fontId="52" fillId="0" borderId="5" xfId="3" applyFont="1" applyBorder="1" applyAlignment="1">
      <alignment horizontal="center" vertical="center" wrapText="1"/>
    </xf>
    <xf numFmtId="0" fontId="52" fillId="0" borderId="6" xfId="3" applyFont="1" applyBorder="1" applyAlignment="1">
      <alignment horizontal="center" vertical="center" wrapText="1"/>
    </xf>
    <xf numFmtId="0" fontId="52" fillId="0" borderId="7" xfId="3" applyFont="1" applyBorder="1" applyAlignment="1">
      <alignment horizontal="center" vertical="center" wrapText="1"/>
    </xf>
    <xf numFmtId="0" fontId="50" fillId="0" borderId="22" xfId="3" applyFont="1" applyBorder="1" applyAlignment="1">
      <alignment horizontal="justify" vertical="top" wrapText="1"/>
    </xf>
    <xf numFmtId="0" fontId="19" fillId="2" borderId="2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32" fillId="0" borderId="23" xfId="3" applyFont="1" applyBorder="1" applyAlignment="1">
      <alignment horizontal="left" vertical="center" wrapText="1"/>
    </xf>
    <xf numFmtId="0" fontId="30" fillId="0" borderId="25" xfId="3" applyFont="1" applyBorder="1" applyAlignment="1">
      <alignment horizontal="left" vertical="center" wrapText="1"/>
    </xf>
    <xf numFmtId="0" fontId="52" fillId="0" borderId="2" xfId="3" applyFont="1" applyBorder="1" applyAlignment="1">
      <alignment horizontal="center" vertical="center" wrapText="1"/>
    </xf>
    <xf numFmtId="0" fontId="52" fillId="0" borderId="17" xfId="3" applyFont="1" applyBorder="1" applyAlignment="1">
      <alignment horizontal="center" vertical="center" wrapText="1"/>
    </xf>
    <xf numFmtId="0" fontId="52" fillId="0" borderId="11" xfId="3" applyFont="1" applyBorder="1" applyAlignment="1">
      <alignment horizontal="center" vertical="center" wrapText="1"/>
    </xf>
    <xf numFmtId="0" fontId="52" fillId="0" borderId="19" xfId="3" applyFont="1" applyBorder="1" applyAlignment="1">
      <alignment horizontal="center" vertical="center" wrapText="1"/>
    </xf>
    <xf numFmtId="0" fontId="19" fillId="0" borderId="23" xfId="3" applyFont="1" applyBorder="1" applyAlignment="1">
      <alignment horizontal="left" vertical="top" wrapText="1"/>
    </xf>
    <xf numFmtId="0" fontId="19" fillId="0" borderId="25" xfId="3" applyFont="1" applyBorder="1" applyAlignment="1">
      <alignment horizontal="left" vertical="top" wrapText="1"/>
    </xf>
    <xf numFmtId="0" fontId="19" fillId="2" borderId="23" xfId="0" applyFont="1" applyFill="1" applyBorder="1" applyAlignment="1">
      <alignment horizontal="left" vertical="top" wrapText="1"/>
    </xf>
    <xf numFmtId="0" fontId="19" fillId="2" borderId="25" xfId="0" applyFont="1" applyFill="1" applyBorder="1" applyAlignment="1">
      <alignment horizontal="left" vertical="top" wrapText="1"/>
    </xf>
    <xf numFmtId="0" fontId="50" fillId="0" borderId="22" xfId="0" applyFont="1" applyBorder="1" applyAlignment="1">
      <alignment horizontal="left" vertical="top" wrapText="1"/>
    </xf>
    <xf numFmtId="0" fontId="50" fillId="0" borderId="22" xfId="0" applyFont="1" applyBorder="1" applyAlignment="1">
      <alignment horizontal="left" vertical="top"/>
    </xf>
    <xf numFmtId="0" fontId="13" fillId="0" borderId="22" xfId="3" applyFont="1" applyBorder="1" applyAlignment="1">
      <alignment horizontal="left" vertical="top" wrapText="1"/>
    </xf>
    <xf numFmtId="0" fontId="13" fillId="0" borderId="22" xfId="3" applyFont="1" applyBorder="1" applyAlignment="1">
      <alignment horizontal="left"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48" xfId="3" applyFont="1" applyFill="1" applyBorder="1" applyAlignment="1">
      <alignment horizontal="center" vertical="center" wrapText="1"/>
    </xf>
    <xf numFmtId="0" fontId="12" fillId="5" borderId="21"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50" fillId="0" borderId="5" xfId="3" applyFont="1" applyBorder="1" applyAlignment="1">
      <alignment horizontal="center" vertical="center" wrapText="1"/>
    </xf>
    <xf numFmtId="0" fontId="50" fillId="0" borderId="6" xfId="3" applyFont="1" applyBorder="1" applyAlignment="1">
      <alignment horizontal="center" vertical="center" wrapText="1"/>
    </xf>
    <xf numFmtId="0" fontId="50" fillId="0" borderId="7" xfId="3" applyFont="1" applyBorder="1" applyAlignment="1">
      <alignment horizontal="center"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17"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6" xfId="2" applyFont="1" applyBorder="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0" borderId="19" xfId="2" applyFont="1" applyBorder="1" applyAlignment="1">
      <alignment horizontal="center" vertical="center" wrapText="1"/>
    </xf>
    <xf numFmtId="0" fontId="12" fillId="5" borderId="22" xfId="3" applyFont="1" applyFill="1" applyBorder="1" applyAlignment="1">
      <alignment horizontal="center" vertical="center" wrapText="1"/>
    </xf>
    <xf numFmtId="0" fontId="13" fillId="0" borderId="22" xfId="3" applyFont="1" applyBorder="1" applyAlignment="1">
      <alignment horizontal="justify" vertical="top" wrapText="1"/>
    </xf>
    <xf numFmtId="0" fontId="13" fillId="0" borderId="22" xfId="3"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22" xfId="3" applyFont="1" applyBorder="1" applyAlignment="1">
      <alignment horizontal="center" vertical="center"/>
    </xf>
    <xf numFmtId="0" fontId="43" fillId="0" borderId="22" xfId="3" applyFont="1" applyBorder="1" applyAlignment="1">
      <alignment horizontal="center" vertical="center" wrapText="1"/>
    </xf>
    <xf numFmtId="0" fontId="28" fillId="0" borderId="32"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12" fillId="5" borderId="21" xfId="2" applyFont="1" applyFill="1" applyBorder="1" applyAlignment="1">
      <alignment horizontal="center" vertical="center" wrapText="1"/>
    </xf>
    <xf numFmtId="0" fontId="12" fillId="5" borderId="22" xfId="2" applyFont="1" applyFill="1" applyBorder="1" applyAlignment="1">
      <alignment horizontal="center"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0" borderId="1" xfId="0" applyFont="1" applyBorder="1" applyAlignment="1">
      <alignment horizontal="center" vertical="center" wrapText="1"/>
    </xf>
    <xf numFmtId="0" fontId="12" fillId="5" borderId="24" xfId="2" applyFont="1" applyFill="1" applyBorder="1" applyAlignment="1">
      <alignment horizontal="center" vertical="center" wrapText="1"/>
    </xf>
    <xf numFmtId="0" fontId="12" fillId="0" borderId="22" xfId="0" applyFont="1" applyBorder="1" applyAlignment="1">
      <alignment vertical="center" wrapText="1"/>
    </xf>
    <xf numFmtId="0" fontId="12" fillId="0" borderId="13" xfId="0" applyFont="1" applyBorder="1" applyAlignment="1">
      <alignment vertical="center" wrapText="1"/>
    </xf>
    <xf numFmtId="0" fontId="12" fillId="0" borderId="21" xfId="0" applyFont="1" applyBorder="1" applyAlignment="1">
      <alignment vertical="center" wrapText="1"/>
    </xf>
    <xf numFmtId="0" fontId="12" fillId="0" borderId="12" xfId="0" applyFont="1" applyBorder="1" applyAlignment="1">
      <alignment vertical="center" wrapText="1"/>
    </xf>
    <xf numFmtId="0" fontId="39"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169" fontId="13" fillId="0" borderId="47" xfId="5" applyNumberFormat="1" applyFont="1" applyBorder="1" applyAlignment="1">
      <alignment horizontal="center" vertical="center"/>
    </xf>
    <xf numFmtId="169" fontId="13" fillId="0" borderId="34" xfId="5" applyNumberFormat="1" applyFont="1" applyBorder="1" applyAlignment="1">
      <alignment horizontal="center" vertical="center"/>
    </xf>
    <xf numFmtId="169" fontId="13" fillId="0" borderId="49" xfId="5" applyNumberFormat="1" applyFont="1" applyBorder="1" applyAlignment="1">
      <alignment horizontal="center" vertical="center"/>
    </xf>
    <xf numFmtId="0" fontId="12" fillId="3" borderId="26" xfId="2" applyFont="1" applyFill="1" applyBorder="1" applyAlignment="1">
      <alignment horizontal="left" vertical="center" wrapText="1"/>
    </xf>
    <xf numFmtId="0" fontId="12" fillId="3" borderId="48"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12" fillId="3" borderId="10"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1" fontId="6" fillId="0" borderId="6" xfId="3" applyNumberFormat="1" applyFont="1" applyBorder="1" applyAlignment="1">
      <alignment horizontal="center" vertical="center"/>
    </xf>
    <xf numFmtId="0" fontId="11" fillId="0" borderId="26" xfId="0" applyFont="1" applyBorder="1" applyAlignment="1">
      <alignment horizontal="left" vertical="center" wrapText="1"/>
    </xf>
    <xf numFmtId="0" fontId="42" fillId="5" borderId="9" xfId="19" applyFont="1" applyFill="1" applyBorder="1" applyAlignment="1">
      <alignment horizontal="center" vertical="center" wrapText="1"/>
    </xf>
    <xf numFmtId="0" fontId="42" fillId="5" borderId="22" xfId="19" applyFont="1" applyFill="1" applyBorder="1" applyAlignment="1">
      <alignment horizontal="center" vertical="center" wrapText="1"/>
    </xf>
    <xf numFmtId="0" fontId="24" fillId="11" borderId="48" xfId="14" quotePrefix="1" applyNumberFormat="1" applyFill="1" applyBorder="1" applyAlignment="1">
      <alignment horizontal="center" vertical="center" wrapText="1"/>
    </xf>
    <xf numFmtId="0" fontId="24" fillId="11" borderId="21"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2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22"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22" xfId="12" quotePrefix="1" applyNumberFormat="1" applyFont="1" applyFill="1" applyBorder="1" applyAlignment="1">
      <alignment horizontal="center" vertical="center" wrapText="1"/>
    </xf>
    <xf numFmtId="0" fontId="42" fillId="5" borderId="9" xfId="19" applyFont="1" applyFill="1" applyBorder="1" applyAlignment="1">
      <alignment horizontal="center" vertical="center"/>
    </xf>
    <xf numFmtId="0" fontId="42" fillId="5" borderId="10" xfId="19" applyFont="1" applyFill="1" applyBorder="1" applyAlignment="1">
      <alignment horizontal="center" vertical="center" wrapText="1"/>
    </xf>
    <xf numFmtId="0" fontId="42" fillId="5" borderId="24" xfId="19" applyFont="1" applyFill="1" applyBorder="1" applyAlignment="1">
      <alignment horizontal="center" vertical="center" wrapText="1"/>
    </xf>
    <xf numFmtId="0" fontId="3" fillId="10" borderId="1" xfId="19" applyFill="1" applyAlignment="1">
      <alignment horizontal="center"/>
    </xf>
    <xf numFmtId="0" fontId="38" fillId="3" borderId="9" xfId="19" applyFont="1" applyFill="1" applyBorder="1" applyAlignment="1">
      <alignment horizontal="center" vertical="center" wrapText="1"/>
    </xf>
    <xf numFmtId="0" fontId="38" fillId="3" borderId="22"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12" borderId="5" xfId="0" applyFont="1" applyFill="1" applyBorder="1" applyAlignment="1">
      <alignment horizontal="center" vertical="center"/>
    </xf>
    <xf numFmtId="0" fontId="12" fillId="12" borderId="7"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53" xfId="0" applyFont="1" applyBorder="1" applyAlignment="1">
      <alignment horizontal="left" vertical="center" wrapText="1"/>
    </xf>
    <xf numFmtId="0" fontId="13" fillId="0" borderId="17" xfId="0" applyFont="1" applyBorder="1" applyAlignment="1">
      <alignment horizontal="left" vertical="center" wrapText="1"/>
    </xf>
    <xf numFmtId="0" fontId="12" fillId="5" borderId="43" xfId="2" applyFont="1" applyFill="1" applyBorder="1" applyAlignment="1">
      <alignment horizontal="center" vertical="center" wrapText="1"/>
    </xf>
    <xf numFmtId="0" fontId="12" fillId="5" borderId="44"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55" xfId="2" applyFont="1" applyBorder="1" applyAlignment="1">
      <alignment horizontal="center" vertical="center" wrapText="1"/>
    </xf>
    <xf numFmtId="0" fontId="12" fillId="0" borderId="56" xfId="2" applyFont="1" applyBorder="1" applyAlignment="1">
      <alignment horizontal="center" vertical="center" wrapText="1"/>
    </xf>
    <xf numFmtId="0" fontId="12" fillId="0" borderId="57" xfId="2" applyFont="1" applyBorder="1" applyAlignment="1">
      <alignment horizontal="center" vertical="center" wrapText="1"/>
    </xf>
    <xf numFmtId="0" fontId="19" fillId="0" borderId="22" xfId="3" applyFont="1" applyFill="1" applyBorder="1" applyAlignment="1">
      <alignment horizontal="left" vertical="top" wrapText="1"/>
    </xf>
    <xf numFmtId="0" fontId="50" fillId="0" borderId="22" xfId="3" applyFont="1" applyFill="1" applyBorder="1" applyAlignment="1">
      <alignment horizontal="left" vertical="top" wrapText="1"/>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387351</xdr:colOff>
      <xdr:row>0</xdr:row>
      <xdr:rowOff>98425</xdr:rowOff>
    </xdr:from>
    <xdr:to>
      <xdr:col>0</xdr:col>
      <xdr:colOff>1300335</xdr:colOff>
      <xdr:row>3</xdr:row>
      <xdr:rowOff>0</xdr:rowOff>
    </xdr:to>
    <xdr:pic>
      <xdr:nvPicPr>
        <xdr:cNvPr id="2" name="Picture 47">
          <a:extLst>
            <a:ext uri="{FF2B5EF4-FFF2-40B4-BE49-F238E27FC236}">
              <a16:creationId xmlns:a16="http://schemas.microsoft.com/office/drawing/2014/main" id="{31ED38D9-3349-584F-8E49-00A6ABEF6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1" y="98425"/>
          <a:ext cx="912984" cy="54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A41E578-229D-C247-A428-82B9607CA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file:///C:/:f:/g/personal/kforero_sdmujer_gov_co/IgCxPb4YHGEzRrpXAjbqPWsOAeG3icSEAi3q8faaCmqn3wI" TargetMode="External"/><Relationship Id="rId7" Type="http://schemas.openxmlformats.org/officeDocument/2006/relationships/hyperlink" Target="file:///C:/:f:/g/personal/kforero_sdmujer_gov_co/IgC_mShhEAVZTri502oq0YZTAeNcg8iMtX421KLRC6otYio" TargetMode="External"/><Relationship Id="rId2" Type="http://schemas.openxmlformats.org/officeDocument/2006/relationships/hyperlink" Target="file:///C:/:f:/g/personal/kforero_sdmujer_gov_co/IgB0_xnU4RfAQZ-1tGZqTuopAfgawwHQnJwZtmFn251mJ14" TargetMode="External"/><Relationship Id="rId1" Type="http://schemas.openxmlformats.org/officeDocument/2006/relationships/hyperlink" Target="file:///C:/:f:/g/personal/kforero_sdmujer_gov_co/IgBFRacr3UaARbvDYhZ-mxx2AZ2cvKbc7KRQrtY49kjcEsU" TargetMode="External"/><Relationship Id="rId6" Type="http://schemas.openxmlformats.org/officeDocument/2006/relationships/hyperlink" Target="file:///C:/:f:/g/personal/kforero_sdmujer_gov_co/IgDhrv5o9AwQTo5wey2SYSWNAayRPWqqsrwU4JJOSGmgduo" TargetMode="External"/><Relationship Id="rId11" Type="http://schemas.openxmlformats.org/officeDocument/2006/relationships/comments" Target="../comments1.xml"/><Relationship Id="rId5" Type="http://schemas.openxmlformats.org/officeDocument/2006/relationships/hyperlink" Target="file:///C:/:f:/g/personal/kforero_sdmujer_gov_co/IgCm3ibQk6VdQpi6ZST2Hf6dAQvoZoP-rdVDooBJhObKtAA" TargetMode="External"/><Relationship Id="rId10" Type="http://schemas.openxmlformats.org/officeDocument/2006/relationships/vmlDrawing" Target="../drawings/vmlDrawing1.vml"/><Relationship Id="rId4" Type="http://schemas.openxmlformats.org/officeDocument/2006/relationships/hyperlink" Target="file:///C:/:f:/g/personal/kforero_sdmujer_gov_co/IgDn97SRaix3SoDqb5_drmLbAcNKPUchjXOSxBf1I3STMg4"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C:/:f:/g/personal/kforero_sdmujer_gov_co/IgC5VOZ10fZgSJ3UYfiMac16AZdziU7mp2bdeJj0kOVR1p4" TargetMode="External"/><Relationship Id="rId7" Type="http://schemas.openxmlformats.org/officeDocument/2006/relationships/vmlDrawing" Target="../drawings/vmlDrawing2.vml"/><Relationship Id="rId2" Type="http://schemas.openxmlformats.org/officeDocument/2006/relationships/hyperlink" Target="file:///C:/:f:/g/personal/kforero_sdmujer_gov_co/IgCEqxSAL_hfSarRL99gvUWbAYqTIiDDNwoUU3X_HakZMtg" TargetMode="External"/><Relationship Id="rId1" Type="http://schemas.openxmlformats.org/officeDocument/2006/relationships/hyperlink" Target="file:///C:/:f:/g/personal/kforero_sdmujer_gov_co/IgDDFYflQ2S5TpPsMAsvXQgoAUS4xZU0bv7C46drpvXVhLc" TargetMode="External"/><Relationship Id="rId6" Type="http://schemas.openxmlformats.org/officeDocument/2006/relationships/drawing" Target="../drawings/drawing2.xml"/><Relationship Id="rId5" Type="http://schemas.openxmlformats.org/officeDocument/2006/relationships/hyperlink" Target="file:///C:/:f:/g/personal/kforero_sdmujer_gov_co/IgDAtA20lhPdSZrvb25U0k5xAYe55suY8Vr4vsMcTAi29BA" TargetMode="External"/><Relationship Id="rId4" Type="http://schemas.openxmlformats.org/officeDocument/2006/relationships/hyperlink" Target="file:///C:/:f:/g/personal/kforero_sdmujer_gov_co/IgAeZnYOvn9bSbMFj8gYwFHWAbu7PQLAhhtTxwRteZc_rL8"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file:///C:/:f:/g/personal/kforero_sdmujer_gov_co/IgBeezMbO6FhRoxZ4MXbAC5EAUNQwKMq8vCFxMo-e0J2eD8" TargetMode="External"/><Relationship Id="rId7" Type="http://schemas.openxmlformats.org/officeDocument/2006/relationships/vmlDrawing" Target="../drawings/vmlDrawing3.vml"/><Relationship Id="rId2" Type="http://schemas.openxmlformats.org/officeDocument/2006/relationships/hyperlink" Target="file:///C:/:f:/g/personal/kforero_sdmujer_gov_co/IgBoJvuJuXjoSoy9J8V_dWIDAaj3FezpU81RrnKeRtBGj8w" TargetMode="External"/><Relationship Id="rId1" Type="http://schemas.openxmlformats.org/officeDocument/2006/relationships/hyperlink" Target="file:///C:/:f:/g/personal/kforero_sdmujer_gov_co/IgA7I4gWnsFhQpSrMUhoecfOAU7QjQdm94BiTj_Ec3N9E8k" TargetMode="External"/><Relationship Id="rId6" Type="http://schemas.openxmlformats.org/officeDocument/2006/relationships/drawing" Target="../drawings/drawing3.xml"/><Relationship Id="rId5" Type="http://schemas.openxmlformats.org/officeDocument/2006/relationships/hyperlink" Target="file:///C:/:f:/g/personal/kforero_sdmujer_gov_co/IgAQZMAO48pERK1G321UziVXAa1U2lfng3Oc62i2pwKCs6s" TargetMode="External"/><Relationship Id="rId4" Type="http://schemas.openxmlformats.org/officeDocument/2006/relationships/hyperlink" Target="file:///C:/:f:/g/personal/kforero_sdmujer_gov_co/IgBkXuKPDAZIRpl_yXEUclcBAbVmVRKokQrP31cDFPK_D4g"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file:///C:/:f:/g/personal/kforero_sdmujer_gov_co/IgAhUaCtKfqpRrO1kaByFUNFARUC246aggaMHtPs3e7X9nE" TargetMode="External"/><Relationship Id="rId1" Type="http://schemas.openxmlformats.org/officeDocument/2006/relationships/hyperlink" Target="file:///C:/:f:/g/personal/kforero_sdmujer_gov_co/IgB0_xnU4RfAQZ-1tGZqTuopAfgawwHQnJwZtmFn251mJ14"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zoomScale="70" zoomScaleNormal="70" workbookViewId="0">
      <selection activeCell="F41" sqref="F41:G41"/>
    </sheetView>
  </sheetViews>
  <sheetFormatPr baseColWidth="10" defaultColWidth="10.85546875" defaultRowHeight="14.25" x14ac:dyDescent="0.25"/>
  <cols>
    <col min="1" max="1" width="49.7109375" style="1" customWidth="1"/>
    <col min="2" max="2" width="51.7109375" style="1" customWidth="1"/>
    <col min="3" max="3" width="35.7109375" style="1" customWidth="1"/>
    <col min="4" max="4" width="43.140625" style="1" customWidth="1"/>
    <col min="5" max="6" width="53.140625" style="1" customWidth="1"/>
    <col min="7" max="7" width="46.42578125" style="1" customWidth="1"/>
    <col min="8" max="8" width="35.7109375" style="1" customWidth="1"/>
    <col min="9" max="9" width="120.28515625" style="1" customWidth="1"/>
    <col min="10" max="13" width="35.7109375" style="1" customWidth="1"/>
    <col min="14" max="14" width="31" style="1" customWidth="1"/>
    <col min="15" max="15" width="18.140625" style="1" customWidth="1"/>
    <col min="16" max="16" width="15.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4" customFormat="1" ht="22.35" customHeight="1" thickBot="1" x14ac:dyDescent="0.3">
      <c r="A1" s="350"/>
      <c r="B1" s="353" t="s">
        <v>43</v>
      </c>
      <c r="C1" s="354"/>
      <c r="D1" s="354"/>
      <c r="E1" s="354"/>
      <c r="F1" s="354"/>
      <c r="G1" s="354"/>
      <c r="H1" s="354"/>
      <c r="I1" s="354"/>
      <c r="J1" s="354"/>
      <c r="K1" s="354"/>
      <c r="L1" s="355"/>
      <c r="M1" s="356" t="s">
        <v>129</v>
      </c>
      <c r="N1" s="357"/>
      <c r="O1" s="358"/>
    </row>
    <row r="2" spans="1:15" s="64" customFormat="1" ht="18" customHeight="1" thickBot="1" x14ac:dyDescent="0.3">
      <c r="A2" s="351"/>
      <c r="B2" s="359" t="s">
        <v>44</v>
      </c>
      <c r="C2" s="360"/>
      <c r="D2" s="360"/>
      <c r="E2" s="360"/>
      <c r="F2" s="360"/>
      <c r="G2" s="360"/>
      <c r="H2" s="360"/>
      <c r="I2" s="360"/>
      <c r="J2" s="360"/>
      <c r="K2" s="360"/>
      <c r="L2" s="361"/>
      <c r="M2" s="356" t="s">
        <v>130</v>
      </c>
      <c r="N2" s="357"/>
      <c r="O2" s="358"/>
    </row>
    <row r="3" spans="1:15" s="64" customFormat="1" ht="20.100000000000001" customHeight="1" thickBot="1" x14ac:dyDescent="0.3">
      <c r="A3" s="351"/>
      <c r="B3" s="359" t="s">
        <v>0</v>
      </c>
      <c r="C3" s="360"/>
      <c r="D3" s="360"/>
      <c r="E3" s="360"/>
      <c r="F3" s="360"/>
      <c r="G3" s="360"/>
      <c r="H3" s="360"/>
      <c r="I3" s="360"/>
      <c r="J3" s="360"/>
      <c r="K3" s="360"/>
      <c r="L3" s="361"/>
      <c r="M3" s="356" t="s">
        <v>131</v>
      </c>
      <c r="N3" s="357"/>
      <c r="O3" s="358"/>
    </row>
    <row r="4" spans="1:15" s="64" customFormat="1" ht="21.75" customHeight="1" thickBot="1" x14ac:dyDescent="0.3">
      <c r="A4" s="352"/>
      <c r="B4" s="362" t="s">
        <v>45</v>
      </c>
      <c r="C4" s="363"/>
      <c r="D4" s="363"/>
      <c r="E4" s="363"/>
      <c r="F4" s="363"/>
      <c r="G4" s="363"/>
      <c r="H4" s="363"/>
      <c r="I4" s="363"/>
      <c r="J4" s="363"/>
      <c r="K4" s="363"/>
      <c r="L4" s="364"/>
      <c r="M4" s="356" t="s">
        <v>132</v>
      </c>
      <c r="N4" s="357"/>
      <c r="O4" s="358"/>
    </row>
    <row r="5" spans="1:15" s="64" customFormat="1" ht="16.350000000000001" customHeight="1" thickBot="1" x14ac:dyDescent="0.3">
      <c r="A5" s="65"/>
      <c r="B5" s="66"/>
      <c r="C5" s="66"/>
      <c r="D5" s="66"/>
      <c r="E5" s="66"/>
      <c r="F5" s="66"/>
      <c r="G5" s="66"/>
      <c r="H5" s="66"/>
      <c r="I5" s="66"/>
      <c r="J5" s="66"/>
      <c r="K5" s="66"/>
      <c r="L5" s="66"/>
      <c r="M5" s="67"/>
      <c r="N5" s="67"/>
      <c r="O5" s="67"/>
    </row>
    <row r="6" spans="1:15" ht="40.35" customHeight="1" thickBot="1" x14ac:dyDescent="0.3">
      <c r="A6" s="38" t="s">
        <v>47</v>
      </c>
      <c r="B6" s="395" t="s">
        <v>137</v>
      </c>
      <c r="C6" s="396"/>
      <c r="D6" s="396"/>
      <c r="E6" s="396"/>
      <c r="F6" s="396"/>
      <c r="G6" s="396"/>
      <c r="H6" s="396"/>
      <c r="I6" s="396"/>
      <c r="J6" s="396"/>
      <c r="K6" s="397"/>
      <c r="L6" s="109" t="s">
        <v>48</v>
      </c>
      <c r="M6" s="344">
        <v>2024110010308</v>
      </c>
      <c r="N6" s="345"/>
      <c r="O6" s="346"/>
    </row>
    <row r="7" spans="1:15" s="64" customFormat="1" ht="18" customHeight="1" thickBot="1" x14ac:dyDescent="0.3">
      <c r="A7" s="65"/>
      <c r="B7" s="66"/>
      <c r="C7" s="66"/>
      <c r="D7" s="66"/>
      <c r="E7" s="66"/>
      <c r="F7" s="66"/>
      <c r="G7" s="66"/>
      <c r="H7" s="66"/>
      <c r="I7" s="66"/>
      <c r="J7" s="66"/>
      <c r="K7" s="66"/>
      <c r="L7" s="66"/>
      <c r="M7" s="67"/>
      <c r="N7" s="67"/>
      <c r="O7" s="67"/>
    </row>
    <row r="8" spans="1:15" s="64" customFormat="1" ht="21.75" customHeight="1" thickBot="1" x14ac:dyDescent="0.3">
      <c r="A8" s="347" t="s">
        <v>2</v>
      </c>
      <c r="B8" s="109" t="s">
        <v>49</v>
      </c>
      <c r="C8" s="238"/>
      <c r="D8" s="109" t="s">
        <v>50</v>
      </c>
      <c r="E8" s="238" t="s">
        <v>151</v>
      </c>
      <c r="F8" s="109" t="s">
        <v>51</v>
      </c>
      <c r="G8" s="90"/>
      <c r="H8" s="109" t="s">
        <v>52</v>
      </c>
      <c r="I8" s="92"/>
      <c r="J8" s="311" t="s">
        <v>3</v>
      </c>
      <c r="K8" s="348"/>
      <c r="L8" s="108" t="s">
        <v>53</v>
      </c>
      <c r="M8" s="349"/>
      <c r="N8" s="349"/>
      <c r="O8" s="349"/>
    </row>
    <row r="9" spans="1:15" s="64" customFormat="1" ht="21.75" customHeight="1" thickBot="1" x14ac:dyDescent="0.3">
      <c r="A9" s="347"/>
      <c r="B9" s="110" t="s">
        <v>54</v>
      </c>
      <c r="C9" s="93"/>
      <c r="D9" s="109" t="s">
        <v>55</v>
      </c>
      <c r="E9" s="94"/>
      <c r="F9" s="109" t="s">
        <v>56</v>
      </c>
      <c r="G9" s="94"/>
      <c r="H9" s="109" t="s">
        <v>57</v>
      </c>
      <c r="I9" s="92"/>
      <c r="J9" s="311"/>
      <c r="K9" s="348"/>
      <c r="L9" s="108" t="s">
        <v>58</v>
      </c>
      <c r="M9" s="349" t="s">
        <v>151</v>
      </c>
      <c r="N9" s="349"/>
      <c r="O9" s="349"/>
    </row>
    <row r="10" spans="1:15" s="64" customFormat="1" ht="21.75" customHeight="1" thickBot="1" x14ac:dyDescent="0.3">
      <c r="A10" s="347"/>
      <c r="B10" s="109" t="s">
        <v>59</v>
      </c>
      <c r="C10" s="90"/>
      <c r="D10" s="109" t="s">
        <v>60</v>
      </c>
      <c r="E10" s="94"/>
      <c r="F10" s="109" t="s">
        <v>61</v>
      </c>
      <c r="G10" s="94"/>
      <c r="H10" s="109" t="s">
        <v>62</v>
      </c>
      <c r="I10" s="92"/>
      <c r="J10" s="311"/>
      <c r="K10" s="348"/>
      <c r="L10" s="108" t="s">
        <v>63</v>
      </c>
      <c r="M10" s="349" t="s">
        <v>151</v>
      </c>
      <c r="N10" s="349"/>
      <c r="O10" s="349"/>
    </row>
    <row r="11" spans="1:15" ht="15" customHeight="1" thickBot="1" x14ac:dyDescent="0.3">
      <c r="A11" s="4"/>
      <c r="B11" s="5"/>
      <c r="C11" s="5"/>
      <c r="D11" s="7"/>
      <c r="E11" s="6"/>
      <c r="F11" s="6"/>
      <c r="G11" s="143"/>
      <c r="H11" s="143"/>
      <c r="I11" s="8"/>
      <c r="J11" s="8"/>
      <c r="K11" s="5"/>
      <c r="L11" s="5"/>
      <c r="M11" s="5"/>
      <c r="N11" s="5"/>
      <c r="O11" s="5"/>
    </row>
    <row r="12" spans="1:15" ht="15" customHeight="1" x14ac:dyDescent="0.25">
      <c r="A12" s="325" t="s">
        <v>64</v>
      </c>
      <c r="B12" s="382" t="s">
        <v>184</v>
      </c>
      <c r="C12" s="383"/>
      <c r="D12" s="383"/>
      <c r="E12" s="383"/>
      <c r="F12" s="383"/>
      <c r="G12" s="383"/>
      <c r="H12" s="383"/>
      <c r="I12" s="383"/>
      <c r="J12" s="383"/>
      <c r="K12" s="383"/>
      <c r="L12" s="383"/>
      <c r="M12" s="383"/>
      <c r="N12" s="383"/>
      <c r="O12" s="384"/>
    </row>
    <row r="13" spans="1:15" ht="15" customHeight="1" x14ac:dyDescent="0.25">
      <c r="A13" s="326"/>
      <c r="B13" s="385"/>
      <c r="C13" s="386"/>
      <c r="D13" s="386"/>
      <c r="E13" s="386"/>
      <c r="F13" s="386"/>
      <c r="G13" s="386"/>
      <c r="H13" s="386"/>
      <c r="I13" s="386"/>
      <c r="J13" s="386"/>
      <c r="K13" s="386"/>
      <c r="L13" s="386"/>
      <c r="M13" s="386"/>
      <c r="N13" s="386"/>
      <c r="O13" s="387"/>
    </row>
    <row r="14" spans="1:15" ht="15" customHeight="1" thickBot="1" x14ac:dyDescent="0.3">
      <c r="A14" s="327"/>
      <c r="B14" s="388"/>
      <c r="C14" s="389"/>
      <c r="D14" s="389"/>
      <c r="E14" s="389"/>
      <c r="F14" s="389"/>
      <c r="G14" s="389"/>
      <c r="H14" s="389"/>
      <c r="I14" s="389"/>
      <c r="J14" s="389"/>
      <c r="K14" s="389"/>
      <c r="L14" s="389"/>
      <c r="M14" s="389"/>
      <c r="N14" s="389"/>
      <c r="O14" s="390"/>
    </row>
    <row r="15" spans="1:15" ht="9" customHeight="1" thickBot="1" x14ac:dyDescent="0.3">
      <c r="A15" s="12"/>
      <c r="B15" s="156"/>
      <c r="C15" s="157"/>
      <c r="D15" s="157"/>
      <c r="E15" s="157"/>
      <c r="F15" s="157"/>
      <c r="G15" s="158"/>
      <c r="H15" s="158"/>
      <c r="I15" s="158"/>
      <c r="J15" s="158"/>
      <c r="K15" s="158"/>
      <c r="L15" s="159"/>
      <c r="M15" s="159"/>
      <c r="N15" s="159"/>
      <c r="O15" s="159"/>
    </row>
    <row r="16" spans="1:15" s="13" customFormat="1" ht="37.5" customHeight="1" thickBot="1" x14ac:dyDescent="0.3">
      <c r="A16" s="38" t="s">
        <v>4</v>
      </c>
      <c r="B16" s="391" t="s">
        <v>140</v>
      </c>
      <c r="C16" s="391"/>
      <c r="D16" s="391"/>
      <c r="E16" s="391"/>
      <c r="F16" s="391"/>
      <c r="G16" s="392" t="s">
        <v>5</v>
      </c>
      <c r="H16" s="392"/>
      <c r="I16" s="391" t="s">
        <v>141</v>
      </c>
      <c r="J16" s="391"/>
      <c r="K16" s="391"/>
      <c r="L16" s="391"/>
      <c r="M16" s="391"/>
      <c r="N16" s="391"/>
      <c r="O16" s="391"/>
    </row>
    <row r="17" spans="1:17" ht="9" customHeight="1" x14ac:dyDescent="0.25">
      <c r="A17" s="12"/>
      <c r="B17" s="158"/>
      <c r="C17" s="157"/>
      <c r="D17" s="157"/>
      <c r="E17" s="157"/>
      <c r="F17" s="157"/>
      <c r="G17" s="158"/>
      <c r="H17" s="158"/>
      <c r="I17" s="158"/>
      <c r="J17" s="158"/>
      <c r="K17" s="158"/>
      <c r="L17" s="159"/>
      <c r="M17" s="159"/>
      <c r="N17" s="159"/>
      <c r="O17" s="159"/>
    </row>
    <row r="18" spans="1:17" ht="56.25" customHeight="1" x14ac:dyDescent="0.25">
      <c r="A18" s="38" t="s">
        <v>6</v>
      </c>
      <c r="B18" s="394" t="s">
        <v>143</v>
      </c>
      <c r="C18" s="394"/>
      <c r="D18" s="394"/>
      <c r="E18" s="394"/>
      <c r="F18" s="155" t="s">
        <v>7</v>
      </c>
      <c r="G18" s="393" t="s">
        <v>144</v>
      </c>
      <c r="H18" s="393"/>
      <c r="I18" s="393"/>
      <c r="J18" s="155" t="s">
        <v>8</v>
      </c>
      <c r="K18" s="391" t="s">
        <v>145</v>
      </c>
      <c r="L18" s="391"/>
      <c r="M18" s="391"/>
      <c r="N18" s="391"/>
      <c r="O18" s="391"/>
    </row>
    <row r="19" spans="1:17" ht="9" customHeight="1" x14ac:dyDescent="0.25">
      <c r="A19" s="3"/>
      <c r="B19" s="2"/>
      <c r="C19" s="308"/>
      <c r="D19" s="308"/>
      <c r="E19" s="308"/>
      <c r="F19" s="308"/>
      <c r="G19" s="308"/>
      <c r="H19" s="308"/>
      <c r="I19" s="308"/>
      <c r="J19" s="308"/>
      <c r="K19" s="308"/>
      <c r="L19" s="308"/>
      <c r="M19" s="308"/>
      <c r="N19" s="308"/>
      <c r="O19" s="308"/>
    </row>
    <row r="20" spans="1:17" ht="16.5" customHeight="1" thickBot="1" x14ac:dyDescent="0.3">
      <c r="A20" s="61"/>
      <c r="B20" s="62"/>
      <c r="C20" s="62"/>
      <c r="D20" s="259"/>
      <c r="E20" s="260"/>
      <c r="F20" s="62"/>
      <c r="G20" s="62"/>
      <c r="H20" s="62"/>
      <c r="I20" s="62"/>
      <c r="J20" s="62"/>
      <c r="K20" s="62"/>
      <c r="L20" s="62"/>
      <c r="M20" s="62"/>
      <c r="N20" s="62"/>
      <c r="O20" s="62"/>
    </row>
    <row r="21" spans="1:17" ht="32.1" customHeight="1" thickBot="1" x14ac:dyDescent="0.3">
      <c r="A21" s="309" t="s">
        <v>9</v>
      </c>
      <c r="B21" s="310"/>
      <c r="C21" s="310"/>
      <c r="D21" s="310"/>
      <c r="E21" s="310"/>
      <c r="F21" s="310"/>
      <c r="G21" s="310"/>
      <c r="H21" s="310"/>
      <c r="I21" s="310"/>
      <c r="J21" s="310"/>
      <c r="K21" s="310"/>
      <c r="L21" s="310"/>
      <c r="M21" s="310"/>
      <c r="N21" s="310"/>
      <c r="O21" s="311"/>
    </row>
    <row r="22" spans="1:17" ht="32.1" customHeight="1" thickBot="1" x14ac:dyDescent="0.3">
      <c r="A22" s="309" t="s">
        <v>65</v>
      </c>
      <c r="B22" s="310"/>
      <c r="C22" s="310"/>
      <c r="D22" s="310"/>
      <c r="E22" s="310"/>
      <c r="F22" s="310"/>
      <c r="G22" s="310"/>
      <c r="H22" s="310"/>
      <c r="I22" s="310"/>
      <c r="J22" s="310"/>
      <c r="K22" s="310"/>
      <c r="L22" s="310"/>
      <c r="M22" s="310"/>
      <c r="N22" s="310"/>
      <c r="O22" s="311"/>
    </row>
    <row r="23" spans="1:17" ht="32.1" customHeight="1" thickBot="1" x14ac:dyDescent="0.3">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row>
    <row r="24" spans="1:17" ht="32.1" customHeight="1" x14ac:dyDescent="0.25">
      <c r="A24" s="16" t="s">
        <v>10</v>
      </c>
      <c r="B24" s="149">
        <v>843665330</v>
      </c>
      <c r="C24" s="149">
        <v>17749000</v>
      </c>
      <c r="D24" s="149">
        <v>4226046</v>
      </c>
      <c r="E24" s="149"/>
      <c r="F24" s="149">
        <v>14025000</v>
      </c>
      <c r="G24" s="149"/>
      <c r="H24" s="149"/>
      <c r="I24" s="149"/>
      <c r="J24" s="149">
        <v>4794000</v>
      </c>
      <c r="K24" s="149"/>
      <c r="L24" s="149"/>
      <c r="M24" s="149"/>
      <c r="N24" s="266">
        <f>SUM(B24:M24)</f>
        <v>884459376</v>
      </c>
      <c r="O24" s="198">
        <v>1</v>
      </c>
    </row>
    <row r="25" spans="1:17" ht="32.1" customHeight="1" x14ac:dyDescent="0.25">
      <c r="A25" s="16" t="s">
        <v>11</v>
      </c>
      <c r="B25" s="144">
        <v>524563141</v>
      </c>
      <c r="C25" s="144">
        <f>612471007-B25</f>
        <v>87907866</v>
      </c>
      <c r="D25" s="149"/>
      <c r="E25" s="149"/>
      <c r="F25" s="149"/>
      <c r="G25" s="149"/>
      <c r="H25" s="149"/>
      <c r="I25" s="149"/>
      <c r="J25" s="149"/>
      <c r="K25" s="149"/>
      <c r="L25" s="149"/>
      <c r="M25" s="149"/>
      <c r="N25" s="266">
        <f t="shared" ref="N25:N29" si="0">SUM(B25:M25)</f>
        <v>612471007</v>
      </c>
      <c r="O25" s="199">
        <f>N25/N24</f>
        <v>0.69248065385424784</v>
      </c>
      <c r="Q25" s="259"/>
    </row>
    <row r="26" spans="1:17" ht="32.1" customHeight="1" x14ac:dyDescent="0.25">
      <c r="A26" s="16" t="s">
        <v>12</v>
      </c>
      <c r="B26" s="145">
        <v>480660</v>
      </c>
      <c r="C26" s="145">
        <f>22983824-B26</f>
        <v>22503164</v>
      </c>
      <c r="D26" s="150"/>
      <c r="E26" s="150"/>
      <c r="F26" s="150"/>
      <c r="G26" s="150"/>
      <c r="H26" s="150"/>
      <c r="I26" s="150"/>
      <c r="J26" s="150"/>
      <c r="K26" s="150"/>
      <c r="L26" s="150"/>
      <c r="M26" s="150"/>
      <c r="N26" s="266">
        <f t="shared" si="0"/>
        <v>22983824</v>
      </c>
      <c r="O26" s="199">
        <f>N26/N24</f>
        <v>2.5986296967018641E-2</v>
      </c>
    </row>
    <row r="27" spans="1:17" ht="32.1" customHeight="1" x14ac:dyDescent="0.25">
      <c r="A27" s="16" t="s">
        <v>68</v>
      </c>
      <c r="B27" s="149">
        <v>56782346.333333336</v>
      </c>
      <c r="C27" s="149">
        <v>28094055.333333332</v>
      </c>
      <c r="D27" s="149">
        <v>10203991.333333332</v>
      </c>
      <c r="E27" s="149">
        <v>38250</v>
      </c>
      <c r="F27" s="149"/>
      <c r="G27" s="149"/>
      <c r="H27" s="149"/>
      <c r="I27" s="149"/>
      <c r="J27" s="149"/>
      <c r="K27" s="149"/>
      <c r="L27" s="149"/>
      <c r="M27" s="149"/>
      <c r="N27" s="266">
        <f t="shared" si="0"/>
        <v>95118643</v>
      </c>
      <c r="O27" s="199">
        <v>1</v>
      </c>
    </row>
    <row r="28" spans="1:17" ht="32.1" customHeight="1" x14ac:dyDescent="0.25">
      <c r="A28" s="16" t="s">
        <v>69</v>
      </c>
      <c r="B28" s="150">
        <v>0</v>
      </c>
      <c r="C28" s="150">
        <v>2380000</v>
      </c>
      <c r="D28" s="150"/>
      <c r="E28" s="150"/>
      <c r="F28" s="150"/>
      <c r="G28" s="150"/>
      <c r="H28" s="150"/>
      <c r="I28" s="150"/>
      <c r="J28" s="150"/>
      <c r="K28" s="150"/>
      <c r="L28" s="150"/>
      <c r="M28" s="150"/>
      <c r="N28" s="266">
        <f t="shared" si="0"/>
        <v>2380000</v>
      </c>
      <c r="O28" s="199">
        <f>N28/N27</f>
        <v>2.5021383032135983E-2</v>
      </c>
    </row>
    <row r="29" spans="1:17" ht="32.1" customHeight="1" thickBot="1" x14ac:dyDescent="0.3">
      <c r="A29" s="17" t="s">
        <v>13</v>
      </c>
      <c r="B29" s="151">
        <v>41761612</v>
      </c>
      <c r="C29" s="151">
        <f>69758963-B29</f>
        <v>27997351</v>
      </c>
      <c r="D29" s="151"/>
      <c r="E29" s="151"/>
      <c r="F29" s="151"/>
      <c r="G29" s="151"/>
      <c r="H29" s="151"/>
      <c r="I29" s="151"/>
      <c r="J29" s="151"/>
      <c r="K29" s="151"/>
      <c r="L29" s="151"/>
      <c r="M29" s="151"/>
      <c r="N29" s="257">
        <f t="shared" si="0"/>
        <v>69758963</v>
      </c>
      <c r="O29" s="200">
        <f>N29/N27</f>
        <v>0.73338896350739569</v>
      </c>
      <c r="P29" s="251"/>
    </row>
    <row r="30" spans="1:17" s="19" customFormat="1" ht="16.5" customHeight="1" x14ac:dyDescent="0.2"/>
    <row r="31" spans="1:17" s="19" customFormat="1" ht="17.25" customHeight="1" x14ac:dyDescent="0.2"/>
    <row r="32" spans="1:17" ht="5.25" customHeight="1" thickBot="1" x14ac:dyDescent="0.3"/>
    <row r="33" spans="1:13" ht="48" customHeight="1" thickBot="1" x14ac:dyDescent="0.3">
      <c r="A33" s="312" t="s">
        <v>70</v>
      </c>
      <c r="B33" s="313"/>
      <c r="C33" s="313"/>
      <c r="D33" s="313"/>
      <c r="E33" s="313"/>
      <c r="F33" s="313"/>
      <c r="G33" s="313"/>
      <c r="H33" s="313"/>
      <c r="I33" s="314"/>
      <c r="J33" s="24"/>
    </row>
    <row r="34" spans="1:13" ht="50.25" customHeight="1" thickBot="1" x14ac:dyDescent="0.3">
      <c r="A34" s="28" t="s">
        <v>71</v>
      </c>
      <c r="B34" s="405" t="str">
        <f>+B12</f>
        <v>Realizar el 100% de atenciones psicosociales (valoraciones iniciales, asesoría, seguimientos y cierres) a mujeres que realizan actividades sexuales pagadas.</v>
      </c>
      <c r="C34" s="406"/>
      <c r="D34" s="406"/>
      <c r="E34" s="406"/>
      <c r="F34" s="406"/>
      <c r="G34" s="406"/>
      <c r="H34" s="406"/>
      <c r="I34" s="407"/>
      <c r="J34" s="22"/>
      <c r="M34" s="130"/>
    </row>
    <row r="35" spans="1:13" ht="33" customHeight="1" thickBot="1" x14ac:dyDescent="0.3">
      <c r="A35" s="318" t="s">
        <v>14</v>
      </c>
      <c r="B35" s="182">
        <v>2024</v>
      </c>
      <c r="C35" s="182">
        <v>2025</v>
      </c>
      <c r="D35" s="182">
        <v>2026</v>
      </c>
      <c r="E35" s="182">
        <v>2027</v>
      </c>
      <c r="F35" s="182" t="s">
        <v>72</v>
      </c>
      <c r="G35" s="320" t="s">
        <v>15</v>
      </c>
      <c r="H35" s="413" t="s">
        <v>176</v>
      </c>
      <c r="I35" s="414"/>
      <c r="J35" s="22"/>
      <c r="M35" s="130"/>
    </row>
    <row r="36" spans="1:13" ht="35.25" customHeight="1" thickBot="1" x14ac:dyDescent="0.3">
      <c r="A36" s="319"/>
      <c r="B36" s="183">
        <v>1</v>
      </c>
      <c r="C36" s="183">
        <v>1</v>
      </c>
      <c r="D36" s="183">
        <v>1</v>
      </c>
      <c r="E36" s="183">
        <v>1</v>
      </c>
      <c r="F36" s="184">
        <v>1</v>
      </c>
      <c r="G36" s="320"/>
      <c r="H36" s="415"/>
      <c r="I36" s="416"/>
      <c r="J36" s="22"/>
      <c r="M36" s="130"/>
    </row>
    <row r="37" spans="1:13" ht="52.5" customHeight="1" thickBot="1" x14ac:dyDescent="0.3">
      <c r="A37" s="29" t="s">
        <v>16</v>
      </c>
      <c r="B37" s="300">
        <v>0.3</v>
      </c>
      <c r="C37" s="301"/>
      <c r="D37" s="302" t="s">
        <v>73</v>
      </c>
      <c r="E37" s="303"/>
      <c r="F37" s="303"/>
      <c r="G37" s="303"/>
      <c r="H37" s="303"/>
      <c r="I37" s="304"/>
    </row>
    <row r="38" spans="1:13" s="23" customFormat="1" ht="48" customHeight="1" thickBot="1" x14ac:dyDescent="0.3">
      <c r="A38" s="305" t="s">
        <v>74</v>
      </c>
      <c r="B38" s="185" t="s">
        <v>75</v>
      </c>
      <c r="C38" s="185" t="s">
        <v>27</v>
      </c>
      <c r="D38" s="306" t="s">
        <v>28</v>
      </c>
      <c r="E38" s="306"/>
      <c r="F38" s="306" t="s">
        <v>29</v>
      </c>
      <c r="G38" s="306"/>
      <c r="H38" s="185" t="s">
        <v>30</v>
      </c>
      <c r="I38" s="186" t="s">
        <v>31</v>
      </c>
      <c r="M38" s="131"/>
    </row>
    <row r="39" spans="1:13" ht="288.60000000000002" customHeight="1" thickBot="1" x14ac:dyDescent="0.3">
      <c r="A39" s="291"/>
      <c r="B39" s="187">
        <v>1</v>
      </c>
      <c r="C39" s="239">
        <v>1</v>
      </c>
      <c r="D39" s="282" t="s">
        <v>218</v>
      </c>
      <c r="E39" s="282"/>
      <c r="F39" s="282" t="s">
        <v>219</v>
      </c>
      <c r="G39" s="282"/>
      <c r="H39" s="246" t="s">
        <v>185</v>
      </c>
      <c r="I39" s="247" t="s">
        <v>186</v>
      </c>
      <c r="M39" s="130"/>
    </row>
    <row r="40" spans="1:13" s="23" customFormat="1" ht="54" customHeight="1" thickBot="1" x14ac:dyDescent="0.3">
      <c r="A40" s="291" t="s">
        <v>76</v>
      </c>
      <c r="B40" s="189" t="s">
        <v>75</v>
      </c>
      <c r="C40" s="189" t="s">
        <v>27</v>
      </c>
      <c r="D40" s="293" t="s">
        <v>28</v>
      </c>
      <c r="E40" s="293"/>
      <c r="F40" s="293" t="s">
        <v>29</v>
      </c>
      <c r="G40" s="293"/>
      <c r="H40" s="189" t="s">
        <v>30</v>
      </c>
      <c r="I40" s="190" t="s">
        <v>31</v>
      </c>
    </row>
    <row r="41" spans="1:13" ht="324" customHeight="1" thickBot="1" x14ac:dyDescent="0.3">
      <c r="A41" s="291"/>
      <c r="B41" s="187">
        <v>1</v>
      </c>
      <c r="C41" s="239">
        <v>1</v>
      </c>
      <c r="D41" s="408" t="s">
        <v>246</v>
      </c>
      <c r="E41" s="408"/>
      <c r="F41" s="282" t="s">
        <v>249</v>
      </c>
      <c r="G41" s="282"/>
      <c r="H41" s="246" t="s">
        <v>185</v>
      </c>
      <c r="I41" s="247" t="s">
        <v>186</v>
      </c>
    </row>
    <row r="42" spans="1:13" s="23" customFormat="1" ht="45" customHeight="1" x14ac:dyDescent="0.25">
      <c r="A42" s="291" t="s">
        <v>77</v>
      </c>
      <c r="B42" s="189" t="s">
        <v>75</v>
      </c>
      <c r="C42" s="189" t="s">
        <v>27</v>
      </c>
      <c r="D42" s="293" t="s">
        <v>28</v>
      </c>
      <c r="E42" s="293"/>
      <c r="F42" s="293" t="s">
        <v>29</v>
      </c>
      <c r="G42" s="293"/>
      <c r="H42" s="189" t="s">
        <v>30</v>
      </c>
      <c r="I42" s="190" t="s">
        <v>31</v>
      </c>
    </row>
    <row r="43" spans="1:13" ht="205.5" customHeight="1" x14ac:dyDescent="0.25">
      <c r="A43" s="291"/>
      <c r="B43" s="187">
        <v>1</v>
      </c>
      <c r="C43" s="191"/>
      <c r="D43" s="299"/>
      <c r="E43" s="299"/>
      <c r="F43" s="274"/>
      <c r="G43" s="274"/>
      <c r="H43" s="181"/>
      <c r="I43" s="188"/>
    </row>
    <row r="44" spans="1:13" s="23" customFormat="1" ht="44.25" customHeight="1" x14ac:dyDescent="0.25">
      <c r="A44" s="291" t="s">
        <v>78</v>
      </c>
      <c r="B44" s="189" t="s">
        <v>75</v>
      </c>
      <c r="C44" s="189" t="s">
        <v>27</v>
      </c>
      <c r="D44" s="293" t="s">
        <v>28</v>
      </c>
      <c r="E44" s="293"/>
      <c r="F44" s="293" t="s">
        <v>29</v>
      </c>
      <c r="G44" s="293"/>
      <c r="H44" s="189" t="s">
        <v>30</v>
      </c>
      <c r="I44" s="190" t="s">
        <v>31</v>
      </c>
    </row>
    <row r="45" spans="1:13" ht="120.75" customHeight="1" x14ac:dyDescent="0.25">
      <c r="A45" s="291"/>
      <c r="B45" s="187">
        <v>1</v>
      </c>
      <c r="C45" s="180"/>
      <c r="D45" s="298"/>
      <c r="E45" s="298"/>
      <c r="F45" s="298"/>
      <c r="G45" s="298"/>
      <c r="H45" s="192"/>
      <c r="I45" s="193"/>
    </row>
    <row r="46" spans="1:13" s="23" customFormat="1" ht="47.25" customHeight="1" x14ac:dyDescent="0.25">
      <c r="A46" s="291" t="s">
        <v>79</v>
      </c>
      <c r="B46" s="189" t="s">
        <v>75</v>
      </c>
      <c r="C46" s="189" t="s">
        <v>27</v>
      </c>
      <c r="D46" s="293" t="s">
        <v>28</v>
      </c>
      <c r="E46" s="293"/>
      <c r="F46" s="293" t="s">
        <v>29</v>
      </c>
      <c r="G46" s="293"/>
      <c r="H46" s="189" t="s">
        <v>30</v>
      </c>
      <c r="I46" s="190" t="s">
        <v>31</v>
      </c>
    </row>
    <row r="47" spans="1:13" ht="120.75" customHeight="1" x14ac:dyDescent="0.25">
      <c r="A47" s="291"/>
      <c r="B47" s="187">
        <v>1</v>
      </c>
      <c r="C47" s="180"/>
      <c r="D47" s="270"/>
      <c r="E47" s="270"/>
      <c r="F47" s="270"/>
      <c r="G47" s="270"/>
      <c r="H47" s="180"/>
      <c r="I47" s="194"/>
    </row>
    <row r="48" spans="1:13" s="23" customFormat="1" ht="52.5" customHeight="1" x14ac:dyDescent="0.25">
      <c r="A48" s="291" t="s">
        <v>80</v>
      </c>
      <c r="B48" s="189" t="s">
        <v>75</v>
      </c>
      <c r="C48" s="189" t="s">
        <v>27</v>
      </c>
      <c r="D48" s="293" t="s">
        <v>28</v>
      </c>
      <c r="E48" s="293"/>
      <c r="F48" s="293" t="s">
        <v>29</v>
      </c>
      <c r="G48" s="293"/>
      <c r="H48" s="189" t="s">
        <v>30</v>
      </c>
      <c r="I48" s="190" t="s">
        <v>31</v>
      </c>
    </row>
    <row r="49" spans="1:9" ht="120.75" customHeight="1" x14ac:dyDescent="0.25">
      <c r="A49" s="291"/>
      <c r="B49" s="187">
        <v>1</v>
      </c>
      <c r="C49" s="180"/>
      <c r="D49" s="270"/>
      <c r="E49" s="270"/>
      <c r="F49" s="270"/>
      <c r="G49" s="270"/>
      <c r="H49" s="180"/>
      <c r="I49" s="194"/>
    </row>
    <row r="50" spans="1:9" ht="35.1" customHeight="1" x14ac:dyDescent="0.25">
      <c r="A50" s="291" t="s">
        <v>81</v>
      </c>
      <c r="B50" s="189" t="s">
        <v>75</v>
      </c>
      <c r="C50" s="189" t="s">
        <v>27</v>
      </c>
      <c r="D50" s="293" t="s">
        <v>28</v>
      </c>
      <c r="E50" s="293"/>
      <c r="F50" s="293" t="s">
        <v>29</v>
      </c>
      <c r="G50" s="293"/>
      <c r="H50" s="189" t="s">
        <v>30</v>
      </c>
      <c r="I50" s="190" t="s">
        <v>31</v>
      </c>
    </row>
    <row r="51" spans="1:9" ht="120.75" customHeight="1" x14ac:dyDescent="0.25">
      <c r="A51" s="291"/>
      <c r="B51" s="187">
        <v>1</v>
      </c>
      <c r="C51" s="180"/>
      <c r="D51" s="270"/>
      <c r="E51" s="270"/>
      <c r="F51" s="270"/>
      <c r="G51" s="270"/>
      <c r="H51" s="180"/>
      <c r="I51" s="194"/>
    </row>
    <row r="52" spans="1:9" ht="35.1" customHeight="1" x14ac:dyDescent="0.25">
      <c r="A52" s="291" t="s">
        <v>82</v>
      </c>
      <c r="B52" s="189" t="s">
        <v>75</v>
      </c>
      <c r="C52" s="189" t="s">
        <v>27</v>
      </c>
      <c r="D52" s="293" t="s">
        <v>28</v>
      </c>
      <c r="E52" s="293"/>
      <c r="F52" s="293" t="s">
        <v>29</v>
      </c>
      <c r="G52" s="293"/>
      <c r="H52" s="189" t="s">
        <v>30</v>
      </c>
      <c r="I52" s="190" t="s">
        <v>31</v>
      </c>
    </row>
    <row r="53" spans="1:9" ht="120.75" customHeight="1" x14ac:dyDescent="0.25">
      <c r="A53" s="291"/>
      <c r="B53" s="187">
        <v>1</v>
      </c>
      <c r="C53" s="180"/>
      <c r="D53" s="270"/>
      <c r="E53" s="270"/>
      <c r="F53" s="270"/>
      <c r="G53" s="270"/>
      <c r="H53" s="180"/>
      <c r="I53" s="194"/>
    </row>
    <row r="54" spans="1:9" ht="35.1" customHeight="1" x14ac:dyDescent="0.25">
      <c r="A54" s="291" t="s">
        <v>83</v>
      </c>
      <c r="B54" s="189" t="s">
        <v>75</v>
      </c>
      <c r="C54" s="189" t="s">
        <v>27</v>
      </c>
      <c r="D54" s="293" t="s">
        <v>28</v>
      </c>
      <c r="E54" s="293"/>
      <c r="F54" s="293" t="s">
        <v>29</v>
      </c>
      <c r="G54" s="293"/>
      <c r="H54" s="189" t="s">
        <v>30</v>
      </c>
      <c r="I54" s="190" t="s">
        <v>31</v>
      </c>
    </row>
    <row r="55" spans="1:9" ht="120.75" customHeight="1" x14ac:dyDescent="0.25">
      <c r="A55" s="291"/>
      <c r="B55" s="187">
        <v>1</v>
      </c>
      <c r="C55" s="180"/>
      <c r="D55" s="270"/>
      <c r="E55" s="270"/>
      <c r="F55" s="270"/>
      <c r="G55" s="270"/>
      <c r="H55" s="180"/>
      <c r="I55" s="194"/>
    </row>
    <row r="56" spans="1:9" ht="35.1" customHeight="1" x14ac:dyDescent="0.25">
      <c r="A56" s="291" t="s">
        <v>84</v>
      </c>
      <c r="B56" s="189" t="s">
        <v>75</v>
      </c>
      <c r="C56" s="189" t="s">
        <v>27</v>
      </c>
      <c r="D56" s="293" t="s">
        <v>28</v>
      </c>
      <c r="E56" s="293"/>
      <c r="F56" s="293" t="s">
        <v>29</v>
      </c>
      <c r="G56" s="293"/>
      <c r="H56" s="189" t="s">
        <v>30</v>
      </c>
      <c r="I56" s="190" t="s">
        <v>31</v>
      </c>
    </row>
    <row r="57" spans="1:9" ht="120.75" customHeight="1" x14ac:dyDescent="0.25">
      <c r="A57" s="291"/>
      <c r="B57" s="187">
        <v>1</v>
      </c>
      <c r="C57" s="180"/>
      <c r="D57" s="270"/>
      <c r="E57" s="270"/>
      <c r="F57" s="270"/>
      <c r="G57" s="270"/>
      <c r="H57" s="180"/>
      <c r="I57" s="194"/>
    </row>
    <row r="58" spans="1:9" ht="35.1" customHeight="1" x14ac:dyDescent="0.25">
      <c r="A58" s="291" t="s">
        <v>85</v>
      </c>
      <c r="B58" s="189" t="s">
        <v>75</v>
      </c>
      <c r="C58" s="189" t="s">
        <v>27</v>
      </c>
      <c r="D58" s="293" t="s">
        <v>28</v>
      </c>
      <c r="E58" s="293"/>
      <c r="F58" s="293" t="s">
        <v>29</v>
      </c>
      <c r="G58" s="293"/>
      <c r="H58" s="189" t="s">
        <v>30</v>
      </c>
      <c r="I58" s="190" t="s">
        <v>31</v>
      </c>
    </row>
    <row r="59" spans="1:9" ht="120.75" customHeight="1" x14ac:dyDescent="0.25">
      <c r="A59" s="291"/>
      <c r="B59" s="187">
        <v>1</v>
      </c>
      <c r="C59" s="180"/>
      <c r="D59" s="270"/>
      <c r="E59" s="270"/>
      <c r="F59" s="270"/>
      <c r="G59" s="270"/>
      <c r="H59" s="180"/>
      <c r="I59" s="194"/>
    </row>
    <row r="60" spans="1:9" ht="35.1" customHeight="1" x14ac:dyDescent="0.25">
      <c r="A60" s="291" t="s">
        <v>86</v>
      </c>
      <c r="B60" s="189" t="s">
        <v>75</v>
      </c>
      <c r="C60" s="189" t="s">
        <v>27</v>
      </c>
      <c r="D60" s="293" t="s">
        <v>28</v>
      </c>
      <c r="E60" s="293"/>
      <c r="F60" s="293" t="s">
        <v>29</v>
      </c>
      <c r="G60" s="293"/>
      <c r="H60" s="189" t="s">
        <v>30</v>
      </c>
      <c r="I60" s="190" t="s">
        <v>31</v>
      </c>
    </row>
    <row r="61" spans="1:9" ht="120.75" customHeight="1" thickBot="1" x14ac:dyDescent="0.3">
      <c r="A61" s="292"/>
      <c r="B61" s="195">
        <v>1</v>
      </c>
      <c r="C61" s="196"/>
      <c r="D61" s="294"/>
      <c r="E61" s="294"/>
      <c r="F61" s="294"/>
      <c r="G61" s="294"/>
      <c r="H61" s="196"/>
      <c r="I61" s="197"/>
    </row>
    <row r="62" spans="1:9" x14ac:dyDescent="0.25">
      <c r="B62" s="121"/>
    </row>
    <row r="64" spans="1:9" s="22" customFormat="1" ht="30" customHeight="1" x14ac:dyDescent="0.25">
      <c r="A64" s="1"/>
      <c r="B64" s="1"/>
      <c r="C64" s="1"/>
      <c r="D64" s="1"/>
      <c r="E64" s="1"/>
      <c r="F64" s="1"/>
      <c r="G64" s="1"/>
      <c r="H64" s="1"/>
      <c r="I64" s="1"/>
    </row>
    <row r="65" spans="1:9" ht="34.5" customHeight="1" x14ac:dyDescent="0.25">
      <c r="A65" s="373" t="s">
        <v>17</v>
      </c>
      <c r="B65" s="373"/>
      <c r="C65" s="373"/>
      <c r="D65" s="373"/>
      <c r="E65" s="373"/>
      <c r="F65" s="373"/>
      <c r="G65" s="373"/>
      <c r="H65" s="373"/>
      <c r="I65" s="373"/>
    </row>
    <row r="66" spans="1:9" ht="105.95" customHeight="1" x14ac:dyDescent="0.25">
      <c r="A66" s="30" t="s">
        <v>18</v>
      </c>
      <c r="B66" s="285" t="s">
        <v>181</v>
      </c>
      <c r="C66" s="286"/>
      <c r="D66" s="285" t="s">
        <v>174</v>
      </c>
      <c r="E66" s="286"/>
      <c r="F66" s="285" t="s">
        <v>152</v>
      </c>
      <c r="G66" s="286"/>
      <c r="H66" s="374" t="s">
        <v>153</v>
      </c>
      <c r="I66" s="375"/>
    </row>
    <row r="67" spans="1:9" ht="45.75" customHeight="1" x14ac:dyDescent="0.25">
      <c r="A67" s="30" t="s">
        <v>87</v>
      </c>
      <c r="B67" s="379">
        <v>0.1</v>
      </c>
      <c r="C67" s="380"/>
      <c r="D67" s="379">
        <v>0.1</v>
      </c>
      <c r="E67" s="380"/>
      <c r="F67" s="379">
        <v>0.05</v>
      </c>
      <c r="G67" s="380"/>
      <c r="H67" s="379">
        <v>0.05</v>
      </c>
      <c r="I67" s="381"/>
    </row>
    <row r="68" spans="1:9" ht="30" customHeight="1" x14ac:dyDescent="0.25">
      <c r="A68" s="267" t="s">
        <v>49</v>
      </c>
      <c r="B68" s="71" t="s">
        <v>26</v>
      </c>
      <c r="C68" s="71" t="s">
        <v>27</v>
      </c>
      <c r="D68" s="71" t="s">
        <v>26</v>
      </c>
      <c r="E68" s="71" t="s">
        <v>27</v>
      </c>
      <c r="F68" s="71" t="s">
        <v>26</v>
      </c>
      <c r="G68" s="71" t="s">
        <v>27</v>
      </c>
      <c r="H68" s="71" t="s">
        <v>26</v>
      </c>
      <c r="I68" s="71" t="s">
        <v>27</v>
      </c>
    </row>
    <row r="69" spans="1:9" ht="30" customHeight="1" x14ac:dyDescent="0.25">
      <c r="A69" s="268"/>
      <c r="B69" s="161">
        <v>8.3299999999999999E-2</v>
      </c>
      <c r="C69" s="161">
        <v>8.3299999999999999E-2</v>
      </c>
      <c r="D69" s="161">
        <v>0.05</v>
      </c>
      <c r="E69" s="32">
        <v>0.05</v>
      </c>
      <c r="F69" s="32">
        <v>0</v>
      </c>
      <c r="G69" s="32">
        <v>0</v>
      </c>
      <c r="H69" s="163">
        <v>0.03</v>
      </c>
      <c r="I69" s="32">
        <v>0.03</v>
      </c>
    </row>
    <row r="70" spans="1:9" ht="162" customHeight="1" x14ac:dyDescent="0.25">
      <c r="A70" s="30" t="s">
        <v>88</v>
      </c>
      <c r="B70" s="376" t="s">
        <v>208</v>
      </c>
      <c r="C70" s="377"/>
      <c r="D70" s="378" t="s">
        <v>209</v>
      </c>
      <c r="E70" s="377"/>
      <c r="F70" s="378" t="s">
        <v>187</v>
      </c>
      <c r="G70" s="377"/>
      <c r="H70" s="376" t="s">
        <v>188</v>
      </c>
      <c r="I70" s="377"/>
    </row>
    <row r="71" spans="1:9" s="248" customFormat="1" ht="167.1" customHeight="1" x14ac:dyDescent="0.25">
      <c r="A71" s="30" t="s">
        <v>89</v>
      </c>
      <c r="B71" s="398" t="s">
        <v>198</v>
      </c>
      <c r="C71" s="370"/>
      <c r="D71" s="398" t="s">
        <v>199</v>
      </c>
      <c r="E71" s="370"/>
      <c r="F71" s="369"/>
      <c r="G71" s="370"/>
      <c r="H71" s="398" t="s">
        <v>200</v>
      </c>
      <c r="I71" s="403"/>
    </row>
    <row r="72" spans="1:9" ht="30.75" customHeight="1" x14ac:dyDescent="0.25">
      <c r="A72" s="267" t="s">
        <v>50</v>
      </c>
      <c r="B72" s="71" t="s">
        <v>26</v>
      </c>
      <c r="C72" s="71" t="s">
        <v>27</v>
      </c>
      <c r="D72" s="71" t="s">
        <v>26</v>
      </c>
      <c r="E72" s="71" t="s">
        <v>27</v>
      </c>
      <c r="F72" s="71" t="s">
        <v>26</v>
      </c>
      <c r="G72" s="71" t="s">
        <v>27</v>
      </c>
      <c r="H72" s="71" t="s">
        <v>26</v>
      </c>
      <c r="I72" s="71" t="s">
        <v>27</v>
      </c>
    </row>
    <row r="73" spans="1:9" ht="30.75" customHeight="1" x14ac:dyDescent="0.25">
      <c r="A73" s="268"/>
      <c r="B73" s="161">
        <v>8.3299999999999999E-2</v>
      </c>
      <c r="C73" s="161">
        <v>8.3299999999999999E-2</v>
      </c>
      <c r="D73" s="161">
        <v>0.08</v>
      </c>
      <c r="E73" s="32">
        <v>0.08</v>
      </c>
      <c r="F73" s="32">
        <v>0.05</v>
      </c>
      <c r="G73" s="33">
        <v>0.05</v>
      </c>
      <c r="H73" s="163">
        <v>7.0000000000000007E-2</v>
      </c>
      <c r="I73" s="33">
        <v>7.0000000000000007E-2</v>
      </c>
    </row>
    <row r="74" spans="1:9" ht="348.6" customHeight="1" x14ac:dyDescent="0.25">
      <c r="A74" s="30" t="s">
        <v>88</v>
      </c>
      <c r="B74" s="376" t="s">
        <v>214</v>
      </c>
      <c r="C74" s="377"/>
      <c r="D74" s="401" t="s">
        <v>216</v>
      </c>
      <c r="E74" s="402"/>
      <c r="F74" s="378" t="s">
        <v>215</v>
      </c>
      <c r="G74" s="377"/>
      <c r="H74" s="399" t="s">
        <v>217</v>
      </c>
      <c r="I74" s="400"/>
    </row>
    <row r="75" spans="1:9" s="248" customFormat="1" ht="72.95" customHeight="1" x14ac:dyDescent="0.25">
      <c r="A75" s="30" t="s">
        <v>89</v>
      </c>
      <c r="B75" s="398" t="s">
        <v>232</v>
      </c>
      <c r="C75" s="370"/>
      <c r="D75" s="398" t="s">
        <v>233</v>
      </c>
      <c r="E75" s="370"/>
      <c r="F75" s="398" t="s">
        <v>235</v>
      </c>
      <c r="G75" s="370"/>
      <c r="H75" s="398" t="s">
        <v>234</v>
      </c>
      <c r="I75" s="403"/>
    </row>
    <row r="76" spans="1:9" ht="30.75" customHeight="1" x14ac:dyDescent="0.25">
      <c r="A76" s="267" t="s">
        <v>51</v>
      </c>
      <c r="B76" s="71" t="s">
        <v>26</v>
      </c>
      <c r="C76" s="71" t="s">
        <v>27</v>
      </c>
      <c r="D76" s="71" t="s">
        <v>26</v>
      </c>
      <c r="E76" s="71" t="s">
        <v>27</v>
      </c>
      <c r="F76" s="71" t="s">
        <v>26</v>
      </c>
      <c r="G76" s="71" t="s">
        <v>27</v>
      </c>
      <c r="H76" s="71" t="s">
        <v>26</v>
      </c>
      <c r="I76" s="71" t="s">
        <v>27</v>
      </c>
    </row>
    <row r="77" spans="1:9" ht="30.75" customHeight="1" x14ac:dyDescent="0.25">
      <c r="A77" s="268"/>
      <c r="B77" s="161">
        <v>8.3299999999999999E-2</v>
      </c>
      <c r="C77" s="32"/>
      <c r="D77" s="161">
        <v>0.09</v>
      </c>
      <c r="E77" s="32"/>
      <c r="F77" s="32">
        <v>0.1</v>
      </c>
      <c r="G77" s="33"/>
      <c r="H77" s="162">
        <v>0.09</v>
      </c>
      <c r="I77" s="33"/>
    </row>
    <row r="78" spans="1:9" ht="63.95" customHeight="1" x14ac:dyDescent="0.25">
      <c r="A78" s="30" t="s">
        <v>88</v>
      </c>
      <c r="B78" s="371"/>
      <c r="C78" s="372"/>
      <c r="D78" s="371"/>
      <c r="E78" s="372"/>
      <c r="F78" s="371"/>
      <c r="G78" s="372"/>
      <c r="H78" s="404"/>
      <c r="I78" s="403"/>
    </row>
    <row r="79" spans="1:9" ht="102.95" customHeight="1" x14ac:dyDescent="0.25">
      <c r="A79" s="30" t="s">
        <v>89</v>
      </c>
      <c r="B79" s="369"/>
      <c r="C79" s="370"/>
      <c r="D79" s="369"/>
      <c r="E79" s="370"/>
      <c r="F79" s="371"/>
      <c r="G79" s="372"/>
      <c r="H79" s="404"/>
      <c r="I79" s="403"/>
    </row>
    <row r="80" spans="1:9" ht="30.75" customHeight="1" x14ac:dyDescent="0.25">
      <c r="A80" s="267" t="s">
        <v>52</v>
      </c>
      <c r="B80" s="71" t="s">
        <v>26</v>
      </c>
      <c r="C80" s="71" t="s">
        <v>27</v>
      </c>
      <c r="D80" s="71" t="s">
        <v>26</v>
      </c>
      <c r="E80" s="71" t="s">
        <v>27</v>
      </c>
      <c r="F80" s="71" t="s">
        <v>26</v>
      </c>
      <c r="G80" s="71" t="s">
        <v>27</v>
      </c>
      <c r="H80" s="71" t="s">
        <v>26</v>
      </c>
      <c r="I80" s="71" t="s">
        <v>27</v>
      </c>
    </row>
    <row r="81" spans="1:9" ht="30.75" customHeight="1" x14ac:dyDescent="0.25">
      <c r="A81" s="268"/>
      <c r="B81" s="161">
        <v>8.3299999999999999E-2</v>
      </c>
      <c r="C81" s="32"/>
      <c r="D81" s="161">
        <v>0.09</v>
      </c>
      <c r="E81" s="32"/>
      <c r="F81" s="32">
        <v>0.1</v>
      </c>
      <c r="G81" s="33"/>
      <c r="H81" s="162">
        <v>0.09</v>
      </c>
      <c r="I81" s="33"/>
    </row>
    <row r="82" spans="1:9" ht="87" customHeight="1" x14ac:dyDescent="0.25">
      <c r="A82" s="30" t="s">
        <v>88</v>
      </c>
      <c r="B82" s="409"/>
      <c r="C82" s="410"/>
      <c r="D82" s="409"/>
      <c r="E82" s="410"/>
      <c r="F82" s="411"/>
      <c r="G82" s="412"/>
      <c r="H82" s="404"/>
      <c r="I82" s="403"/>
    </row>
    <row r="83" spans="1:9" ht="81" customHeight="1" x14ac:dyDescent="0.25">
      <c r="A83" s="30" t="s">
        <v>89</v>
      </c>
      <c r="B83" s="369"/>
      <c r="C83" s="370"/>
      <c r="D83" s="369"/>
      <c r="E83" s="370"/>
      <c r="F83" s="404"/>
      <c r="G83" s="403"/>
      <c r="H83" s="404"/>
      <c r="I83" s="403"/>
    </row>
    <row r="84" spans="1:9" ht="30" customHeight="1" x14ac:dyDescent="0.25">
      <c r="A84" s="267" t="s">
        <v>54</v>
      </c>
      <c r="B84" s="71" t="s">
        <v>26</v>
      </c>
      <c r="C84" s="71" t="s">
        <v>27</v>
      </c>
      <c r="D84" s="71" t="s">
        <v>26</v>
      </c>
      <c r="E84" s="71" t="s">
        <v>27</v>
      </c>
      <c r="F84" s="71" t="s">
        <v>26</v>
      </c>
      <c r="G84" s="71" t="s">
        <v>27</v>
      </c>
      <c r="H84" s="71" t="s">
        <v>26</v>
      </c>
      <c r="I84" s="71" t="s">
        <v>27</v>
      </c>
    </row>
    <row r="85" spans="1:9" ht="30" customHeight="1" x14ac:dyDescent="0.25">
      <c r="A85" s="268"/>
      <c r="B85" s="161">
        <v>8.3299999999999999E-2</v>
      </c>
      <c r="C85" s="32"/>
      <c r="D85" s="161">
        <v>0.1</v>
      </c>
      <c r="E85" s="32"/>
      <c r="F85" s="32">
        <v>0.1</v>
      </c>
      <c r="G85" s="33"/>
      <c r="H85" s="162">
        <v>0.09</v>
      </c>
      <c r="I85" s="33"/>
    </row>
    <row r="86" spans="1:9" ht="80.25" customHeight="1" x14ac:dyDescent="0.25">
      <c r="A86" s="30" t="s">
        <v>88</v>
      </c>
      <c r="B86" s="270"/>
      <c r="C86" s="270"/>
      <c r="D86" s="270"/>
      <c r="E86" s="270"/>
      <c r="F86" s="365"/>
      <c r="G86" s="366"/>
      <c r="H86" s="270"/>
      <c r="I86" s="270"/>
    </row>
    <row r="87" spans="1:9" ht="80.25" customHeight="1" x14ac:dyDescent="0.25">
      <c r="A87" s="30" t="s">
        <v>89</v>
      </c>
      <c r="B87" s="365"/>
      <c r="C87" s="366"/>
      <c r="D87" s="365"/>
      <c r="E87" s="366"/>
      <c r="F87" s="365"/>
      <c r="G87" s="366"/>
      <c r="H87" s="365"/>
      <c r="I87" s="366"/>
    </row>
    <row r="88" spans="1:9" ht="29.25" customHeight="1" x14ac:dyDescent="0.25">
      <c r="A88" s="267" t="s">
        <v>55</v>
      </c>
      <c r="B88" s="71" t="s">
        <v>26</v>
      </c>
      <c r="C88" s="71" t="s">
        <v>27</v>
      </c>
      <c r="D88" s="71" t="s">
        <v>26</v>
      </c>
      <c r="E88" s="71" t="s">
        <v>27</v>
      </c>
      <c r="F88" s="71" t="s">
        <v>26</v>
      </c>
      <c r="G88" s="71" t="s">
        <v>27</v>
      </c>
      <c r="H88" s="71" t="s">
        <v>26</v>
      </c>
      <c r="I88" s="71" t="s">
        <v>27</v>
      </c>
    </row>
    <row r="89" spans="1:9" ht="29.25" customHeight="1" x14ac:dyDescent="0.25">
      <c r="A89" s="268"/>
      <c r="B89" s="161">
        <v>8.3299999999999999E-2</v>
      </c>
      <c r="C89" s="34"/>
      <c r="D89" s="161">
        <v>0.1</v>
      </c>
      <c r="E89" s="32"/>
      <c r="F89" s="32">
        <v>0.1</v>
      </c>
      <c r="G89" s="33"/>
      <c r="H89" s="162">
        <v>0.09</v>
      </c>
      <c r="I89" s="33"/>
    </row>
    <row r="90" spans="1:9" ht="80.25" customHeight="1" x14ac:dyDescent="0.25">
      <c r="A90" s="30" t="s">
        <v>88</v>
      </c>
      <c r="B90" s="271"/>
      <c r="C90" s="271"/>
      <c r="D90" s="271"/>
      <c r="E90" s="271"/>
      <c r="F90" s="367"/>
      <c r="G90" s="368"/>
      <c r="H90" s="271"/>
      <c r="I90" s="271"/>
    </row>
    <row r="91" spans="1:9" ht="80.25" customHeight="1" x14ac:dyDescent="0.25">
      <c r="A91" s="30" t="s">
        <v>89</v>
      </c>
      <c r="B91" s="365"/>
      <c r="C91" s="366"/>
      <c r="D91" s="365"/>
      <c r="E91" s="366"/>
      <c r="F91" s="365"/>
      <c r="G91" s="366"/>
      <c r="H91" s="365"/>
      <c r="I91" s="366"/>
    </row>
    <row r="92" spans="1:9" ht="24.95" customHeight="1" x14ac:dyDescent="0.25">
      <c r="A92" s="267" t="s">
        <v>56</v>
      </c>
      <c r="B92" s="71" t="s">
        <v>26</v>
      </c>
      <c r="C92" s="71" t="s">
        <v>27</v>
      </c>
      <c r="D92" s="71" t="s">
        <v>26</v>
      </c>
      <c r="E92" s="71" t="s">
        <v>27</v>
      </c>
      <c r="F92" s="71" t="s">
        <v>26</v>
      </c>
      <c r="G92" s="71" t="s">
        <v>27</v>
      </c>
      <c r="H92" s="71" t="s">
        <v>26</v>
      </c>
      <c r="I92" s="71" t="s">
        <v>27</v>
      </c>
    </row>
    <row r="93" spans="1:9" ht="24.95" customHeight="1" x14ac:dyDescent="0.25">
      <c r="A93" s="268"/>
      <c r="B93" s="161">
        <v>8.3299999999999999E-2</v>
      </c>
      <c r="C93" s="34"/>
      <c r="D93" s="161">
        <v>0.1</v>
      </c>
      <c r="E93" s="32"/>
      <c r="F93" s="32">
        <v>0.1</v>
      </c>
      <c r="G93" s="33"/>
      <c r="H93" s="162">
        <v>0.09</v>
      </c>
      <c r="I93" s="33"/>
    </row>
    <row r="94" spans="1:9" ht="80.25" customHeight="1" x14ac:dyDescent="0.25">
      <c r="A94" s="30" t="s">
        <v>88</v>
      </c>
      <c r="B94" s="271"/>
      <c r="C94" s="271"/>
      <c r="D94" s="271"/>
      <c r="E94" s="271"/>
      <c r="F94" s="367"/>
      <c r="G94" s="368"/>
      <c r="H94" s="271"/>
      <c r="I94" s="271"/>
    </row>
    <row r="95" spans="1:9" ht="80.25" customHeight="1" x14ac:dyDescent="0.25">
      <c r="A95" s="30" t="s">
        <v>89</v>
      </c>
      <c r="B95" s="365"/>
      <c r="C95" s="366"/>
      <c r="D95" s="365"/>
      <c r="E95" s="366"/>
      <c r="F95" s="365"/>
      <c r="G95" s="366"/>
      <c r="H95" s="365"/>
      <c r="I95" s="366"/>
    </row>
    <row r="96" spans="1:9" ht="24.95" customHeight="1" x14ac:dyDescent="0.25">
      <c r="A96" s="267" t="s">
        <v>57</v>
      </c>
      <c r="B96" s="71" t="s">
        <v>26</v>
      </c>
      <c r="C96" s="71" t="s">
        <v>27</v>
      </c>
      <c r="D96" s="71" t="s">
        <v>26</v>
      </c>
      <c r="E96" s="71" t="s">
        <v>27</v>
      </c>
      <c r="F96" s="71" t="s">
        <v>26</v>
      </c>
      <c r="G96" s="71" t="s">
        <v>27</v>
      </c>
      <c r="H96" s="71" t="s">
        <v>26</v>
      </c>
      <c r="I96" s="71" t="s">
        <v>27</v>
      </c>
    </row>
    <row r="97" spans="1:9" ht="24.95" customHeight="1" x14ac:dyDescent="0.25">
      <c r="A97" s="268"/>
      <c r="B97" s="161">
        <v>8.3299999999999999E-2</v>
      </c>
      <c r="C97" s="34"/>
      <c r="D97" s="161">
        <v>0.1</v>
      </c>
      <c r="E97" s="32"/>
      <c r="F97" s="32">
        <v>0.1</v>
      </c>
      <c r="G97" s="33"/>
      <c r="H97" s="162">
        <v>0.09</v>
      </c>
      <c r="I97" s="33"/>
    </row>
    <row r="98" spans="1:9" ht="80.25" customHeight="1" x14ac:dyDescent="0.25">
      <c r="A98" s="30" t="s">
        <v>88</v>
      </c>
      <c r="B98" s="271"/>
      <c r="C98" s="271"/>
      <c r="D98" s="271"/>
      <c r="E98" s="271"/>
      <c r="F98" s="271"/>
      <c r="G98" s="271"/>
      <c r="H98" s="271"/>
      <c r="I98" s="271"/>
    </row>
    <row r="99" spans="1:9" ht="80.25" customHeight="1" x14ac:dyDescent="0.25">
      <c r="A99" s="30" t="s">
        <v>89</v>
      </c>
      <c r="B99" s="365"/>
      <c r="C99" s="366"/>
      <c r="D99" s="365"/>
      <c r="E99" s="366"/>
      <c r="F99" s="365"/>
      <c r="G99" s="366"/>
      <c r="H99" s="365"/>
      <c r="I99" s="366"/>
    </row>
    <row r="100" spans="1:9" ht="24.95" customHeight="1" x14ac:dyDescent="0.25">
      <c r="A100" s="267" t="s">
        <v>59</v>
      </c>
      <c r="B100" s="71" t="s">
        <v>26</v>
      </c>
      <c r="C100" s="71" t="s">
        <v>27</v>
      </c>
      <c r="D100" s="71" t="s">
        <v>26</v>
      </c>
      <c r="E100" s="71" t="s">
        <v>27</v>
      </c>
      <c r="F100" s="71" t="s">
        <v>26</v>
      </c>
      <c r="G100" s="71" t="s">
        <v>27</v>
      </c>
      <c r="H100" s="71" t="s">
        <v>26</v>
      </c>
      <c r="I100" s="71" t="s">
        <v>27</v>
      </c>
    </row>
    <row r="101" spans="1:9" ht="24.95" customHeight="1" x14ac:dyDescent="0.25">
      <c r="A101" s="268"/>
      <c r="B101" s="161">
        <v>8.3299999999999999E-2</v>
      </c>
      <c r="C101" s="34"/>
      <c r="D101" s="161">
        <v>0.09</v>
      </c>
      <c r="E101" s="32"/>
      <c r="F101" s="32">
        <v>0.1</v>
      </c>
      <c r="G101" s="33"/>
      <c r="H101" s="162">
        <v>0.09</v>
      </c>
      <c r="I101" s="33"/>
    </row>
    <row r="102" spans="1:9" ht="80.25" customHeight="1" x14ac:dyDescent="0.25">
      <c r="A102" s="30" t="s">
        <v>88</v>
      </c>
      <c r="B102" s="271"/>
      <c r="C102" s="271"/>
      <c r="D102" s="271"/>
      <c r="E102" s="271"/>
      <c r="F102" s="271"/>
      <c r="G102" s="271"/>
      <c r="H102" s="271"/>
      <c r="I102" s="271"/>
    </row>
    <row r="103" spans="1:9" ht="80.25" customHeight="1" x14ac:dyDescent="0.25">
      <c r="A103" s="30" t="s">
        <v>89</v>
      </c>
      <c r="B103" s="365"/>
      <c r="C103" s="366"/>
      <c r="D103" s="365"/>
      <c r="E103" s="366"/>
      <c r="F103" s="365"/>
      <c r="G103" s="366"/>
      <c r="H103" s="365"/>
      <c r="I103" s="366"/>
    </row>
    <row r="104" spans="1:9" ht="24.95" customHeight="1" x14ac:dyDescent="0.25">
      <c r="A104" s="267" t="s">
        <v>60</v>
      </c>
      <c r="B104" s="71" t="s">
        <v>26</v>
      </c>
      <c r="C104" s="71" t="s">
        <v>27</v>
      </c>
      <c r="D104" s="71" t="s">
        <v>26</v>
      </c>
      <c r="E104" s="71" t="s">
        <v>27</v>
      </c>
      <c r="F104" s="71" t="s">
        <v>26</v>
      </c>
      <c r="G104" s="71" t="s">
        <v>27</v>
      </c>
      <c r="H104" s="71" t="s">
        <v>26</v>
      </c>
      <c r="I104" s="71" t="s">
        <v>27</v>
      </c>
    </row>
    <row r="105" spans="1:9" ht="24.95" customHeight="1" x14ac:dyDescent="0.25">
      <c r="A105" s="268"/>
      <c r="B105" s="161">
        <v>8.3299999999999999E-2</v>
      </c>
      <c r="C105" s="34"/>
      <c r="D105" s="161">
        <v>0.08</v>
      </c>
      <c r="E105" s="32"/>
      <c r="F105" s="32">
        <v>0.15</v>
      </c>
      <c r="G105" s="33"/>
      <c r="H105" s="162">
        <v>0.09</v>
      </c>
      <c r="I105" s="33"/>
    </row>
    <row r="106" spans="1:9" ht="80.25" customHeight="1" x14ac:dyDescent="0.25">
      <c r="A106" s="30" t="s">
        <v>88</v>
      </c>
      <c r="B106" s="271"/>
      <c r="C106" s="271"/>
      <c r="D106" s="271"/>
      <c r="E106" s="271"/>
      <c r="F106" s="271"/>
      <c r="G106" s="271"/>
      <c r="H106" s="271"/>
      <c r="I106" s="271"/>
    </row>
    <row r="107" spans="1:9" ht="80.25" customHeight="1" x14ac:dyDescent="0.25">
      <c r="A107" s="30" t="s">
        <v>89</v>
      </c>
      <c r="B107" s="365"/>
      <c r="C107" s="366"/>
      <c r="D107" s="365"/>
      <c r="E107" s="366"/>
      <c r="F107" s="365"/>
      <c r="G107" s="366"/>
      <c r="H107" s="365"/>
      <c r="I107" s="366"/>
    </row>
    <row r="108" spans="1:9" ht="24.95" customHeight="1" x14ac:dyDescent="0.25">
      <c r="A108" s="267" t="s">
        <v>61</v>
      </c>
      <c r="B108" s="71" t="s">
        <v>26</v>
      </c>
      <c r="C108" s="71" t="s">
        <v>27</v>
      </c>
      <c r="D108" s="71" t="s">
        <v>26</v>
      </c>
      <c r="E108" s="71" t="s">
        <v>27</v>
      </c>
      <c r="F108" s="71" t="s">
        <v>26</v>
      </c>
      <c r="G108" s="71" t="s">
        <v>27</v>
      </c>
      <c r="H108" s="71" t="s">
        <v>26</v>
      </c>
      <c r="I108" s="71" t="s">
        <v>27</v>
      </c>
    </row>
    <row r="109" spans="1:9" ht="24.95" customHeight="1" x14ac:dyDescent="0.25">
      <c r="A109" s="268"/>
      <c r="B109" s="161">
        <v>8.3299999999999999E-2</v>
      </c>
      <c r="C109" s="34"/>
      <c r="D109" s="161">
        <v>7.0000000000000007E-2</v>
      </c>
      <c r="E109" s="32"/>
      <c r="F109" s="32">
        <v>0.05</v>
      </c>
      <c r="G109" s="33"/>
      <c r="H109" s="162">
        <v>0.09</v>
      </c>
      <c r="I109" s="33"/>
    </row>
    <row r="110" spans="1:9" ht="80.25" customHeight="1" x14ac:dyDescent="0.25">
      <c r="A110" s="30" t="s">
        <v>88</v>
      </c>
      <c r="B110" s="271"/>
      <c r="C110" s="271"/>
      <c r="D110" s="271"/>
      <c r="E110" s="271"/>
      <c r="F110" s="271"/>
      <c r="G110" s="271"/>
      <c r="H110" s="271"/>
      <c r="I110" s="271"/>
    </row>
    <row r="111" spans="1:9" ht="80.25" customHeight="1" x14ac:dyDescent="0.25">
      <c r="A111" s="30" t="s">
        <v>89</v>
      </c>
      <c r="B111" s="365"/>
      <c r="C111" s="366"/>
      <c r="D111" s="365"/>
      <c r="E111" s="366"/>
      <c r="F111" s="365"/>
      <c r="G111" s="366"/>
      <c r="H111" s="365"/>
      <c r="I111" s="366"/>
    </row>
    <row r="112" spans="1:9" ht="24.95" customHeight="1" x14ac:dyDescent="0.25">
      <c r="A112" s="267" t="s">
        <v>62</v>
      </c>
      <c r="B112" s="71" t="s">
        <v>26</v>
      </c>
      <c r="C112" s="71" t="s">
        <v>27</v>
      </c>
      <c r="D112" s="71" t="s">
        <v>26</v>
      </c>
      <c r="E112" s="71" t="s">
        <v>27</v>
      </c>
      <c r="F112" s="71" t="s">
        <v>26</v>
      </c>
      <c r="G112" s="71" t="s">
        <v>27</v>
      </c>
      <c r="H112" s="71" t="s">
        <v>26</v>
      </c>
      <c r="I112" s="71" t="s">
        <v>27</v>
      </c>
    </row>
    <row r="113" spans="1:9" ht="24.95" customHeight="1" x14ac:dyDescent="0.25">
      <c r="A113" s="268"/>
      <c r="B113" s="161">
        <v>8.3299999999999999E-2</v>
      </c>
      <c r="C113" s="119"/>
      <c r="D113" s="161">
        <v>0.05</v>
      </c>
      <c r="E113" s="119"/>
      <c r="F113" s="32">
        <v>0.05</v>
      </c>
      <c r="G113" s="120"/>
      <c r="H113" s="162">
        <v>0.09</v>
      </c>
      <c r="I113" s="120"/>
    </row>
    <row r="114" spans="1:9" ht="80.25" customHeight="1" x14ac:dyDescent="0.25">
      <c r="A114" s="30" t="s">
        <v>88</v>
      </c>
      <c r="B114" s="269"/>
      <c r="C114" s="269"/>
      <c r="D114" s="269"/>
      <c r="E114" s="269"/>
      <c r="F114" s="269"/>
      <c r="G114" s="269"/>
      <c r="H114" s="269"/>
      <c r="I114" s="269"/>
    </row>
    <row r="115" spans="1:9" ht="80.25" customHeight="1" x14ac:dyDescent="0.25">
      <c r="A115" s="30" t="s">
        <v>89</v>
      </c>
      <c r="B115" s="365"/>
      <c r="C115" s="366"/>
      <c r="D115" s="365"/>
      <c r="E115" s="366"/>
      <c r="F115" s="365"/>
      <c r="G115" s="366"/>
      <c r="H115" s="365"/>
      <c r="I115" s="366"/>
    </row>
    <row r="116" spans="1:9" ht="16.5" x14ac:dyDescent="0.25">
      <c r="A116" s="31" t="s">
        <v>90</v>
      </c>
      <c r="B116" s="35">
        <f t="shared" ref="B116:I116" si="1">(B69+B73+B77+B81+B85+B89+B93+B97+B101+B105+B109+B113)</f>
        <v>0.99960000000000016</v>
      </c>
      <c r="C116" s="35">
        <f t="shared" si="1"/>
        <v>0.1666</v>
      </c>
      <c r="D116" s="35">
        <f t="shared" si="1"/>
        <v>1</v>
      </c>
      <c r="E116" s="35">
        <f t="shared" si="1"/>
        <v>0.13</v>
      </c>
      <c r="F116" s="35">
        <f t="shared" si="1"/>
        <v>1</v>
      </c>
      <c r="G116" s="35">
        <f t="shared" si="1"/>
        <v>0.05</v>
      </c>
      <c r="H116" s="35">
        <f t="shared" si="1"/>
        <v>0.99999999999999978</v>
      </c>
      <c r="I116" s="35">
        <f t="shared" si="1"/>
        <v>0.1</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35:I36"/>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F54:G54"/>
    <mergeCell ref="D56:E56"/>
    <mergeCell ref="F56:G56"/>
    <mergeCell ref="D51:E51"/>
    <mergeCell ref="D55:E55"/>
    <mergeCell ref="F61:G61"/>
    <mergeCell ref="F59:G59"/>
    <mergeCell ref="B66:C66"/>
    <mergeCell ref="D66:E66"/>
    <mergeCell ref="F58:G58"/>
    <mergeCell ref="F60:G60"/>
    <mergeCell ref="F53:G53"/>
    <mergeCell ref="B103:C103"/>
    <mergeCell ref="D103:E103"/>
    <mergeCell ref="F103:G103"/>
    <mergeCell ref="B75:C75"/>
    <mergeCell ref="D75:E75"/>
    <mergeCell ref="F75:G75"/>
    <mergeCell ref="B78:C78"/>
    <mergeCell ref="D78:E78"/>
    <mergeCell ref="F78:G78"/>
    <mergeCell ref="F98:G98"/>
    <mergeCell ref="D86:E86"/>
    <mergeCell ref="F86:G86"/>
    <mergeCell ref="B98:C98"/>
    <mergeCell ref="D98:E98"/>
    <mergeCell ref="F83:G83"/>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A44:A45"/>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H86:I86"/>
    <mergeCell ref="B79:C79"/>
    <mergeCell ref="D79:E79"/>
    <mergeCell ref="F79:G79"/>
  </mergeCells>
  <phoneticPr fontId="34" type="noConversion"/>
  <hyperlinks>
    <hyperlink ref="B71" r:id="rId1" xr:uid="{B14686D6-06D7-7B4F-B2F0-EE6A41916369}"/>
    <hyperlink ref="D71" r:id="rId2" xr:uid="{FDE8A115-68A8-2043-820A-BA6639B70029}"/>
    <hyperlink ref="H71" r:id="rId3" xr:uid="{15185BE8-6EA4-9349-9B58-3340603A0A57}"/>
    <hyperlink ref="B75" r:id="rId4" xr:uid="{B5F09434-B70D-AD41-A32F-4C66906BE290}"/>
    <hyperlink ref="D75" r:id="rId5" xr:uid="{3A9321A6-3EF6-C846-B657-AD017A67C0EA}"/>
    <hyperlink ref="H75" r:id="rId6" xr:uid="{BB5A672F-0677-7F4A-9EE2-76A6CEB88642}"/>
    <hyperlink ref="F75" r:id="rId7" xr:uid="{C84CB706-48CF-2A4B-AF85-5B55C0F34A34}"/>
  </hyperlinks>
  <pageMargins left="0.25" right="0.25" top="0.75" bottom="0.75" header="0.3" footer="0.3"/>
  <pageSetup scale="21" orientation="landscape" r:id="rId8"/>
  <drawing r:id="rId9"/>
  <legacy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FF50-ECD2-1744-AE02-94997F42E574}">
  <dimension ref="A1:X131"/>
  <sheetViews>
    <sheetView topLeftCell="A58" zoomScale="55" zoomScaleNormal="55" workbookViewId="0">
      <selection activeCell="F41" sqref="F41:G41"/>
    </sheetView>
  </sheetViews>
  <sheetFormatPr baseColWidth="10" defaultColWidth="28.28515625" defaultRowHeight="15" x14ac:dyDescent="0.25"/>
  <cols>
    <col min="2" max="3" width="35" customWidth="1"/>
    <col min="4" max="4" width="63" customWidth="1"/>
    <col min="5" max="5" width="64.7109375" customWidth="1"/>
    <col min="6" max="6" width="43.85546875" customWidth="1"/>
    <col min="7" max="7" width="46.85546875" customWidth="1"/>
    <col min="8" max="8" width="35.7109375" customWidth="1"/>
    <col min="9" max="9" width="65" customWidth="1"/>
  </cols>
  <sheetData>
    <row r="1" spans="1:24" ht="16.5" thickBot="1" x14ac:dyDescent="0.3">
      <c r="A1" s="350"/>
      <c r="B1" s="353" t="s">
        <v>43</v>
      </c>
      <c r="C1" s="354"/>
      <c r="D1" s="354"/>
      <c r="E1" s="354"/>
      <c r="F1" s="354"/>
      <c r="G1" s="354"/>
      <c r="H1" s="354"/>
      <c r="I1" s="354"/>
      <c r="J1" s="354"/>
      <c r="K1" s="354"/>
      <c r="L1" s="355"/>
      <c r="M1" s="356" t="s">
        <v>129</v>
      </c>
      <c r="N1" s="357"/>
      <c r="O1" s="358"/>
      <c r="P1" s="64"/>
      <c r="Q1" s="64"/>
      <c r="R1" s="64"/>
      <c r="S1" s="64"/>
      <c r="T1" s="64"/>
      <c r="U1" s="64"/>
      <c r="V1" s="64"/>
      <c r="W1" s="64"/>
      <c r="X1" s="64"/>
    </row>
    <row r="2" spans="1:24" ht="16.5" thickBot="1" x14ac:dyDescent="0.3">
      <c r="A2" s="351"/>
      <c r="B2" s="359" t="s">
        <v>44</v>
      </c>
      <c r="C2" s="360"/>
      <c r="D2" s="360"/>
      <c r="E2" s="360"/>
      <c r="F2" s="360"/>
      <c r="G2" s="360"/>
      <c r="H2" s="360"/>
      <c r="I2" s="360"/>
      <c r="J2" s="360"/>
      <c r="K2" s="360"/>
      <c r="L2" s="361"/>
      <c r="M2" s="356" t="s">
        <v>130</v>
      </c>
      <c r="N2" s="357"/>
      <c r="O2" s="358"/>
      <c r="P2" s="64"/>
      <c r="Q2" s="64"/>
      <c r="R2" s="64"/>
      <c r="S2" s="64"/>
      <c r="T2" s="64"/>
      <c r="U2" s="64"/>
      <c r="V2" s="64"/>
      <c r="W2" s="64"/>
      <c r="X2" s="64"/>
    </row>
    <row r="3" spans="1:24" ht="16.5" thickBot="1" x14ac:dyDescent="0.3">
      <c r="A3" s="351"/>
      <c r="B3" s="359" t="s">
        <v>0</v>
      </c>
      <c r="C3" s="360"/>
      <c r="D3" s="360"/>
      <c r="E3" s="360"/>
      <c r="F3" s="360"/>
      <c r="G3" s="360"/>
      <c r="H3" s="360"/>
      <c r="I3" s="360"/>
      <c r="J3" s="360"/>
      <c r="K3" s="360"/>
      <c r="L3" s="361"/>
      <c r="M3" s="356" t="s">
        <v>131</v>
      </c>
      <c r="N3" s="357"/>
      <c r="O3" s="358"/>
      <c r="P3" s="64"/>
      <c r="Q3" s="64"/>
      <c r="R3" s="64"/>
      <c r="S3" s="64"/>
      <c r="T3" s="64"/>
      <c r="U3" s="64"/>
      <c r="V3" s="64"/>
      <c r="W3" s="64"/>
      <c r="X3" s="64"/>
    </row>
    <row r="4" spans="1:24" ht="16.5" thickBot="1" x14ac:dyDescent="0.3">
      <c r="A4" s="352"/>
      <c r="B4" s="362" t="s">
        <v>45</v>
      </c>
      <c r="C4" s="363"/>
      <c r="D4" s="363"/>
      <c r="E4" s="363"/>
      <c r="F4" s="363"/>
      <c r="G4" s="363"/>
      <c r="H4" s="363"/>
      <c r="I4" s="363"/>
      <c r="J4" s="363"/>
      <c r="K4" s="363"/>
      <c r="L4" s="364"/>
      <c r="M4" s="356" t="s">
        <v>132</v>
      </c>
      <c r="N4" s="357"/>
      <c r="O4" s="358"/>
      <c r="P4" s="64"/>
      <c r="Q4" s="64"/>
      <c r="R4" s="64"/>
      <c r="S4" s="64"/>
      <c r="T4" s="64"/>
      <c r="U4" s="64"/>
      <c r="V4" s="64"/>
      <c r="W4" s="64"/>
      <c r="X4" s="64"/>
    </row>
    <row r="5" spans="1:24" ht="16.5" thickBot="1" x14ac:dyDescent="0.3">
      <c r="A5" s="65"/>
      <c r="B5" s="66"/>
      <c r="C5" s="66"/>
      <c r="D5" s="66"/>
      <c r="E5" s="66"/>
      <c r="F5" s="66"/>
      <c r="G5" s="66"/>
      <c r="H5" s="66"/>
      <c r="I5" s="66"/>
      <c r="J5" s="66"/>
      <c r="K5" s="66"/>
      <c r="L5" s="66"/>
      <c r="M5" s="67"/>
      <c r="N5" s="67"/>
      <c r="O5" s="67"/>
      <c r="P5" s="64"/>
      <c r="Q5" s="64"/>
      <c r="R5" s="64"/>
      <c r="S5" s="64"/>
      <c r="T5" s="64"/>
      <c r="U5" s="64"/>
      <c r="V5" s="64"/>
      <c r="W5" s="64"/>
      <c r="X5" s="64"/>
    </row>
    <row r="6" spans="1:24" ht="38.1" customHeight="1" thickBot="1" x14ac:dyDescent="0.3">
      <c r="A6" s="38" t="s">
        <v>47</v>
      </c>
      <c r="B6" s="341" t="s">
        <v>137</v>
      </c>
      <c r="C6" s="342"/>
      <c r="D6" s="342"/>
      <c r="E6" s="342"/>
      <c r="F6" s="342"/>
      <c r="G6" s="342"/>
      <c r="H6" s="342"/>
      <c r="I6" s="342"/>
      <c r="J6" s="342"/>
      <c r="K6" s="343"/>
      <c r="L6" s="109" t="s">
        <v>48</v>
      </c>
      <c r="M6" s="344">
        <v>2024110010308</v>
      </c>
      <c r="N6" s="345"/>
      <c r="O6" s="346"/>
      <c r="P6" s="1"/>
      <c r="Q6" s="1"/>
      <c r="R6" s="1"/>
      <c r="S6" s="1"/>
      <c r="T6" s="1"/>
      <c r="U6" s="1"/>
      <c r="V6" s="1"/>
      <c r="W6" s="1"/>
      <c r="X6" s="1"/>
    </row>
    <row r="7" spans="1:24" ht="16.5" thickBot="1" x14ac:dyDescent="0.3">
      <c r="A7" s="65"/>
      <c r="B7" s="66"/>
      <c r="C7" s="66"/>
      <c r="D7" s="66"/>
      <c r="E7" s="66"/>
      <c r="F7" s="66"/>
      <c r="G7" s="66"/>
      <c r="H7" s="66"/>
      <c r="I7" s="66"/>
      <c r="J7" s="66"/>
      <c r="K7" s="66"/>
      <c r="L7" s="66"/>
      <c r="M7" s="67"/>
      <c r="N7" s="67"/>
      <c r="O7" s="67"/>
      <c r="P7" s="64"/>
      <c r="Q7" s="64"/>
      <c r="R7" s="64"/>
      <c r="S7" s="64"/>
      <c r="T7" s="64"/>
      <c r="U7" s="64"/>
      <c r="V7" s="64"/>
      <c r="W7" s="64"/>
      <c r="X7" s="64"/>
    </row>
    <row r="8" spans="1:24" ht="18.75" thickBot="1" x14ac:dyDescent="0.3">
      <c r="A8" s="347" t="s">
        <v>2</v>
      </c>
      <c r="B8" s="109" t="s">
        <v>49</v>
      </c>
      <c r="C8" s="238"/>
      <c r="D8" s="109" t="s">
        <v>50</v>
      </c>
      <c r="E8" s="238" t="s">
        <v>151</v>
      </c>
      <c r="F8" s="109" t="s">
        <v>51</v>
      </c>
      <c r="G8" s="90"/>
      <c r="H8" s="109" t="s">
        <v>52</v>
      </c>
      <c r="I8" s="92"/>
      <c r="J8" s="311" t="s">
        <v>3</v>
      </c>
      <c r="K8" s="348"/>
      <c r="L8" s="108" t="s">
        <v>53</v>
      </c>
      <c r="M8" s="349"/>
      <c r="N8" s="349"/>
      <c r="O8" s="349"/>
      <c r="P8" s="64"/>
      <c r="Q8" s="64"/>
      <c r="R8" s="64"/>
      <c r="S8" s="64"/>
      <c r="T8" s="64"/>
      <c r="U8" s="64"/>
      <c r="V8" s="64"/>
      <c r="W8" s="64"/>
      <c r="X8" s="64"/>
    </row>
    <row r="9" spans="1:24" ht="18.75" thickBot="1" x14ac:dyDescent="0.3">
      <c r="A9" s="347"/>
      <c r="B9" s="110" t="s">
        <v>54</v>
      </c>
      <c r="C9" s="93"/>
      <c r="D9" s="109" t="s">
        <v>55</v>
      </c>
      <c r="E9" s="94"/>
      <c r="F9" s="109" t="s">
        <v>56</v>
      </c>
      <c r="G9" s="94"/>
      <c r="H9" s="109" t="s">
        <v>57</v>
      </c>
      <c r="I9" s="92"/>
      <c r="J9" s="311"/>
      <c r="K9" s="348"/>
      <c r="L9" s="108" t="s">
        <v>58</v>
      </c>
      <c r="M9" s="349" t="s">
        <v>151</v>
      </c>
      <c r="N9" s="349"/>
      <c r="O9" s="349"/>
      <c r="P9" s="64"/>
      <c r="Q9" s="64"/>
      <c r="R9" s="64"/>
      <c r="S9" s="64"/>
      <c r="T9" s="64"/>
      <c r="U9" s="64"/>
      <c r="V9" s="64"/>
      <c r="W9" s="64"/>
      <c r="X9" s="64"/>
    </row>
    <row r="10" spans="1:24" ht="18.75" thickBot="1" x14ac:dyDescent="0.3">
      <c r="A10" s="347"/>
      <c r="B10" s="109" t="s">
        <v>59</v>
      </c>
      <c r="C10" s="90"/>
      <c r="D10" s="109" t="s">
        <v>60</v>
      </c>
      <c r="E10" s="94"/>
      <c r="F10" s="109" t="s">
        <v>61</v>
      </c>
      <c r="G10" s="94"/>
      <c r="H10" s="109" t="s">
        <v>62</v>
      </c>
      <c r="I10" s="92"/>
      <c r="J10" s="311"/>
      <c r="K10" s="348"/>
      <c r="L10" s="108" t="s">
        <v>63</v>
      </c>
      <c r="M10" s="349" t="s">
        <v>151</v>
      </c>
      <c r="N10" s="349"/>
      <c r="O10" s="349"/>
      <c r="P10" s="64"/>
      <c r="Q10" s="64"/>
      <c r="R10" s="64"/>
      <c r="S10" s="64"/>
      <c r="T10" s="64"/>
      <c r="U10" s="64"/>
      <c r="V10" s="64"/>
      <c r="W10" s="64"/>
      <c r="X10" s="64"/>
    </row>
    <row r="11" spans="1:24" ht="15.75" thickBot="1" x14ac:dyDescent="0.3">
      <c r="A11" s="4"/>
      <c r="B11" s="5"/>
      <c r="C11" s="5"/>
      <c r="D11" s="7"/>
      <c r="E11" s="6"/>
      <c r="F11" s="6"/>
      <c r="G11" s="143"/>
      <c r="H11" s="143"/>
      <c r="I11" s="8"/>
      <c r="J11" s="8"/>
      <c r="K11" s="5"/>
      <c r="L11" s="5"/>
      <c r="M11" s="5"/>
      <c r="N11" s="5"/>
      <c r="O11" s="5"/>
      <c r="P11" s="1"/>
      <c r="Q11" s="1"/>
      <c r="R11" s="1"/>
      <c r="S11" s="1"/>
      <c r="T11" s="1"/>
      <c r="U11" s="1"/>
      <c r="V11" s="1"/>
      <c r="W11" s="1"/>
      <c r="X11" s="1"/>
    </row>
    <row r="12" spans="1:24" x14ac:dyDescent="0.25">
      <c r="A12" s="325" t="s">
        <v>64</v>
      </c>
      <c r="B12" s="328" t="s">
        <v>139</v>
      </c>
      <c r="C12" s="329"/>
      <c r="D12" s="329"/>
      <c r="E12" s="329"/>
      <c r="F12" s="329"/>
      <c r="G12" s="329"/>
      <c r="H12" s="329"/>
      <c r="I12" s="329"/>
      <c r="J12" s="329"/>
      <c r="K12" s="329"/>
      <c r="L12" s="329"/>
      <c r="M12" s="329"/>
      <c r="N12" s="329"/>
      <c r="O12" s="330"/>
      <c r="P12" s="1"/>
      <c r="Q12" s="1"/>
      <c r="R12" s="1"/>
      <c r="S12" s="1"/>
      <c r="T12" s="1"/>
      <c r="U12" s="1"/>
      <c r="V12" s="1"/>
      <c r="W12" s="1"/>
      <c r="X12" s="1"/>
    </row>
    <row r="13" spans="1:24" x14ac:dyDescent="0.25">
      <c r="A13" s="326"/>
      <c r="B13" s="331"/>
      <c r="C13" s="332"/>
      <c r="D13" s="332"/>
      <c r="E13" s="332"/>
      <c r="F13" s="332"/>
      <c r="G13" s="332"/>
      <c r="H13" s="332"/>
      <c r="I13" s="332"/>
      <c r="J13" s="332"/>
      <c r="K13" s="332"/>
      <c r="L13" s="332"/>
      <c r="M13" s="332"/>
      <c r="N13" s="332"/>
      <c r="O13" s="333"/>
      <c r="P13" s="1"/>
      <c r="Q13" s="1"/>
      <c r="R13" s="1"/>
      <c r="S13" s="1"/>
      <c r="T13" s="1"/>
      <c r="U13" s="1"/>
      <c r="V13" s="1"/>
      <c r="W13" s="1"/>
      <c r="X13" s="1"/>
    </row>
    <row r="14" spans="1:24" ht="15.75" thickBot="1" x14ac:dyDescent="0.3">
      <c r="A14" s="327"/>
      <c r="B14" s="334"/>
      <c r="C14" s="335"/>
      <c r="D14" s="335"/>
      <c r="E14" s="335"/>
      <c r="F14" s="335"/>
      <c r="G14" s="335"/>
      <c r="H14" s="335"/>
      <c r="I14" s="335"/>
      <c r="J14" s="335"/>
      <c r="K14" s="335"/>
      <c r="L14" s="335"/>
      <c r="M14" s="335"/>
      <c r="N14" s="335"/>
      <c r="O14" s="336"/>
      <c r="P14" s="1"/>
      <c r="Q14" s="1"/>
      <c r="R14" s="1"/>
      <c r="S14" s="1"/>
      <c r="T14" s="1"/>
      <c r="U14" s="1"/>
      <c r="V14" s="1"/>
      <c r="W14" s="1"/>
      <c r="X14" s="1"/>
    </row>
    <row r="15" spans="1:24" ht="15.75" thickBot="1" x14ac:dyDescent="0.3">
      <c r="A15" s="12"/>
      <c r="B15" s="165"/>
      <c r="C15" s="166"/>
      <c r="D15" s="166"/>
      <c r="E15" s="166"/>
      <c r="F15" s="166"/>
      <c r="G15" s="2"/>
      <c r="H15" s="2"/>
      <c r="I15" s="2"/>
      <c r="J15" s="2"/>
      <c r="K15" s="2"/>
      <c r="L15" s="167"/>
      <c r="M15" s="167"/>
      <c r="N15" s="167"/>
      <c r="O15" s="167"/>
      <c r="P15" s="1"/>
      <c r="Q15" s="1"/>
      <c r="R15" s="1"/>
      <c r="S15" s="1"/>
      <c r="T15" s="1"/>
      <c r="U15" s="1"/>
      <c r="V15" s="1"/>
      <c r="W15" s="1"/>
      <c r="X15" s="1"/>
    </row>
    <row r="16" spans="1:24" ht="66.95" customHeight="1" thickBot="1" x14ac:dyDescent="0.3">
      <c r="A16" s="38" t="s">
        <v>4</v>
      </c>
      <c r="B16" s="337" t="s">
        <v>140</v>
      </c>
      <c r="C16" s="337"/>
      <c r="D16" s="337"/>
      <c r="E16" s="337"/>
      <c r="F16" s="337"/>
      <c r="G16" s="338" t="s">
        <v>5</v>
      </c>
      <c r="H16" s="338"/>
      <c r="I16" s="337" t="s">
        <v>142</v>
      </c>
      <c r="J16" s="337"/>
      <c r="K16" s="337"/>
      <c r="L16" s="337"/>
      <c r="M16" s="337"/>
      <c r="N16" s="337"/>
      <c r="O16" s="337"/>
      <c r="P16" s="13"/>
      <c r="Q16" s="13"/>
      <c r="R16" s="13"/>
      <c r="S16" s="13"/>
      <c r="T16" s="13"/>
      <c r="U16" s="13"/>
      <c r="V16" s="13"/>
      <c r="W16" s="13"/>
      <c r="X16" s="13"/>
    </row>
    <row r="17" spans="1:24" ht="15.75" thickBot="1" x14ac:dyDescent="0.3">
      <c r="A17" s="12"/>
      <c r="B17" s="2"/>
      <c r="C17" s="166"/>
      <c r="D17" s="166"/>
      <c r="E17" s="166"/>
      <c r="F17" s="166"/>
      <c r="G17" s="2"/>
      <c r="H17" s="2"/>
      <c r="I17" s="2"/>
      <c r="J17" s="2"/>
      <c r="K17" s="2"/>
      <c r="L17" s="167"/>
      <c r="M17" s="167"/>
      <c r="N17" s="167"/>
      <c r="O17" s="167"/>
      <c r="P17" s="1"/>
      <c r="Q17" s="1"/>
      <c r="R17" s="1"/>
      <c r="S17" s="1"/>
      <c r="T17" s="1"/>
      <c r="U17" s="1"/>
      <c r="V17" s="1"/>
      <c r="W17" s="1"/>
      <c r="X17" s="1"/>
    </row>
    <row r="18" spans="1:24" ht="45.95" customHeight="1" thickBot="1" x14ac:dyDescent="0.3">
      <c r="A18" s="38" t="s">
        <v>6</v>
      </c>
      <c r="B18" s="339" t="s">
        <v>143</v>
      </c>
      <c r="C18" s="339"/>
      <c r="D18" s="339"/>
      <c r="E18" s="339"/>
      <c r="F18" s="38" t="s">
        <v>7</v>
      </c>
      <c r="G18" s="340" t="s">
        <v>144</v>
      </c>
      <c r="H18" s="340"/>
      <c r="I18" s="340"/>
      <c r="J18" s="38" t="s">
        <v>8</v>
      </c>
      <c r="K18" s="337" t="s">
        <v>145</v>
      </c>
      <c r="L18" s="337"/>
      <c r="M18" s="337"/>
      <c r="N18" s="337"/>
      <c r="O18" s="337"/>
      <c r="P18" s="1"/>
      <c r="Q18" s="1"/>
      <c r="R18" s="1"/>
      <c r="S18" s="1"/>
      <c r="T18" s="1"/>
      <c r="U18" s="1"/>
      <c r="V18" s="1"/>
      <c r="W18" s="1"/>
      <c r="X18" s="1"/>
    </row>
    <row r="19" spans="1:24" x14ac:dyDescent="0.25">
      <c r="A19" s="3"/>
      <c r="B19" s="2"/>
      <c r="C19" s="308"/>
      <c r="D19" s="308"/>
      <c r="E19" s="308"/>
      <c r="F19" s="308"/>
      <c r="G19" s="308"/>
      <c r="H19" s="308"/>
      <c r="I19" s="308"/>
      <c r="J19" s="308"/>
      <c r="K19" s="308"/>
      <c r="L19" s="308"/>
      <c r="M19" s="308"/>
      <c r="N19" s="308"/>
      <c r="O19" s="308"/>
      <c r="P19" s="1"/>
      <c r="Q19" s="1"/>
      <c r="R19" s="1"/>
      <c r="S19" s="1"/>
      <c r="T19" s="1"/>
      <c r="U19" s="1"/>
      <c r="V19" s="1"/>
      <c r="W19" s="1"/>
      <c r="X19" s="1"/>
    </row>
    <row r="20" spans="1:24" ht="15.75" thickBot="1" x14ac:dyDescent="0.3">
      <c r="A20" s="61"/>
      <c r="B20" s="62"/>
      <c r="C20" s="62"/>
      <c r="D20" s="62"/>
      <c r="E20" s="261"/>
      <c r="F20" s="62"/>
      <c r="G20" s="62"/>
      <c r="H20" s="62"/>
      <c r="I20" s="62"/>
      <c r="J20" s="62"/>
      <c r="K20" s="62"/>
      <c r="L20" s="62"/>
      <c r="M20" s="62"/>
      <c r="N20" s="62"/>
      <c r="O20" s="62"/>
      <c r="P20" s="1"/>
      <c r="Q20" s="1"/>
      <c r="R20" s="1"/>
      <c r="S20" s="1"/>
      <c r="T20" s="1"/>
      <c r="U20" s="1"/>
      <c r="V20" s="1"/>
      <c r="W20" s="1"/>
      <c r="X20" s="1"/>
    </row>
    <row r="21" spans="1:24" ht="15.75" thickBot="1" x14ac:dyDescent="0.3">
      <c r="A21" s="309" t="s">
        <v>9</v>
      </c>
      <c r="B21" s="310"/>
      <c r="C21" s="310"/>
      <c r="D21" s="310"/>
      <c r="E21" s="310"/>
      <c r="F21" s="310"/>
      <c r="G21" s="310"/>
      <c r="H21" s="310"/>
      <c r="I21" s="310"/>
      <c r="J21" s="310"/>
      <c r="K21" s="310"/>
      <c r="L21" s="310"/>
      <c r="M21" s="310"/>
      <c r="N21" s="310"/>
      <c r="O21" s="311"/>
      <c r="P21" s="1"/>
      <c r="Q21" s="1"/>
      <c r="R21" s="1"/>
      <c r="S21" s="1"/>
      <c r="T21" s="1"/>
      <c r="U21" s="1"/>
      <c r="V21" s="1"/>
      <c r="W21" s="1"/>
      <c r="X21" s="1"/>
    </row>
    <row r="22" spans="1:24" ht="15.75" thickBot="1" x14ac:dyDescent="0.3">
      <c r="A22" s="309" t="s">
        <v>65</v>
      </c>
      <c r="B22" s="310"/>
      <c r="C22" s="310"/>
      <c r="D22" s="310"/>
      <c r="E22" s="310"/>
      <c r="F22" s="310"/>
      <c r="G22" s="310"/>
      <c r="H22" s="310"/>
      <c r="I22" s="310"/>
      <c r="J22" s="310"/>
      <c r="K22" s="310"/>
      <c r="L22" s="310"/>
      <c r="M22" s="310"/>
      <c r="N22" s="310"/>
      <c r="O22" s="311"/>
      <c r="P22" s="1"/>
      <c r="Q22" s="1"/>
      <c r="R22" s="1"/>
      <c r="S22" s="1"/>
      <c r="T22" s="1"/>
      <c r="U22" s="1"/>
      <c r="V22" s="1"/>
      <c r="W22" s="1"/>
      <c r="X22" s="1"/>
    </row>
    <row r="23" spans="1:24" ht="15.75" thickBot="1" x14ac:dyDescent="0.3">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c r="P23" s="1"/>
      <c r="Q23" s="1"/>
      <c r="R23" s="1"/>
      <c r="S23" s="1"/>
      <c r="T23" s="1"/>
      <c r="U23" s="1"/>
      <c r="V23" s="1"/>
      <c r="W23" s="1"/>
      <c r="X23" s="1"/>
    </row>
    <row r="24" spans="1:24" ht="38.25" customHeight="1" x14ac:dyDescent="0.25">
      <c r="A24" s="16" t="s">
        <v>10</v>
      </c>
      <c r="B24" s="149">
        <v>726351340</v>
      </c>
      <c r="C24" s="149">
        <v>18287000</v>
      </c>
      <c r="D24" s="149">
        <v>4415261</v>
      </c>
      <c r="E24" s="149"/>
      <c r="F24" s="149">
        <v>14450000</v>
      </c>
      <c r="G24" s="149"/>
      <c r="H24" s="149"/>
      <c r="I24" s="149"/>
      <c r="J24" s="149">
        <v>13936000</v>
      </c>
      <c r="K24" s="149"/>
      <c r="L24" s="149"/>
      <c r="M24" s="149"/>
      <c r="N24" s="266">
        <f>SUM(B24:M24)</f>
        <v>777439601</v>
      </c>
      <c r="O24" s="198">
        <v>1</v>
      </c>
      <c r="P24" s="1"/>
      <c r="Q24" s="1"/>
      <c r="R24" s="1"/>
      <c r="S24" s="1"/>
      <c r="T24" s="1"/>
      <c r="U24" s="1"/>
      <c r="V24" s="1"/>
      <c r="W24" s="1"/>
      <c r="X24" s="1"/>
    </row>
    <row r="25" spans="1:24" ht="38.25" customHeight="1" x14ac:dyDescent="0.25">
      <c r="A25" s="16" t="s">
        <v>11</v>
      </c>
      <c r="B25" s="144">
        <v>543980804</v>
      </c>
      <c r="C25" s="144">
        <f>586225360-B25</f>
        <v>42244556</v>
      </c>
      <c r="D25" s="149"/>
      <c r="E25" s="149"/>
      <c r="F25" s="149"/>
      <c r="G25" s="149"/>
      <c r="H25" s="149"/>
      <c r="I25" s="149"/>
      <c r="J25" s="149"/>
      <c r="K25" s="149"/>
      <c r="L25" s="149"/>
      <c r="M25" s="149"/>
      <c r="N25" s="266">
        <f t="shared" ref="N25:N29" si="0">SUM(B25:M25)</f>
        <v>586225360</v>
      </c>
      <c r="O25" s="199">
        <f>N25/N24</f>
        <v>0.75404617830884069</v>
      </c>
      <c r="P25" s="259"/>
      <c r="Q25" s="1"/>
      <c r="R25" s="1"/>
      <c r="S25" s="1"/>
      <c r="T25" s="1"/>
      <c r="U25" s="1"/>
      <c r="V25" s="1"/>
      <c r="W25" s="1"/>
      <c r="X25" s="1"/>
    </row>
    <row r="26" spans="1:24" ht="38.25" customHeight="1" x14ac:dyDescent="0.25">
      <c r="A26" s="16" t="s">
        <v>12</v>
      </c>
      <c r="B26" s="145">
        <v>61520</v>
      </c>
      <c r="C26" s="145">
        <f>19973362-B26</f>
        <v>19911842</v>
      </c>
      <c r="D26" s="150"/>
      <c r="E26" s="150"/>
      <c r="F26" s="150"/>
      <c r="G26" s="150"/>
      <c r="H26" s="150"/>
      <c r="I26" s="150"/>
      <c r="J26" s="150"/>
      <c r="K26" s="150"/>
      <c r="L26" s="150"/>
      <c r="M26" s="150"/>
      <c r="N26" s="266">
        <f t="shared" si="0"/>
        <v>19973362</v>
      </c>
      <c r="O26" s="199">
        <f>N26/N24</f>
        <v>2.5691207361071899E-2</v>
      </c>
      <c r="P26" s="1"/>
      <c r="Q26" s="1"/>
      <c r="R26" s="1"/>
      <c r="S26" s="1"/>
      <c r="T26" s="1"/>
      <c r="U26" s="1"/>
      <c r="V26" s="1"/>
      <c r="W26" s="1"/>
      <c r="X26" s="1"/>
    </row>
    <row r="27" spans="1:24" ht="38.25" customHeight="1" x14ac:dyDescent="0.25">
      <c r="A27" s="16" t="s">
        <v>68</v>
      </c>
      <c r="B27" s="149">
        <v>26141837</v>
      </c>
      <c r="C27" s="149">
        <v>17192921</v>
      </c>
      <c r="D27" s="149">
        <v>11360698</v>
      </c>
      <c r="E27" s="149">
        <v>37125</v>
      </c>
      <c r="F27" s="149"/>
      <c r="G27" s="149"/>
      <c r="H27" s="149"/>
      <c r="I27" s="149"/>
      <c r="J27" s="149"/>
      <c r="K27" s="149"/>
      <c r="L27" s="149"/>
      <c r="M27" s="149"/>
      <c r="N27" s="266">
        <v>57608990</v>
      </c>
      <c r="O27" s="199">
        <v>1</v>
      </c>
      <c r="P27" s="1"/>
      <c r="Q27" s="1"/>
      <c r="R27" s="1"/>
      <c r="S27" s="1"/>
      <c r="T27" s="1"/>
      <c r="U27" s="1"/>
      <c r="V27" s="1"/>
      <c r="W27" s="1"/>
      <c r="X27" s="1"/>
    </row>
    <row r="28" spans="1:24" ht="38.25" customHeight="1" x14ac:dyDescent="0.25">
      <c r="A28" s="16" t="s">
        <v>69</v>
      </c>
      <c r="B28" s="150">
        <v>0</v>
      </c>
      <c r="C28" s="150">
        <v>2310000</v>
      </c>
      <c r="D28" s="150"/>
      <c r="E28" s="150"/>
      <c r="F28" s="150"/>
      <c r="G28" s="150"/>
      <c r="H28" s="150"/>
      <c r="I28" s="150"/>
      <c r="J28" s="150"/>
      <c r="K28" s="150"/>
      <c r="L28" s="150"/>
      <c r="M28" s="150"/>
      <c r="N28" s="266">
        <f t="shared" si="0"/>
        <v>2310000</v>
      </c>
      <c r="O28" s="199">
        <f>N28/N27</f>
        <v>4.0097908329932534E-2</v>
      </c>
      <c r="P28" s="1"/>
      <c r="Q28" s="1"/>
      <c r="R28" s="1"/>
      <c r="S28" s="1"/>
      <c r="T28" s="1"/>
      <c r="U28" s="1"/>
      <c r="V28" s="1"/>
      <c r="W28" s="1"/>
      <c r="X28" s="1"/>
    </row>
    <row r="29" spans="1:24" ht="38.25" customHeight="1" thickBot="1" x14ac:dyDescent="0.3">
      <c r="A29" s="17" t="s">
        <v>13</v>
      </c>
      <c r="B29" s="151">
        <v>18830784</v>
      </c>
      <c r="C29" s="151">
        <f>41197317-B29</f>
        <v>22366533</v>
      </c>
      <c r="D29" s="151"/>
      <c r="E29" s="151"/>
      <c r="F29" s="151"/>
      <c r="G29" s="151"/>
      <c r="H29" s="151"/>
      <c r="I29" s="151"/>
      <c r="J29" s="151"/>
      <c r="K29" s="151"/>
      <c r="L29" s="151"/>
      <c r="M29" s="151"/>
      <c r="N29" s="257">
        <f t="shared" si="0"/>
        <v>41197317</v>
      </c>
      <c r="O29" s="200">
        <f>N29/N27</f>
        <v>0.71511958463427328</v>
      </c>
      <c r="P29" s="1"/>
      <c r="Q29" s="1"/>
      <c r="R29" s="1"/>
      <c r="S29" s="1"/>
      <c r="T29" s="1"/>
      <c r="U29" s="1"/>
      <c r="V29" s="1"/>
      <c r="W29" s="1"/>
      <c r="X29" s="1"/>
    </row>
    <row r="30" spans="1:24"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row>
    <row r="31" spans="1:24"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312" t="s">
        <v>70</v>
      </c>
      <c r="B33" s="313"/>
      <c r="C33" s="313"/>
      <c r="D33" s="313"/>
      <c r="E33" s="313"/>
      <c r="F33" s="313"/>
      <c r="G33" s="313"/>
      <c r="H33" s="313"/>
      <c r="I33" s="314"/>
      <c r="J33" s="24"/>
      <c r="K33" s="1"/>
      <c r="L33" s="1"/>
      <c r="M33" s="1"/>
      <c r="N33" s="1"/>
      <c r="O33" s="1"/>
      <c r="P33" s="1"/>
      <c r="Q33" s="1"/>
      <c r="R33" s="1"/>
      <c r="S33" s="1"/>
      <c r="T33" s="1"/>
      <c r="U33" s="1"/>
      <c r="V33" s="1"/>
      <c r="W33" s="1"/>
      <c r="X33" s="1"/>
    </row>
    <row r="34" spans="1:24" ht="33.75" thickBot="1" x14ac:dyDescent="0.3">
      <c r="A34" s="28" t="s">
        <v>71</v>
      </c>
      <c r="B34" s="315" t="str">
        <f>+B12</f>
        <v>Realizar el 100% de atenciones jurídicas (orientación, asesoría y representación jurídica) a mujeres que realizan actividades sexuales pagadas</v>
      </c>
      <c r="C34" s="316"/>
      <c r="D34" s="316"/>
      <c r="E34" s="316"/>
      <c r="F34" s="316"/>
      <c r="G34" s="316"/>
      <c r="H34" s="316"/>
      <c r="I34" s="317"/>
      <c r="J34" s="22"/>
      <c r="K34" s="1"/>
      <c r="L34" s="1"/>
      <c r="M34" s="130"/>
      <c r="N34" s="1"/>
      <c r="O34" s="1"/>
      <c r="P34" s="1"/>
      <c r="Q34" s="1"/>
      <c r="R34" s="1"/>
      <c r="S34" s="1"/>
      <c r="T34" s="1"/>
      <c r="U34" s="1"/>
      <c r="V34" s="1"/>
      <c r="W34" s="1"/>
      <c r="X34" s="1"/>
    </row>
    <row r="35" spans="1:24" ht="25.5" customHeight="1" thickBot="1" x14ac:dyDescent="0.3">
      <c r="A35" s="318" t="s">
        <v>14</v>
      </c>
      <c r="B35" s="182">
        <v>2024</v>
      </c>
      <c r="C35" s="182">
        <v>2025</v>
      </c>
      <c r="D35" s="182">
        <v>2026</v>
      </c>
      <c r="E35" s="182">
        <v>2027</v>
      </c>
      <c r="F35" s="182" t="s">
        <v>72</v>
      </c>
      <c r="G35" s="320" t="s">
        <v>15</v>
      </c>
      <c r="H35" s="321" t="s">
        <v>176</v>
      </c>
      <c r="I35" s="322"/>
      <c r="J35" s="22"/>
      <c r="K35" s="1"/>
      <c r="L35" s="1"/>
      <c r="M35" s="130"/>
      <c r="N35" s="1"/>
      <c r="O35" s="1"/>
      <c r="P35" s="1"/>
      <c r="Q35" s="1"/>
      <c r="R35" s="1"/>
      <c r="S35" s="1"/>
      <c r="T35" s="1"/>
      <c r="U35" s="1"/>
      <c r="V35" s="1"/>
      <c r="W35" s="1"/>
      <c r="X35" s="1"/>
    </row>
    <row r="36" spans="1:24" ht="29.25" customHeight="1" thickBot="1" x14ac:dyDescent="0.3">
      <c r="A36" s="319"/>
      <c r="B36" s="183">
        <v>1</v>
      </c>
      <c r="C36" s="183">
        <v>1</v>
      </c>
      <c r="D36" s="183">
        <v>1</v>
      </c>
      <c r="E36" s="183">
        <v>1</v>
      </c>
      <c r="F36" s="184">
        <v>1</v>
      </c>
      <c r="G36" s="320"/>
      <c r="H36" s="323"/>
      <c r="I36" s="324"/>
      <c r="J36" s="22"/>
      <c r="K36" s="1"/>
      <c r="L36" s="1"/>
      <c r="M36" s="130"/>
      <c r="N36" s="1"/>
      <c r="O36" s="1"/>
      <c r="P36" s="1"/>
      <c r="Q36" s="1"/>
      <c r="R36" s="1"/>
      <c r="S36" s="1"/>
      <c r="T36" s="1"/>
      <c r="U36" s="1"/>
      <c r="V36" s="1"/>
      <c r="W36" s="1"/>
      <c r="X36" s="1"/>
    </row>
    <row r="37" spans="1:24" ht="33.75" thickBot="1" x14ac:dyDescent="0.3">
      <c r="A37" s="29" t="s">
        <v>16</v>
      </c>
      <c r="B37" s="300">
        <v>0.3</v>
      </c>
      <c r="C37" s="301"/>
      <c r="D37" s="302" t="s">
        <v>73</v>
      </c>
      <c r="E37" s="303"/>
      <c r="F37" s="303"/>
      <c r="G37" s="303"/>
      <c r="H37" s="303"/>
      <c r="I37" s="304"/>
      <c r="J37" s="1"/>
      <c r="K37" s="1"/>
      <c r="L37" s="1"/>
      <c r="M37" s="1"/>
      <c r="N37" s="1"/>
      <c r="O37" s="1"/>
      <c r="P37" s="1"/>
      <c r="Q37" s="1"/>
      <c r="R37" s="1"/>
      <c r="S37" s="1"/>
      <c r="T37" s="1"/>
      <c r="U37" s="1"/>
      <c r="V37" s="1"/>
      <c r="W37" s="1"/>
      <c r="X37" s="1"/>
    </row>
    <row r="38" spans="1:24" ht="50.25" thickBot="1" x14ac:dyDescent="0.3">
      <c r="A38" s="305" t="s">
        <v>74</v>
      </c>
      <c r="B38" s="185" t="s">
        <v>75</v>
      </c>
      <c r="C38" s="185" t="s">
        <v>27</v>
      </c>
      <c r="D38" s="306" t="s">
        <v>28</v>
      </c>
      <c r="E38" s="306"/>
      <c r="F38" s="306" t="s">
        <v>29</v>
      </c>
      <c r="G38" s="306"/>
      <c r="H38" s="185" t="s">
        <v>30</v>
      </c>
      <c r="I38" s="186" t="s">
        <v>31</v>
      </c>
      <c r="J38" s="23"/>
      <c r="K38" s="23"/>
      <c r="L38" s="23"/>
      <c r="M38" s="131"/>
      <c r="N38" s="23"/>
      <c r="O38" s="23"/>
      <c r="P38" s="23"/>
      <c r="Q38" s="23"/>
      <c r="R38" s="23"/>
      <c r="S38" s="23"/>
      <c r="T38" s="23"/>
      <c r="U38" s="23"/>
      <c r="V38" s="23"/>
      <c r="W38" s="23"/>
      <c r="X38" s="23"/>
    </row>
    <row r="39" spans="1:24" ht="246.95" customHeight="1" thickBot="1" x14ac:dyDescent="0.3">
      <c r="A39" s="291"/>
      <c r="B39" s="187">
        <v>1</v>
      </c>
      <c r="C39" s="239">
        <v>1</v>
      </c>
      <c r="D39" s="299" t="s">
        <v>210</v>
      </c>
      <c r="E39" s="299"/>
      <c r="F39" s="307" t="s">
        <v>210</v>
      </c>
      <c r="G39" s="307"/>
      <c r="H39" s="243" t="s">
        <v>185</v>
      </c>
      <c r="I39" s="244" t="s">
        <v>190</v>
      </c>
      <c r="J39" s="1"/>
      <c r="K39" s="1"/>
      <c r="L39" s="1"/>
      <c r="M39" s="130"/>
      <c r="N39" s="1"/>
      <c r="O39" s="1"/>
      <c r="P39" s="1"/>
      <c r="Q39" s="1"/>
      <c r="R39" s="1"/>
      <c r="S39" s="1"/>
      <c r="T39" s="1"/>
      <c r="U39" s="1"/>
      <c r="V39" s="1"/>
      <c r="W39" s="1"/>
      <c r="X39" s="1"/>
    </row>
    <row r="40" spans="1:24" ht="50.25" thickBot="1" x14ac:dyDescent="0.3">
      <c r="A40" s="291" t="s">
        <v>76</v>
      </c>
      <c r="B40" s="189" t="s">
        <v>75</v>
      </c>
      <c r="C40" s="189" t="s">
        <v>27</v>
      </c>
      <c r="D40" s="293" t="s">
        <v>28</v>
      </c>
      <c r="E40" s="293"/>
      <c r="F40" s="293" t="s">
        <v>29</v>
      </c>
      <c r="G40" s="293"/>
      <c r="H40" s="189" t="s">
        <v>30</v>
      </c>
      <c r="I40" s="190" t="s">
        <v>31</v>
      </c>
      <c r="J40" s="23"/>
      <c r="K40" s="23"/>
      <c r="L40" s="23"/>
      <c r="M40" s="23"/>
      <c r="N40" s="23"/>
      <c r="O40" s="23"/>
      <c r="P40" s="23"/>
      <c r="Q40" s="23"/>
      <c r="R40" s="23"/>
      <c r="S40" s="23"/>
      <c r="T40" s="23"/>
      <c r="U40" s="23"/>
      <c r="V40" s="23"/>
      <c r="W40" s="23"/>
      <c r="X40" s="23"/>
    </row>
    <row r="41" spans="1:24" ht="408.95" customHeight="1" thickBot="1" x14ac:dyDescent="0.3">
      <c r="A41" s="291"/>
      <c r="B41" s="187">
        <v>1</v>
      </c>
      <c r="C41" s="239">
        <v>1</v>
      </c>
      <c r="D41" s="299" t="s">
        <v>245</v>
      </c>
      <c r="E41" s="299"/>
      <c r="F41" s="557" t="s">
        <v>251</v>
      </c>
      <c r="G41" s="557"/>
      <c r="H41" s="243" t="s">
        <v>185</v>
      </c>
      <c r="I41" s="244" t="s">
        <v>190</v>
      </c>
      <c r="J41" s="1"/>
      <c r="K41" s="1"/>
      <c r="L41" s="1"/>
      <c r="M41" s="1"/>
      <c r="N41" s="1"/>
      <c r="O41" s="1"/>
      <c r="P41" s="1"/>
      <c r="Q41" s="1"/>
      <c r="R41" s="1"/>
      <c r="S41" s="1"/>
      <c r="T41" s="1"/>
      <c r="U41" s="1"/>
      <c r="V41" s="1"/>
      <c r="W41" s="1"/>
      <c r="X41" s="1"/>
    </row>
    <row r="42" spans="1:24" ht="49.5" x14ac:dyDescent="0.25">
      <c r="A42" s="291" t="s">
        <v>77</v>
      </c>
      <c r="B42" s="189" t="s">
        <v>75</v>
      </c>
      <c r="C42" s="189" t="s">
        <v>27</v>
      </c>
      <c r="D42" s="293" t="s">
        <v>28</v>
      </c>
      <c r="E42" s="293"/>
      <c r="F42" s="293" t="s">
        <v>29</v>
      </c>
      <c r="G42" s="293"/>
      <c r="H42" s="189" t="s">
        <v>30</v>
      </c>
      <c r="I42" s="190" t="s">
        <v>31</v>
      </c>
      <c r="J42" s="23"/>
      <c r="K42" s="23"/>
      <c r="L42" s="23"/>
      <c r="M42" s="23"/>
      <c r="N42" s="23"/>
      <c r="O42" s="23"/>
      <c r="P42" s="23"/>
      <c r="Q42" s="23"/>
      <c r="R42" s="23"/>
      <c r="S42" s="23"/>
      <c r="T42" s="23"/>
      <c r="U42" s="23"/>
      <c r="V42" s="23"/>
      <c r="W42" s="23"/>
      <c r="X42" s="23"/>
    </row>
    <row r="43" spans="1:24" ht="16.5" x14ac:dyDescent="0.25">
      <c r="A43" s="291"/>
      <c r="B43" s="187">
        <v>1</v>
      </c>
      <c r="C43" s="191"/>
      <c r="D43" s="299"/>
      <c r="E43" s="299"/>
      <c r="F43" s="274"/>
      <c r="G43" s="274"/>
      <c r="H43" s="181"/>
      <c r="I43" s="188"/>
      <c r="J43" s="1"/>
      <c r="K43" s="1"/>
      <c r="L43" s="1"/>
      <c r="M43" s="1"/>
      <c r="N43" s="1"/>
      <c r="O43" s="1"/>
      <c r="P43" s="1"/>
      <c r="Q43" s="1"/>
      <c r="R43" s="1"/>
      <c r="S43" s="1"/>
      <c r="T43" s="1"/>
      <c r="U43" s="1"/>
      <c r="V43" s="1"/>
      <c r="W43" s="1"/>
      <c r="X43" s="1"/>
    </row>
    <row r="44" spans="1:24" ht="49.5" x14ac:dyDescent="0.25">
      <c r="A44" s="291" t="s">
        <v>78</v>
      </c>
      <c r="B44" s="189" t="s">
        <v>75</v>
      </c>
      <c r="C44" s="189" t="s">
        <v>27</v>
      </c>
      <c r="D44" s="293" t="s">
        <v>28</v>
      </c>
      <c r="E44" s="293"/>
      <c r="F44" s="293" t="s">
        <v>29</v>
      </c>
      <c r="G44" s="293"/>
      <c r="H44" s="189" t="s">
        <v>30</v>
      </c>
      <c r="I44" s="190" t="s">
        <v>31</v>
      </c>
      <c r="J44" s="23"/>
      <c r="K44" s="23"/>
      <c r="L44" s="23"/>
      <c r="M44" s="23"/>
      <c r="N44" s="23"/>
      <c r="O44" s="23"/>
      <c r="P44" s="23"/>
      <c r="Q44" s="23"/>
      <c r="R44" s="23"/>
      <c r="S44" s="23"/>
      <c r="T44" s="23"/>
      <c r="U44" s="23"/>
      <c r="V44" s="23"/>
      <c r="W44" s="23"/>
      <c r="X44" s="23"/>
    </row>
    <row r="45" spans="1:24" ht="16.5" x14ac:dyDescent="0.25">
      <c r="A45" s="291"/>
      <c r="B45" s="187">
        <v>1</v>
      </c>
      <c r="C45" s="180"/>
      <c r="D45" s="298"/>
      <c r="E45" s="298"/>
      <c r="F45" s="298"/>
      <c r="G45" s="298"/>
      <c r="H45" s="192"/>
      <c r="I45" s="193"/>
      <c r="J45" s="1"/>
      <c r="K45" s="1"/>
      <c r="L45" s="1"/>
      <c r="M45" s="1"/>
      <c r="N45" s="1"/>
      <c r="O45" s="1"/>
      <c r="P45" s="1"/>
      <c r="Q45" s="1"/>
      <c r="R45" s="1"/>
      <c r="S45" s="1"/>
      <c r="T45" s="1"/>
      <c r="U45" s="1"/>
      <c r="V45" s="1"/>
      <c r="W45" s="1"/>
      <c r="X45" s="1"/>
    </row>
    <row r="46" spans="1:24" ht="49.5" x14ac:dyDescent="0.25">
      <c r="A46" s="291" t="s">
        <v>79</v>
      </c>
      <c r="B46" s="189" t="s">
        <v>75</v>
      </c>
      <c r="C46" s="189" t="s">
        <v>27</v>
      </c>
      <c r="D46" s="293" t="s">
        <v>28</v>
      </c>
      <c r="E46" s="293"/>
      <c r="F46" s="293" t="s">
        <v>29</v>
      </c>
      <c r="G46" s="293"/>
      <c r="H46" s="189" t="s">
        <v>30</v>
      </c>
      <c r="I46" s="190" t="s">
        <v>31</v>
      </c>
      <c r="J46" s="23"/>
      <c r="K46" s="23"/>
      <c r="L46" s="23"/>
      <c r="M46" s="23"/>
      <c r="N46" s="23"/>
      <c r="O46" s="23"/>
      <c r="P46" s="23"/>
      <c r="Q46" s="23"/>
      <c r="R46" s="23"/>
      <c r="S46" s="23"/>
      <c r="T46" s="23"/>
      <c r="U46" s="23"/>
      <c r="V46" s="23"/>
      <c r="W46" s="23"/>
      <c r="X46" s="23"/>
    </row>
    <row r="47" spans="1:24" ht="16.5" x14ac:dyDescent="0.25">
      <c r="A47" s="291"/>
      <c r="B47" s="187">
        <v>1</v>
      </c>
      <c r="C47" s="180"/>
      <c r="D47" s="270"/>
      <c r="E47" s="270"/>
      <c r="F47" s="270"/>
      <c r="G47" s="270"/>
      <c r="H47" s="180"/>
      <c r="I47" s="194"/>
      <c r="J47" s="1"/>
      <c r="K47" s="1"/>
      <c r="L47" s="1"/>
      <c r="M47" s="1"/>
      <c r="N47" s="1"/>
      <c r="O47" s="1"/>
      <c r="P47" s="1"/>
      <c r="Q47" s="1"/>
      <c r="R47" s="1"/>
      <c r="S47" s="1"/>
      <c r="T47" s="1"/>
      <c r="U47" s="1"/>
      <c r="V47" s="1"/>
      <c r="W47" s="1"/>
      <c r="X47" s="1"/>
    </row>
    <row r="48" spans="1:24" ht="49.5" x14ac:dyDescent="0.25">
      <c r="A48" s="291" t="s">
        <v>80</v>
      </c>
      <c r="B48" s="189" t="s">
        <v>75</v>
      </c>
      <c r="C48" s="189" t="s">
        <v>27</v>
      </c>
      <c r="D48" s="293" t="s">
        <v>28</v>
      </c>
      <c r="E48" s="293"/>
      <c r="F48" s="293" t="s">
        <v>29</v>
      </c>
      <c r="G48" s="293"/>
      <c r="H48" s="189" t="s">
        <v>30</v>
      </c>
      <c r="I48" s="190" t="s">
        <v>31</v>
      </c>
      <c r="J48" s="23"/>
      <c r="K48" s="23"/>
      <c r="L48" s="23"/>
      <c r="M48" s="23"/>
      <c r="N48" s="23"/>
      <c r="O48" s="23"/>
      <c r="P48" s="23"/>
      <c r="Q48" s="23"/>
      <c r="R48" s="23"/>
      <c r="S48" s="23"/>
      <c r="T48" s="23"/>
      <c r="U48" s="23"/>
      <c r="V48" s="23"/>
      <c r="W48" s="23"/>
      <c r="X48" s="23"/>
    </row>
    <row r="49" spans="1:24" ht="16.5" x14ac:dyDescent="0.25">
      <c r="A49" s="291"/>
      <c r="B49" s="187">
        <v>1</v>
      </c>
      <c r="C49" s="180"/>
      <c r="D49" s="270"/>
      <c r="E49" s="270"/>
      <c r="F49" s="270"/>
      <c r="G49" s="270"/>
      <c r="H49" s="180"/>
      <c r="I49" s="194"/>
      <c r="J49" s="1"/>
      <c r="K49" s="1"/>
      <c r="L49" s="1"/>
      <c r="M49" s="1"/>
      <c r="N49" s="1"/>
      <c r="O49" s="1"/>
      <c r="P49" s="1"/>
      <c r="Q49" s="1"/>
      <c r="R49" s="1"/>
      <c r="S49" s="1"/>
      <c r="T49" s="1"/>
      <c r="U49" s="1"/>
      <c r="V49" s="1"/>
      <c r="W49" s="1"/>
      <c r="X49" s="1"/>
    </row>
    <row r="50" spans="1:24" ht="49.5" x14ac:dyDescent="0.25">
      <c r="A50" s="291" t="s">
        <v>81</v>
      </c>
      <c r="B50" s="189" t="s">
        <v>75</v>
      </c>
      <c r="C50" s="189" t="s">
        <v>27</v>
      </c>
      <c r="D50" s="293" t="s">
        <v>28</v>
      </c>
      <c r="E50" s="293"/>
      <c r="F50" s="293" t="s">
        <v>29</v>
      </c>
      <c r="G50" s="293"/>
      <c r="H50" s="189" t="s">
        <v>30</v>
      </c>
      <c r="I50" s="190" t="s">
        <v>31</v>
      </c>
      <c r="J50" s="1"/>
      <c r="K50" s="1"/>
      <c r="L50" s="1"/>
      <c r="M50" s="1"/>
      <c r="N50" s="1"/>
      <c r="O50" s="1"/>
      <c r="P50" s="1"/>
      <c r="Q50" s="1"/>
      <c r="R50" s="1"/>
      <c r="S50" s="1"/>
      <c r="T50" s="1"/>
      <c r="U50" s="1"/>
      <c r="V50" s="1"/>
      <c r="W50" s="1"/>
      <c r="X50" s="1"/>
    </row>
    <row r="51" spans="1:24" ht="16.5" x14ac:dyDescent="0.25">
      <c r="A51" s="291"/>
      <c r="B51" s="187">
        <v>1</v>
      </c>
      <c r="C51" s="180"/>
      <c r="D51" s="270"/>
      <c r="E51" s="270"/>
      <c r="F51" s="270"/>
      <c r="G51" s="270"/>
      <c r="H51" s="180"/>
      <c r="I51" s="194"/>
      <c r="J51" s="1"/>
      <c r="K51" s="1"/>
      <c r="L51" s="1"/>
      <c r="M51" s="1"/>
      <c r="N51" s="1"/>
      <c r="O51" s="1"/>
      <c r="P51" s="1"/>
      <c r="Q51" s="1"/>
      <c r="R51" s="1"/>
      <c r="S51" s="1"/>
      <c r="T51" s="1"/>
      <c r="U51" s="1"/>
      <c r="V51" s="1"/>
      <c r="W51" s="1"/>
      <c r="X51" s="1"/>
    </row>
    <row r="52" spans="1:24" ht="49.5" x14ac:dyDescent="0.25">
      <c r="A52" s="291" t="s">
        <v>82</v>
      </c>
      <c r="B52" s="189" t="s">
        <v>75</v>
      </c>
      <c r="C52" s="189" t="s">
        <v>27</v>
      </c>
      <c r="D52" s="293" t="s">
        <v>28</v>
      </c>
      <c r="E52" s="293"/>
      <c r="F52" s="293" t="s">
        <v>29</v>
      </c>
      <c r="G52" s="293"/>
      <c r="H52" s="189" t="s">
        <v>30</v>
      </c>
      <c r="I52" s="190" t="s">
        <v>31</v>
      </c>
      <c r="J52" s="1"/>
      <c r="K52" s="1"/>
      <c r="L52" s="1"/>
      <c r="M52" s="1"/>
      <c r="N52" s="1"/>
      <c r="O52" s="1"/>
      <c r="P52" s="1"/>
      <c r="Q52" s="1"/>
      <c r="R52" s="1"/>
      <c r="S52" s="1"/>
      <c r="T52" s="1"/>
      <c r="U52" s="1"/>
      <c r="V52" s="1"/>
      <c r="W52" s="1"/>
      <c r="X52" s="1"/>
    </row>
    <row r="53" spans="1:24" ht="16.5" x14ac:dyDescent="0.25">
      <c r="A53" s="291"/>
      <c r="B53" s="187">
        <v>1</v>
      </c>
      <c r="C53" s="180"/>
      <c r="D53" s="270"/>
      <c r="E53" s="270"/>
      <c r="F53" s="270"/>
      <c r="G53" s="270"/>
      <c r="H53" s="180"/>
      <c r="I53" s="194"/>
      <c r="J53" s="1"/>
      <c r="K53" s="1"/>
      <c r="L53" s="1"/>
      <c r="M53" s="1"/>
      <c r="N53" s="1"/>
      <c r="O53" s="1"/>
      <c r="P53" s="1"/>
      <c r="Q53" s="1"/>
      <c r="R53" s="1"/>
      <c r="S53" s="1"/>
      <c r="T53" s="1"/>
      <c r="U53" s="1"/>
      <c r="V53" s="1"/>
      <c r="W53" s="1"/>
      <c r="X53" s="1"/>
    </row>
    <row r="54" spans="1:24" ht="49.5" x14ac:dyDescent="0.25">
      <c r="A54" s="291" t="s">
        <v>83</v>
      </c>
      <c r="B54" s="189" t="s">
        <v>75</v>
      </c>
      <c r="C54" s="189" t="s">
        <v>27</v>
      </c>
      <c r="D54" s="293" t="s">
        <v>28</v>
      </c>
      <c r="E54" s="293"/>
      <c r="F54" s="293" t="s">
        <v>29</v>
      </c>
      <c r="G54" s="293"/>
      <c r="H54" s="189" t="s">
        <v>30</v>
      </c>
      <c r="I54" s="190" t="s">
        <v>31</v>
      </c>
      <c r="J54" s="1"/>
      <c r="K54" s="1"/>
      <c r="L54" s="1"/>
      <c r="M54" s="1"/>
      <c r="N54" s="1"/>
      <c r="O54" s="1"/>
      <c r="P54" s="1"/>
      <c r="Q54" s="1"/>
      <c r="R54" s="1"/>
      <c r="S54" s="1"/>
      <c r="T54" s="1"/>
      <c r="U54" s="1"/>
      <c r="V54" s="1"/>
      <c r="W54" s="1"/>
      <c r="X54" s="1"/>
    </row>
    <row r="55" spans="1:24" ht="16.5" x14ac:dyDescent="0.25">
      <c r="A55" s="291"/>
      <c r="B55" s="187">
        <v>1</v>
      </c>
      <c r="C55" s="180"/>
      <c r="D55" s="270"/>
      <c r="E55" s="270"/>
      <c r="F55" s="270"/>
      <c r="G55" s="270"/>
      <c r="H55" s="180"/>
      <c r="I55" s="194"/>
      <c r="J55" s="1"/>
      <c r="K55" s="1"/>
      <c r="L55" s="1"/>
      <c r="M55" s="1"/>
      <c r="N55" s="1"/>
      <c r="O55" s="1"/>
      <c r="P55" s="1"/>
      <c r="Q55" s="1"/>
      <c r="R55" s="1"/>
      <c r="S55" s="1"/>
      <c r="T55" s="1"/>
      <c r="U55" s="1"/>
      <c r="V55" s="1"/>
      <c r="W55" s="1"/>
      <c r="X55" s="1"/>
    </row>
    <row r="56" spans="1:24" ht="49.5" x14ac:dyDescent="0.25">
      <c r="A56" s="291" t="s">
        <v>84</v>
      </c>
      <c r="B56" s="189" t="s">
        <v>75</v>
      </c>
      <c r="C56" s="189" t="s">
        <v>27</v>
      </c>
      <c r="D56" s="293" t="s">
        <v>28</v>
      </c>
      <c r="E56" s="293"/>
      <c r="F56" s="293" t="s">
        <v>29</v>
      </c>
      <c r="G56" s="293"/>
      <c r="H56" s="189" t="s">
        <v>30</v>
      </c>
      <c r="I56" s="190" t="s">
        <v>31</v>
      </c>
      <c r="J56" s="1"/>
      <c r="K56" s="1"/>
      <c r="L56" s="1"/>
      <c r="M56" s="1"/>
      <c r="N56" s="1"/>
      <c r="O56" s="1"/>
      <c r="P56" s="1"/>
      <c r="Q56" s="1"/>
      <c r="R56" s="1"/>
      <c r="S56" s="1"/>
      <c r="T56" s="1"/>
      <c r="U56" s="1"/>
      <c r="V56" s="1"/>
      <c r="W56" s="1"/>
      <c r="X56" s="1"/>
    </row>
    <row r="57" spans="1:24" ht="16.5" x14ac:dyDescent="0.25">
      <c r="A57" s="291"/>
      <c r="B57" s="187">
        <v>1</v>
      </c>
      <c r="C57" s="180"/>
      <c r="D57" s="270"/>
      <c r="E57" s="270"/>
      <c r="F57" s="270"/>
      <c r="G57" s="270"/>
      <c r="H57" s="180"/>
      <c r="I57" s="194"/>
      <c r="J57" s="1"/>
      <c r="K57" s="1"/>
      <c r="L57" s="1"/>
      <c r="M57" s="1"/>
      <c r="N57" s="1"/>
      <c r="O57" s="1"/>
      <c r="P57" s="1"/>
      <c r="Q57" s="1"/>
      <c r="R57" s="1"/>
      <c r="S57" s="1"/>
      <c r="T57" s="1"/>
      <c r="U57" s="1"/>
      <c r="V57" s="1"/>
      <c r="W57" s="1"/>
      <c r="X57" s="1"/>
    </row>
    <row r="58" spans="1:24" ht="49.5" x14ac:dyDescent="0.25">
      <c r="A58" s="291" t="s">
        <v>85</v>
      </c>
      <c r="B58" s="189" t="s">
        <v>75</v>
      </c>
      <c r="C58" s="189" t="s">
        <v>27</v>
      </c>
      <c r="D58" s="293" t="s">
        <v>28</v>
      </c>
      <c r="E58" s="293"/>
      <c r="F58" s="293" t="s">
        <v>29</v>
      </c>
      <c r="G58" s="293"/>
      <c r="H58" s="189" t="s">
        <v>30</v>
      </c>
      <c r="I58" s="190" t="s">
        <v>31</v>
      </c>
      <c r="J58" s="1"/>
      <c r="K58" s="1"/>
      <c r="L58" s="1"/>
      <c r="M58" s="1"/>
      <c r="N58" s="1"/>
      <c r="O58" s="1"/>
      <c r="P58" s="1"/>
      <c r="Q58" s="1"/>
      <c r="R58" s="1"/>
      <c r="S58" s="1"/>
      <c r="T58" s="1"/>
      <c r="U58" s="1"/>
      <c r="V58" s="1"/>
      <c r="W58" s="1"/>
      <c r="X58" s="1"/>
    </row>
    <row r="59" spans="1:24" ht="16.5" x14ac:dyDescent="0.25">
      <c r="A59" s="291"/>
      <c r="B59" s="187">
        <v>1</v>
      </c>
      <c r="C59" s="180"/>
      <c r="D59" s="270"/>
      <c r="E59" s="270"/>
      <c r="F59" s="270"/>
      <c r="G59" s="270"/>
      <c r="H59" s="180"/>
      <c r="I59" s="194"/>
      <c r="J59" s="1"/>
      <c r="K59" s="1"/>
      <c r="L59" s="1"/>
      <c r="M59" s="1"/>
      <c r="N59" s="1"/>
      <c r="O59" s="1"/>
      <c r="P59" s="1"/>
      <c r="Q59" s="1"/>
      <c r="R59" s="1"/>
      <c r="S59" s="1"/>
      <c r="T59" s="1"/>
      <c r="U59" s="1"/>
      <c r="V59" s="1"/>
      <c r="W59" s="1"/>
      <c r="X59" s="1"/>
    </row>
    <row r="60" spans="1:24" ht="49.5" x14ac:dyDescent="0.25">
      <c r="A60" s="291" t="s">
        <v>86</v>
      </c>
      <c r="B60" s="189" t="s">
        <v>75</v>
      </c>
      <c r="C60" s="189" t="s">
        <v>27</v>
      </c>
      <c r="D60" s="293" t="s">
        <v>28</v>
      </c>
      <c r="E60" s="293"/>
      <c r="F60" s="293" t="s">
        <v>29</v>
      </c>
      <c r="G60" s="293"/>
      <c r="H60" s="189" t="s">
        <v>30</v>
      </c>
      <c r="I60" s="190" t="s">
        <v>31</v>
      </c>
      <c r="J60" s="1"/>
      <c r="K60" s="1"/>
      <c r="L60" s="1"/>
      <c r="M60" s="1"/>
      <c r="N60" s="1"/>
      <c r="O60" s="1"/>
      <c r="P60" s="1"/>
      <c r="Q60" s="1"/>
      <c r="R60" s="1"/>
      <c r="S60" s="1"/>
      <c r="T60" s="1"/>
      <c r="U60" s="1"/>
      <c r="V60" s="1"/>
      <c r="W60" s="1"/>
      <c r="X60" s="1"/>
    </row>
    <row r="61" spans="1:24" ht="17.25" thickBot="1" x14ac:dyDescent="0.3">
      <c r="A61" s="292"/>
      <c r="B61" s="195">
        <v>1</v>
      </c>
      <c r="C61" s="196"/>
      <c r="D61" s="294"/>
      <c r="E61" s="294"/>
      <c r="F61" s="294"/>
      <c r="G61" s="294"/>
      <c r="H61" s="196"/>
      <c r="I61" s="197"/>
      <c r="J61" s="1"/>
      <c r="K61" s="1"/>
      <c r="L61" s="1"/>
      <c r="M61" s="1"/>
      <c r="N61" s="1"/>
      <c r="O61" s="1"/>
      <c r="P61" s="1"/>
      <c r="Q61" s="1"/>
      <c r="R61" s="1"/>
      <c r="S61" s="1"/>
      <c r="T61" s="1"/>
      <c r="U61" s="1"/>
      <c r="V61" s="1"/>
      <c r="W61" s="1"/>
      <c r="X61" s="1"/>
    </row>
    <row r="62" spans="1:24" x14ac:dyDescent="0.25">
      <c r="A62" s="1"/>
      <c r="B62" s="121"/>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2"/>
      <c r="K64" s="22"/>
      <c r="L64" s="22"/>
      <c r="M64" s="22"/>
      <c r="N64" s="22"/>
      <c r="O64" s="22"/>
      <c r="P64" s="22"/>
      <c r="Q64" s="22"/>
      <c r="R64" s="22"/>
      <c r="S64" s="22"/>
      <c r="T64" s="22"/>
      <c r="U64" s="22"/>
      <c r="V64" s="22"/>
      <c r="W64" s="22"/>
      <c r="X64" s="22"/>
    </row>
    <row r="65" spans="1:24" ht="16.5" customHeight="1" x14ac:dyDescent="0.25">
      <c r="A65" s="295" t="s">
        <v>17</v>
      </c>
      <c r="B65" s="296"/>
      <c r="C65" s="296"/>
      <c r="D65" s="296"/>
      <c r="E65" s="296"/>
      <c r="F65" s="296"/>
      <c r="G65" s="297"/>
      <c r="H65" s="236"/>
      <c r="I65" s="236"/>
      <c r="J65" s="1"/>
      <c r="K65" s="1"/>
      <c r="L65" s="1"/>
      <c r="M65" s="1"/>
      <c r="N65" s="1"/>
      <c r="O65" s="1"/>
      <c r="P65" s="1"/>
      <c r="Q65" s="1"/>
      <c r="R65" s="1"/>
      <c r="S65" s="1"/>
      <c r="T65" s="1"/>
      <c r="U65" s="1"/>
      <c r="V65" s="1"/>
      <c r="W65" s="1"/>
      <c r="X65" s="1"/>
    </row>
    <row r="66" spans="1:24" ht="128.1" customHeight="1" x14ac:dyDescent="0.25">
      <c r="A66" s="30" t="s">
        <v>18</v>
      </c>
      <c r="B66" s="285" t="s">
        <v>180</v>
      </c>
      <c r="C66" s="286"/>
      <c r="D66" s="285" t="s">
        <v>173</v>
      </c>
      <c r="E66" s="286"/>
      <c r="F66" s="287" t="s">
        <v>175</v>
      </c>
      <c r="G66" s="288"/>
      <c r="H66" s="1"/>
      <c r="I66" s="1"/>
      <c r="J66" s="1"/>
      <c r="K66" s="1"/>
      <c r="L66" s="1"/>
      <c r="M66" s="1"/>
      <c r="N66" s="1"/>
      <c r="O66" s="1"/>
      <c r="P66" s="1"/>
      <c r="Q66" s="1"/>
      <c r="R66" s="1"/>
      <c r="S66" s="1"/>
      <c r="T66" s="1"/>
      <c r="U66" s="1"/>
      <c r="V66" s="1"/>
    </row>
    <row r="67" spans="1:24" ht="54.95" customHeight="1" x14ac:dyDescent="0.25">
      <c r="A67" s="30" t="s">
        <v>87</v>
      </c>
      <c r="B67" s="289">
        <v>0.1</v>
      </c>
      <c r="C67" s="289"/>
      <c r="D67" s="289">
        <v>0.1</v>
      </c>
      <c r="E67" s="289"/>
      <c r="F67" s="289">
        <v>0.1</v>
      </c>
      <c r="G67" s="290"/>
      <c r="H67" s="1"/>
      <c r="I67" s="1"/>
      <c r="J67" s="1"/>
      <c r="K67" s="1"/>
      <c r="L67" s="1"/>
      <c r="M67" s="1"/>
      <c r="N67" s="1"/>
      <c r="O67" s="1"/>
      <c r="P67" s="1"/>
      <c r="Q67" s="1"/>
      <c r="R67" s="1"/>
      <c r="S67" s="1"/>
      <c r="T67" s="1"/>
      <c r="U67" s="1"/>
      <c r="V67" s="1"/>
    </row>
    <row r="68" spans="1:24" ht="16.5" x14ac:dyDescent="0.25">
      <c r="A68" s="267" t="s">
        <v>49</v>
      </c>
      <c r="B68" s="71" t="s">
        <v>26</v>
      </c>
      <c r="C68" s="71" t="s">
        <v>27</v>
      </c>
      <c r="D68" s="71" t="s">
        <v>26</v>
      </c>
      <c r="E68" s="71" t="s">
        <v>27</v>
      </c>
      <c r="F68" s="71" t="s">
        <v>26</v>
      </c>
      <c r="G68" s="71" t="s">
        <v>27</v>
      </c>
      <c r="H68" s="1"/>
      <c r="I68" s="1"/>
      <c r="J68" s="1"/>
      <c r="K68" s="1"/>
      <c r="L68" s="1"/>
      <c r="M68" s="1"/>
      <c r="N68" s="1"/>
      <c r="O68" s="1"/>
      <c r="P68" s="1"/>
      <c r="Q68" s="1"/>
      <c r="R68" s="1"/>
      <c r="S68" s="1"/>
      <c r="T68" s="1"/>
      <c r="U68" s="1"/>
      <c r="V68" s="1"/>
    </row>
    <row r="69" spans="1:24" ht="16.5" x14ac:dyDescent="0.25">
      <c r="A69" s="268"/>
      <c r="B69" s="179">
        <v>8.3299999999999999E-2</v>
      </c>
      <c r="C69" s="242">
        <v>8.33</v>
      </c>
      <c r="D69" s="32">
        <v>0</v>
      </c>
      <c r="E69" s="32">
        <v>0</v>
      </c>
      <c r="F69" s="36">
        <v>0.02</v>
      </c>
      <c r="G69" s="32">
        <v>0.02</v>
      </c>
      <c r="H69" s="1"/>
      <c r="I69" s="1"/>
      <c r="J69" s="1"/>
      <c r="K69" s="1"/>
      <c r="L69" s="1"/>
      <c r="M69" s="1"/>
      <c r="N69" s="1"/>
      <c r="O69" s="1"/>
      <c r="P69" s="1"/>
      <c r="Q69" s="1"/>
      <c r="R69" s="1"/>
      <c r="S69" s="1"/>
      <c r="T69" s="1"/>
      <c r="U69" s="1"/>
      <c r="V69" s="1"/>
    </row>
    <row r="70" spans="1:24" ht="297" customHeight="1" x14ac:dyDescent="0.25">
      <c r="A70" s="30" t="s">
        <v>88</v>
      </c>
      <c r="B70" s="283" t="s">
        <v>211</v>
      </c>
      <c r="C70" s="284"/>
      <c r="D70" s="281" t="s">
        <v>203</v>
      </c>
      <c r="E70" s="282"/>
      <c r="F70" s="282" t="s">
        <v>189</v>
      </c>
      <c r="G70" s="282"/>
      <c r="H70" s="1"/>
      <c r="I70" s="1"/>
      <c r="J70" s="1"/>
      <c r="K70" s="1"/>
      <c r="L70" s="1"/>
      <c r="M70" s="1"/>
      <c r="N70" s="1"/>
      <c r="O70" s="1"/>
      <c r="P70" s="1"/>
      <c r="Q70" s="1"/>
      <c r="R70" s="1"/>
      <c r="S70" s="1"/>
      <c r="T70" s="1"/>
      <c r="U70" s="1"/>
      <c r="V70" s="1"/>
    </row>
    <row r="71" spans="1:24" ht="140.1" customHeight="1" x14ac:dyDescent="0.25">
      <c r="A71" s="30" t="s">
        <v>89</v>
      </c>
      <c r="B71" s="280" t="s">
        <v>201</v>
      </c>
      <c r="C71" s="274"/>
      <c r="D71" s="274"/>
      <c r="E71" s="274"/>
      <c r="F71" s="280" t="s">
        <v>202</v>
      </c>
      <c r="G71" s="273"/>
      <c r="H71" s="1"/>
      <c r="I71" s="1"/>
      <c r="J71" s="1"/>
      <c r="K71" s="1"/>
      <c r="L71" s="1"/>
      <c r="M71" s="1"/>
      <c r="N71" s="1"/>
      <c r="O71" s="1"/>
      <c r="P71" s="1"/>
      <c r="Q71" s="1"/>
      <c r="R71" s="1"/>
      <c r="S71" s="1"/>
      <c r="T71" s="1"/>
      <c r="U71" s="1"/>
      <c r="V71" s="1"/>
    </row>
    <row r="72" spans="1:24" ht="16.5" x14ac:dyDescent="0.25">
      <c r="A72" s="267" t="s">
        <v>50</v>
      </c>
      <c r="B72" s="71" t="s">
        <v>26</v>
      </c>
      <c r="C72" s="71" t="s">
        <v>27</v>
      </c>
      <c r="D72" s="71" t="s">
        <v>26</v>
      </c>
      <c r="E72" s="71" t="s">
        <v>27</v>
      </c>
      <c r="F72" s="71" t="s">
        <v>26</v>
      </c>
      <c r="G72" s="71" t="s">
        <v>27</v>
      </c>
      <c r="H72" s="1"/>
      <c r="I72" s="1"/>
      <c r="J72" s="1"/>
      <c r="K72" s="1"/>
      <c r="L72" s="1"/>
      <c r="M72" s="1"/>
      <c r="N72" s="1"/>
      <c r="O72" s="1"/>
      <c r="P72" s="1"/>
      <c r="Q72" s="1"/>
      <c r="R72" s="1"/>
      <c r="S72" s="1"/>
      <c r="T72" s="1"/>
      <c r="U72" s="1"/>
      <c r="V72" s="1"/>
    </row>
    <row r="73" spans="1:24" ht="16.5" x14ac:dyDescent="0.25">
      <c r="A73" s="268"/>
      <c r="B73" s="179">
        <v>8.3299999999999999E-2</v>
      </c>
      <c r="C73" s="179">
        <v>8.3299999999999999E-2</v>
      </c>
      <c r="D73" s="32">
        <v>0.05</v>
      </c>
      <c r="E73" s="32">
        <v>0.05</v>
      </c>
      <c r="F73" s="36">
        <v>0.05</v>
      </c>
      <c r="G73" s="33">
        <v>0.05</v>
      </c>
      <c r="H73" s="1"/>
      <c r="I73" s="1"/>
      <c r="J73" s="1"/>
      <c r="K73" s="1"/>
      <c r="L73" s="1"/>
      <c r="M73" s="1"/>
      <c r="N73" s="1"/>
      <c r="O73" s="1"/>
      <c r="P73" s="1"/>
      <c r="Q73" s="1"/>
      <c r="R73" s="1"/>
      <c r="S73" s="1"/>
      <c r="T73" s="1"/>
      <c r="U73" s="1"/>
      <c r="V73" s="1"/>
    </row>
    <row r="74" spans="1:24" ht="390" customHeight="1" x14ac:dyDescent="0.25">
      <c r="A74" s="30" t="s">
        <v>88</v>
      </c>
      <c r="B74" s="276" t="s">
        <v>220</v>
      </c>
      <c r="C74" s="276"/>
      <c r="D74" s="277" t="s">
        <v>221</v>
      </c>
      <c r="E74" s="277"/>
      <c r="F74" s="278" t="s">
        <v>222</v>
      </c>
      <c r="G74" s="279"/>
      <c r="H74" s="1"/>
      <c r="I74" s="1"/>
      <c r="J74" s="1"/>
      <c r="K74" s="1"/>
      <c r="L74" s="1"/>
      <c r="M74" s="1"/>
      <c r="N74" s="1"/>
      <c r="O74" s="1"/>
      <c r="P74" s="1"/>
      <c r="Q74" s="1"/>
      <c r="R74" s="1"/>
      <c r="S74" s="1"/>
      <c r="T74" s="1"/>
      <c r="U74" s="1"/>
      <c r="V74" s="1"/>
    </row>
    <row r="75" spans="1:24" s="249" customFormat="1" ht="93.95" customHeight="1" x14ac:dyDescent="0.25">
      <c r="A75" s="30" t="s">
        <v>89</v>
      </c>
      <c r="B75" s="280" t="s">
        <v>236</v>
      </c>
      <c r="C75" s="274"/>
      <c r="D75" s="280" t="s">
        <v>237</v>
      </c>
      <c r="E75" s="274"/>
      <c r="F75" s="280" t="s">
        <v>238</v>
      </c>
      <c r="G75" s="273"/>
      <c r="H75" s="248"/>
      <c r="I75" s="248"/>
      <c r="J75" s="248"/>
      <c r="K75" s="248"/>
      <c r="L75" s="248"/>
      <c r="M75" s="248"/>
      <c r="N75" s="248"/>
      <c r="O75" s="248"/>
      <c r="P75" s="248"/>
      <c r="Q75" s="248"/>
      <c r="R75" s="248"/>
      <c r="S75" s="248"/>
      <c r="T75" s="248"/>
      <c r="U75" s="248"/>
      <c r="V75" s="248"/>
    </row>
    <row r="76" spans="1:24" ht="16.5" x14ac:dyDescent="0.25">
      <c r="A76" s="267" t="s">
        <v>51</v>
      </c>
      <c r="B76" s="71" t="s">
        <v>26</v>
      </c>
      <c r="C76" s="71" t="s">
        <v>27</v>
      </c>
      <c r="D76" s="71" t="s">
        <v>26</v>
      </c>
      <c r="E76" s="71" t="s">
        <v>27</v>
      </c>
      <c r="F76" s="71" t="s">
        <v>26</v>
      </c>
      <c r="G76" s="71" t="s">
        <v>27</v>
      </c>
      <c r="H76" s="1"/>
      <c r="I76" s="1"/>
      <c r="J76" s="1"/>
      <c r="K76" s="1"/>
      <c r="L76" s="1"/>
      <c r="M76" s="1"/>
      <c r="N76" s="1"/>
      <c r="O76" s="1"/>
      <c r="P76" s="1"/>
      <c r="Q76" s="1"/>
      <c r="R76" s="1"/>
      <c r="S76" s="1"/>
      <c r="T76" s="1"/>
      <c r="U76" s="1"/>
      <c r="V76" s="1"/>
    </row>
    <row r="77" spans="1:24" ht="16.5" x14ac:dyDescent="0.25">
      <c r="A77" s="268"/>
      <c r="B77" s="179">
        <v>8.3299999999999999E-2</v>
      </c>
      <c r="C77" s="32"/>
      <c r="D77" s="160">
        <v>9.5000000000000001E-2</v>
      </c>
      <c r="E77" s="32"/>
      <c r="F77" s="36">
        <v>0.08</v>
      </c>
      <c r="G77" s="33"/>
      <c r="H77" s="1"/>
      <c r="I77" s="1"/>
      <c r="J77" s="1"/>
      <c r="K77" s="1"/>
      <c r="L77" s="1"/>
      <c r="M77" s="1"/>
      <c r="N77" s="1"/>
      <c r="O77" s="1"/>
      <c r="P77" s="1"/>
      <c r="Q77" s="1"/>
      <c r="R77" s="1"/>
      <c r="S77" s="1"/>
      <c r="T77" s="1"/>
      <c r="U77" s="1"/>
      <c r="V77" s="1"/>
    </row>
    <row r="78" spans="1:24" ht="82.5" x14ac:dyDescent="0.25">
      <c r="A78" s="30" t="s">
        <v>88</v>
      </c>
      <c r="B78" s="275"/>
      <c r="C78" s="275"/>
      <c r="D78" s="275"/>
      <c r="E78" s="275"/>
      <c r="F78" s="273"/>
      <c r="G78" s="273"/>
      <c r="H78" s="1"/>
      <c r="I78" s="1"/>
      <c r="J78" s="1"/>
      <c r="K78" s="1"/>
      <c r="L78" s="1"/>
      <c r="M78" s="1"/>
      <c r="N78" s="1"/>
      <c r="O78" s="1"/>
      <c r="P78" s="1"/>
      <c r="Q78" s="1"/>
      <c r="R78" s="1"/>
      <c r="S78" s="1"/>
      <c r="T78" s="1"/>
      <c r="U78" s="1"/>
      <c r="V78" s="1"/>
    </row>
    <row r="79" spans="1:24" ht="33" x14ac:dyDescent="0.25">
      <c r="A79" s="30" t="s">
        <v>89</v>
      </c>
      <c r="B79" s="274"/>
      <c r="C79" s="274"/>
      <c r="D79" s="274"/>
      <c r="E79" s="274"/>
      <c r="F79" s="273"/>
      <c r="G79" s="273"/>
      <c r="H79" s="1"/>
      <c r="I79" s="1"/>
      <c r="J79" s="1"/>
      <c r="K79" s="1"/>
      <c r="L79" s="1"/>
      <c r="M79" s="1"/>
      <c r="N79" s="1"/>
      <c r="O79" s="1"/>
      <c r="P79" s="1"/>
      <c r="Q79" s="1"/>
      <c r="R79" s="1"/>
      <c r="S79" s="1"/>
      <c r="T79" s="1"/>
      <c r="U79" s="1"/>
      <c r="V79" s="1"/>
    </row>
    <row r="80" spans="1:24" ht="16.5" x14ac:dyDescent="0.25">
      <c r="A80" s="267" t="s">
        <v>52</v>
      </c>
      <c r="B80" s="71" t="s">
        <v>26</v>
      </c>
      <c r="C80" s="71" t="s">
        <v>27</v>
      </c>
      <c r="D80" s="71" t="s">
        <v>26</v>
      </c>
      <c r="E80" s="71" t="s">
        <v>27</v>
      </c>
      <c r="F80" s="71" t="s">
        <v>26</v>
      </c>
      <c r="G80" s="71" t="s">
        <v>27</v>
      </c>
      <c r="H80" s="1"/>
      <c r="I80" s="1"/>
      <c r="J80" s="1"/>
      <c r="K80" s="1"/>
      <c r="L80" s="1"/>
      <c r="M80" s="1"/>
      <c r="N80" s="1"/>
      <c r="O80" s="1"/>
      <c r="P80" s="1"/>
      <c r="Q80" s="1"/>
      <c r="R80" s="1"/>
      <c r="S80" s="1"/>
      <c r="T80" s="1"/>
      <c r="U80" s="1"/>
      <c r="V80" s="1"/>
    </row>
    <row r="81" spans="1:22" ht="16.5" x14ac:dyDescent="0.25">
      <c r="A81" s="268"/>
      <c r="B81" s="179">
        <v>8.3299999999999999E-2</v>
      </c>
      <c r="C81" s="32"/>
      <c r="D81" s="160">
        <v>9.5000000000000001E-2</v>
      </c>
      <c r="E81" s="32"/>
      <c r="F81" s="36">
        <v>0.1</v>
      </c>
      <c r="G81" s="33"/>
      <c r="H81" s="1"/>
      <c r="I81" s="1"/>
      <c r="J81" s="1"/>
      <c r="K81" s="1"/>
      <c r="L81" s="1"/>
      <c r="M81" s="1"/>
      <c r="N81" s="1"/>
      <c r="O81" s="1"/>
      <c r="P81" s="1"/>
      <c r="Q81" s="1"/>
      <c r="R81" s="1"/>
      <c r="S81" s="1"/>
      <c r="T81" s="1"/>
      <c r="U81" s="1"/>
      <c r="V81" s="1"/>
    </row>
    <row r="82" spans="1:22" ht="82.5" x14ac:dyDescent="0.25">
      <c r="A82" s="30" t="s">
        <v>88</v>
      </c>
      <c r="B82" s="272"/>
      <c r="C82" s="272"/>
      <c r="D82" s="272"/>
      <c r="E82" s="272"/>
      <c r="F82" s="273"/>
      <c r="G82" s="273"/>
      <c r="H82" s="1"/>
      <c r="I82" s="1"/>
      <c r="J82" s="1"/>
      <c r="K82" s="1"/>
      <c r="L82" s="1"/>
      <c r="M82" s="1"/>
      <c r="N82" s="1"/>
      <c r="O82" s="1"/>
      <c r="P82" s="1"/>
      <c r="Q82" s="1"/>
      <c r="R82" s="1"/>
      <c r="S82" s="1"/>
      <c r="T82" s="1"/>
      <c r="U82" s="1"/>
      <c r="V82" s="1"/>
    </row>
    <row r="83" spans="1:22" ht="33" x14ac:dyDescent="0.25">
      <c r="A83" s="30" t="s">
        <v>89</v>
      </c>
      <c r="B83" s="274"/>
      <c r="C83" s="274"/>
      <c r="D83" s="274"/>
      <c r="E83" s="274"/>
      <c r="F83" s="273"/>
      <c r="G83" s="273"/>
      <c r="H83" s="1"/>
      <c r="I83" s="1"/>
      <c r="J83" s="1"/>
      <c r="K83" s="1"/>
      <c r="L83" s="1"/>
      <c r="M83" s="1"/>
      <c r="N83" s="1"/>
      <c r="O83" s="1"/>
      <c r="P83" s="1"/>
      <c r="Q83" s="1"/>
      <c r="R83" s="1"/>
      <c r="S83" s="1"/>
      <c r="T83" s="1"/>
      <c r="U83" s="1"/>
      <c r="V83" s="1"/>
    </row>
    <row r="84" spans="1:22" ht="16.5" x14ac:dyDescent="0.25">
      <c r="A84" s="267" t="s">
        <v>54</v>
      </c>
      <c r="B84" s="71" t="s">
        <v>26</v>
      </c>
      <c r="C84" s="71" t="s">
        <v>27</v>
      </c>
      <c r="D84" s="71" t="s">
        <v>26</v>
      </c>
      <c r="E84" s="71" t="s">
        <v>27</v>
      </c>
      <c r="F84" s="71" t="s">
        <v>26</v>
      </c>
      <c r="G84" s="71" t="s">
        <v>27</v>
      </c>
      <c r="H84" s="1"/>
      <c r="I84" s="1"/>
      <c r="J84" s="1"/>
      <c r="K84" s="1"/>
      <c r="L84" s="1"/>
      <c r="M84" s="1"/>
      <c r="N84" s="1"/>
      <c r="O84" s="1"/>
      <c r="P84" s="1"/>
      <c r="Q84" s="1"/>
      <c r="R84" s="1"/>
      <c r="S84" s="1"/>
      <c r="T84" s="1"/>
      <c r="U84" s="1"/>
      <c r="V84" s="1"/>
    </row>
    <row r="85" spans="1:22" ht="16.5" x14ac:dyDescent="0.25">
      <c r="A85" s="268"/>
      <c r="B85" s="179">
        <v>8.3299999999999999E-2</v>
      </c>
      <c r="C85" s="32"/>
      <c r="D85" s="160">
        <v>9.5000000000000001E-2</v>
      </c>
      <c r="E85" s="32"/>
      <c r="F85" s="36">
        <v>0.1</v>
      </c>
      <c r="G85" s="33"/>
      <c r="H85" s="1"/>
      <c r="I85" s="1"/>
      <c r="J85" s="1"/>
      <c r="K85" s="1"/>
      <c r="L85" s="1"/>
      <c r="M85" s="1"/>
      <c r="N85" s="1"/>
      <c r="O85" s="1"/>
      <c r="P85" s="1"/>
      <c r="Q85" s="1"/>
      <c r="R85" s="1"/>
      <c r="S85" s="1"/>
      <c r="T85" s="1"/>
      <c r="U85" s="1"/>
      <c r="V85" s="1"/>
    </row>
    <row r="86" spans="1:22" ht="82.5" x14ac:dyDescent="0.25">
      <c r="A86" s="30" t="s">
        <v>88</v>
      </c>
      <c r="B86" s="270"/>
      <c r="C86" s="270"/>
      <c r="D86" s="270"/>
      <c r="E86" s="270"/>
      <c r="F86" s="270"/>
      <c r="G86" s="270"/>
      <c r="H86" s="1"/>
      <c r="I86" s="1"/>
      <c r="J86" s="1"/>
      <c r="K86" s="1"/>
      <c r="L86" s="1"/>
      <c r="M86" s="1"/>
      <c r="N86" s="1"/>
      <c r="O86" s="1"/>
      <c r="P86" s="1"/>
      <c r="Q86" s="1"/>
      <c r="R86" s="1"/>
      <c r="S86" s="1"/>
      <c r="T86" s="1"/>
      <c r="U86" s="1"/>
      <c r="V86" s="1"/>
    </row>
    <row r="87" spans="1:22" ht="33" x14ac:dyDescent="0.25">
      <c r="A87" s="30" t="s">
        <v>89</v>
      </c>
      <c r="B87" s="270"/>
      <c r="C87" s="270"/>
      <c r="D87" s="270"/>
      <c r="E87" s="270"/>
      <c r="F87" s="270"/>
      <c r="G87" s="270"/>
      <c r="H87" s="1"/>
      <c r="I87" s="1"/>
      <c r="J87" s="1"/>
      <c r="K87" s="1"/>
      <c r="L87" s="1"/>
      <c r="M87" s="1"/>
      <c r="N87" s="1"/>
      <c r="O87" s="1"/>
      <c r="P87" s="1"/>
      <c r="Q87" s="1"/>
      <c r="R87" s="1"/>
      <c r="S87" s="1"/>
      <c r="T87" s="1"/>
      <c r="U87" s="1"/>
      <c r="V87" s="1"/>
    </row>
    <row r="88" spans="1:22" ht="16.5" x14ac:dyDescent="0.25">
      <c r="A88" s="267" t="s">
        <v>55</v>
      </c>
      <c r="B88" s="71" t="s">
        <v>26</v>
      </c>
      <c r="C88" s="71" t="s">
        <v>27</v>
      </c>
      <c r="D88" s="71" t="s">
        <v>26</v>
      </c>
      <c r="E88" s="71" t="s">
        <v>27</v>
      </c>
      <c r="F88" s="71" t="s">
        <v>26</v>
      </c>
      <c r="G88" s="71" t="s">
        <v>27</v>
      </c>
      <c r="H88" s="1"/>
      <c r="I88" s="1"/>
      <c r="J88" s="1"/>
      <c r="K88" s="1"/>
      <c r="L88" s="1"/>
      <c r="M88" s="1"/>
      <c r="N88" s="1"/>
      <c r="O88" s="1"/>
      <c r="P88" s="1"/>
      <c r="Q88" s="1"/>
      <c r="R88" s="1"/>
      <c r="S88" s="1"/>
      <c r="T88" s="1"/>
      <c r="U88" s="1"/>
      <c r="V88" s="1"/>
    </row>
    <row r="89" spans="1:22" ht="16.5" x14ac:dyDescent="0.25">
      <c r="A89" s="268"/>
      <c r="B89" s="179">
        <v>8.3299999999999999E-2</v>
      </c>
      <c r="C89" s="34"/>
      <c r="D89" s="160">
        <v>9.5000000000000001E-2</v>
      </c>
      <c r="E89" s="32"/>
      <c r="F89" s="36">
        <v>0.1</v>
      </c>
      <c r="G89" s="33"/>
      <c r="H89" s="1"/>
      <c r="I89" s="1"/>
      <c r="J89" s="1"/>
      <c r="K89" s="1"/>
      <c r="L89" s="1"/>
      <c r="M89" s="1"/>
      <c r="N89" s="1"/>
      <c r="O89" s="1"/>
      <c r="P89" s="1"/>
      <c r="Q89" s="1"/>
      <c r="R89" s="1"/>
      <c r="S89" s="1"/>
      <c r="T89" s="1"/>
      <c r="U89" s="1"/>
      <c r="V89" s="1"/>
    </row>
    <row r="90" spans="1:22" ht="82.5" x14ac:dyDescent="0.25">
      <c r="A90" s="30" t="s">
        <v>88</v>
      </c>
      <c r="B90" s="271"/>
      <c r="C90" s="271"/>
      <c r="D90" s="271"/>
      <c r="E90" s="271"/>
      <c r="F90" s="271"/>
      <c r="G90" s="271"/>
      <c r="H90" s="1"/>
      <c r="I90" s="1"/>
      <c r="J90" s="1"/>
      <c r="K90" s="1"/>
      <c r="L90" s="1"/>
      <c r="M90" s="1"/>
      <c r="N90" s="1"/>
      <c r="O90" s="1"/>
      <c r="P90" s="1"/>
      <c r="Q90" s="1"/>
      <c r="R90" s="1"/>
      <c r="S90" s="1"/>
      <c r="T90" s="1"/>
      <c r="U90" s="1"/>
      <c r="V90" s="1"/>
    </row>
    <row r="91" spans="1:22" ht="33" x14ac:dyDescent="0.25">
      <c r="A91" s="30" t="s">
        <v>89</v>
      </c>
      <c r="B91" s="270"/>
      <c r="C91" s="270"/>
      <c r="D91" s="270"/>
      <c r="E91" s="270"/>
      <c r="F91" s="270"/>
      <c r="G91" s="270"/>
      <c r="H91" s="1"/>
      <c r="I91" s="1"/>
      <c r="J91" s="1"/>
      <c r="K91" s="1"/>
      <c r="L91" s="1"/>
      <c r="M91" s="1"/>
      <c r="N91" s="1"/>
      <c r="O91" s="1"/>
      <c r="P91" s="1"/>
      <c r="Q91" s="1"/>
      <c r="R91" s="1"/>
      <c r="S91" s="1"/>
      <c r="T91" s="1"/>
      <c r="U91" s="1"/>
      <c r="V91" s="1"/>
    </row>
    <row r="92" spans="1:22" ht="16.5" x14ac:dyDescent="0.25">
      <c r="A92" s="267" t="s">
        <v>56</v>
      </c>
      <c r="B92" s="71" t="s">
        <v>26</v>
      </c>
      <c r="C92" s="71" t="s">
        <v>27</v>
      </c>
      <c r="D92" s="71" t="s">
        <v>26</v>
      </c>
      <c r="E92" s="71" t="s">
        <v>27</v>
      </c>
      <c r="F92" s="71" t="s">
        <v>26</v>
      </c>
      <c r="G92" s="71" t="s">
        <v>27</v>
      </c>
      <c r="H92" s="1"/>
      <c r="I92" s="1"/>
      <c r="J92" s="1"/>
      <c r="K92" s="1"/>
      <c r="L92" s="1"/>
      <c r="M92" s="1"/>
      <c r="N92" s="1"/>
      <c r="O92" s="1"/>
      <c r="P92" s="1"/>
      <c r="Q92" s="1"/>
      <c r="R92" s="1"/>
      <c r="S92" s="1"/>
      <c r="T92" s="1"/>
      <c r="U92" s="1"/>
      <c r="V92" s="1"/>
    </row>
    <row r="93" spans="1:22" ht="16.5" x14ac:dyDescent="0.25">
      <c r="A93" s="268"/>
      <c r="B93" s="179">
        <v>8.3299999999999999E-2</v>
      </c>
      <c r="C93" s="34"/>
      <c r="D93" s="160">
        <v>9.5000000000000001E-2</v>
      </c>
      <c r="E93" s="32"/>
      <c r="F93" s="36">
        <v>0.1</v>
      </c>
      <c r="G93" s="33"/>
      <c r="H93" s="1"/>
      <c r="I93" s="1"/>
      <c r="J93" s="1"/>
      <c r="K93" s="1"/>
      <c r="L93" s="1"/>
      <c r="M93" s="1"/>
      <c r="N93" s="1"/>
      <c r="O93" s="1"/>
      <c r="P93" s="1"/>
      <c r="Q93" s="1"/>
      <c r="R93" s="1"/>
      <c r="S93" s="1"/>
      <c r="T93" s="1"/>
      <c r="U93" s="1"/>
      <c r="V93" s="1"/>
    </row>
    <row r="94" spans="1:22" ht="82.5" x14ac:dyDescent="0.25">
      <c r="A94" s="30" t="s">
        <v>88</v>
      </c>
      <c r="B94" s="271"/>
      <c r="C94" s="271"/>
      <c r="D94" s="271"/>
      <c r="E94" s="271"/>
      <c r="F94" s="271"/>
      <c r="G94" s="271"/>
      <c r="H94" s="1"/>
      <c r="I94" s="1"/>
      <c r="J94" s="1"/>
      <c r="K94" s="1"/>
      <c r="L94" s="1"/>
      <c r="M94" s="1"/>
      <c r="N94" s="1"/>
      <c r="O94" s="1"/>
      <c r="P94" s="1"/>
      <c r="Q94" s="1"/>
      <c r="R94" s="1"/>
      <c r="S94" s="1"/>
      <c r="T94" s="1"/>
      <c r="U94" s="1"/>
      <c r="V94" s="1"/>
    </row>
    <row r="95" spans="1:22" ht="33" x14ac:dyDescent="0.25">
      <c r="A95" s="30" t="s">
        <v>89</v>
      </c>
      <c r="B95" s="270"/>
      <c r="C95" s="270"/>
      <c r="D95" s="270"/>
      <c r="E95" s="270"/>
      <c r="F95" s="270"/>
      <c r="G95" s="270"/>
      <c r="H95" s="1"/>
      <c r="I95" s="1"/>
      <c r="J95" s="1"/>
      <c r="K95" s="1"/>
      <c r="L95" s="1"/>
      <c r="M95" s="1"/>
      <c r="N95" s="1"/>
      <c r="O95" s="1"/>
      <c r="P95" s="1"/>
      <c r="Q95" s="1"/>
      <c r="R95" s="1"/>
      <c r="S95" s="1"/>
      <c r="T95" s="1"/>
      <c r="U95" s="1"/>
      <c r="V95" s="1"/>
    </row>
    <row r="96" spans="1:22" ht="16.5" x14ac:dyDescent="0.25">
      <c r="A96" s="267" t="s">
        <v>57</v>
      </c>
      <c r="B96" s="71" t="s">
        <v>26</v>
      </c>
      <c r="C96" s="71" t="s">
        <v>27</v>
      </c>
      <c r="D96" s="71" t="s">
        <v>26</v>
      </c>
      <c r="E96" s="71" t="s">
        <v>27</v>
      </c>
      <c r="F96" s="71" t="s">
        <v>26</v>
      </c>
      <c r="G96" s="71" t="s">
        <v>27</v>
      </c>
      <c r="H96" s="1"/>
      <c r="I96" s="1"/>
      <c r="J96" s="1"/>
      <c r="K96" s="1"/>
      <c r="L96" s="1"/>
      <c r="M96" s="1"/>
      <c r="N96" s="1"/>
      <c r="O96" s="1"/>
      <c r="P96" s="1"/>
      <c r="Q96" s="1"/>
      <c r="R96" s="1"/>
      <c r="S96" s="1"/>
      <c r="T96" s="1"/>
      <c r="U96" s="1"/>
      <c r="V96" s="1"/>
    </row>
    <row r="97" spans="1:22" ht="16.5" x14ac:dyDescent="0.25">
      <c r="A97" s="268"/>
      <c r="B97" s="179">
        <v>8.3299999999999999E-2</v>
      </c>
      <c r="C97" s="34"/>
      <c r="D97" s="160">
        <v>9.5000000000000001E-2</v>
      </c>
      <c r="E97" s="32"/>
      <c r="F97" s="36">
        <v>0.1</v>
      </c>
      <c r="G97" s="33"/>
      <c r="H97" s="1"/>
      <c r="I97" s="1"/>
      <c r="J97" s="1"/>
      <c r="K97" s="1"/>
      <c r="L97" s="1"/>
      <c r="M97" s="1"/>
      <c r="N97" s="1"/>
      <c r="O97" s="1"/>
      <c r="P97" s="1"/>
      <c r="Q97" s="1"/>
      <c r="R97" s="1"/>
      <c r="S97" s="1"/>
      <c r="T97" s="1"/>
      <c r="U97" s="1"/>
      <c r="V97" s="1"/>
    </row>
    <row r="98" spans="1:22" ht="82.5" x14ac:dyDescent="0.25">
      <c r="A98" s="30" t="s">
        <v>88</v>
      </c>
      <c r="B98" s="271"/>
      <c r="C98" s="271"/>
      <c r="D98" s="271"/>
      <c r="E98" s="271"/>
      <c r="F98" s="271"/>
      <c r="G98" s="271"/>
      <c r="H98" s="1"/>
      <c r="I98" s="1"/>
      <c r="J98" s="1"/>
      <c r="K98" s="1"/>
      <c r="L98" s="1"/>
      <c r="M98" s="1"/>
      <c r="N98" s="1"/>
      <c r="O98" s="1"/>
      <c r="P98" s="1"/>
      <c r="Q98" s="1"/>
      <c r="R98" s="1"/>
      <c r="S98" s="1"/>
      <c r="T98" s="1"/>
      <c r="U98" s="1"/>
      <c r="V98" s="1"/>
    </row>
    <row r="99" spans="1:22" ht="33" x14ac:dyDescent="0.25">
      <c r="A99" s="30" t="s">
        <v>89</v>
      </c>
      <c r="B99" s="270"/>
      <c r="C99" s="270"/>
      <c r="D99" s="270"/>
      <c r="E99" s="270"/>
      <c r="F99" s="270"/>
      <c r="G99" s="270"/>
      <c r="H99" s="1"/>
      <c r="I99" s="1"/>
      <c r="J99" s="1"/>
      <c r="K99" s="1"/>
      <c r="L99" s="1"/>
      <c r="M99" s="1"/>
      <c r="N99" s="1"/>
      <c r="O99" s="1"/>
      <c r="P99" s="1"/>
      <c r="Q99" s="1"/>
      <c r="R99" s="1"/>
      <c r="S99" s="1"/>
      <c r="T99" s="1"/>
      <c r="U99" s="1"/>
      <c r="V99" s="1"/>
    </row>
    <row r="100" spans="1:22" ht="16.5" x14ac:dyDescent="0.25">
      <c r="A100" s="267" t="s">
        <v>59</v>
      </c>
      <c r="B100" s="71" t="s">
        <v>26</v>
      </c>
      <c r="C100" s="71" t="s">
        <v>27</v>
      </c>
      <c r="D100" s="71" t="s">
        <v>26</v>
      </c>
      <c r="E100" s="71" t="s">
        <v>27</v>
      </c>
      <c r="F100" s="71" t="s">
        <v>26</v>
      </c>
      <c r="G100" s="71" t="s">
        <v>27</v>
      </c>
      <c r="H100" s="1"/>
      <c r="I100" s="1"/>
      <c r="J100" s="1"/>
      <c r="K100" s="1"/>
      <c r="L100" s="1"/>
      <c r="M100" s="1"/>
      <c r="N100" s="1"/>
      <c r="O100" s="1"/>
      <c r="P100" s="1"/>
      <c r="Q100" s="1"/>
      <c r="R100" s="1"/>
      <c r="S100" s="1"/>
      <c r="T100" s="1"/>
      <c r="U100" s="1"/>
      <c r="V100" s="1"/>
    </row>
    <row r="101" spans="1:22" ht="16.5" x14ac:dyDescent="0.25">
      <c r="A101" s="268"/>
      <c r="B101" s="179">
        <v>8.3299999999999999E-2</v>
      </c>
      <c r="C101" s="34"/>
      <c r="D101" s="160">
        <v>9.5000000000000001E-2</v>
      </c>
      <c r="E101" s="32"/>
      <c r="F101" s="36">
        <v>0.1</v>
      </c>
      <c r="G101" s="33"/>
      <c r="H101" s="1"/>
      <c r="I101" s="1"/>
      <c r="J101" s="1"/>
      <c r="K101" s="1"/>
      <c r="L101" s="1"/>
      <c r="M101" s="1"/>
      <c r="N101" s="1"/>
      <c r="O101" s="1"/>
      <c r="P101" s="1"/>
      <c r="Q101" s="1"/>
      <c r="R101" s="1"/>
      <c r="S101" s="1"/>
      <c r="T101" s="1"/>
      <c r="U101" s="1"/>
      <c r="V101" s="1"/>
    </row>
    <row r="102" spans="1:22" ht="82.5" x14ac:dyDescent="0.25">
      <c r="A102" s="30" t="s">
        <v>88</v>
      </c>
      <c r="B102" s="271"/>
      <c r="C102" s="271"/>
      <c r="D102" s="271"/>
      <c r="E102" s="271"/>
      <c r="F102" s="271"/>
      <c r="G102" s="271"/>
      <c r="H102" s="1"/>
      <c r="I102" s="1"/>
      <c r="J102" s="1"/>
      <c r="K102" s="1"/>
      <c r="L102" s="1"/>
      <c r="M102" s="1"/>
      <c r="N102" s="1"/>
      <c r="O102" s="1"/>
      <c r="P102" s="1"/>
      <c r="Q102" s="1"/>
      <c r="R102" s="1"/>
      <c r="S102" s="1"/>
      <c r="T102" s="1"/>
      <c r="U102" s="1"/>
      <c r="V102" s="1"/>
    </row>
    <row r="103" spans="1:22" ht="33" x14ac:dyDescent="0.25">
      <c r="A103" s="30" t="s">
        <v>89</v>
      </c>
      <c r="B103" s="270"/>
      <c r="C103" s="270"/>
      <c r="D103" s="270"/>
      <c r="E103" s="270"/>
      <c r="F103" s="270"/>
      <c r="G103" s="270"/>
      <c r="H103" s="1"/>
      <c r="I103" s="1"/>
      <c r="J103" s="1"/>
      <c r="K103" s="1"/>
      <c r="L103" s="1"/>
      <c r="M103" s="1"/>
      <c r="N103" s="1"/>
      <c r="O103" s="1"/>
      <c r="P103" s="1"/>
      <c r="Q103" s="1"/>
      <c r="R103" s="1"/>
      <c r="S103" s="1"/>
      <c r="T103" s="1"/>
      <c r="U103" s="1"/>
      <c r="V103" s="1"/>
    </row>
    <row r="104" spans="1:22" ht="16.5" x14ac:dyDescent="0.25">
      <c r="A104" s="267" t="s">
        <v>60</v>
      </c>
      <c r="B104" s="71" t="s">
        <v>26</v>
      </c>
      <c r="C104" s="71" t="s">
        <v>27</v>
      </c>
      <c r="D104" s="71" t="s">
        <v>26</v>
      </c>
      <c r="E104" s="71" t="s">
        <v>27</v>
      </c>
      <c r="F104" s="71" t="s">
        <v>26</v>
      </c>
      <c r="G104" s="71" t="s">
        <v>27</v>
      </c>
      <c r="H104" s="1"/>
      <c r="I104" s="1"/>
      <c r="J104" s="1"/>
      <c r="K104" s="1"/>
      <c r="L104" s="1"/>
      <c r="M104" s="1"/>
      <c r="N104" s="1"/>
      <c r="O104" s="1"/>
      <c r="P104" s="1"/>
      <c r="Q104" s="1"/>
      <c r="R104" s="1"/>
      <c r="S104" s="1"/>
      <c r="T104" s="1"/>
      <c r="U104" s="1"/>
      <c r="V104" s="1"/>
    </row>
    <row r="105" spans="1:22" ht="16.5" x14ac:dyDescent="0.25">
      <c r="A105" s="268"/>
      <c r="B105" s="179">
        <v>8.3299999999999999E-2</v>
      </c>
      <c r="C105" s="34"/>
      <c r="D105" s="160">
        <v>9.5000000000000001E-2</v>
      </c>
      <c r="E105" s="32"/>
      <c r="F105" s="36">
        <v>0.1</v>
      </c>
      <c r="G105" s="33"/>
      <c r="H105" s="1"/>
      <c r="I105" s="1"/>
      <c r="J105" s="1"/>
      <c r="K105" s="1"/>
      <c r="L105" s="1"/>
      <c r="M105" s="1"/>
      <c r="N105" s="1"/>
      <c r="O105" s="1"/>
      <c r="P105" s="1"/>
      <c r="Q105" s="1"/>
      <c r="R105" s="1"/>
      <c r="S105" s="1"/>
      <c r="T105" s="1"/>
      <c r="U105" s="1"/>
      <c r="V105" s="1"/>
    </row>
    <row r="106" spans="1:22" ht="82.5" x14ac:dyDescent="0.25">
      <c r="A106" s="30" t="s">
        <v>88</v>
      </c>
      <c r="B106" s="271"/>
      <c r="C106" s="271"/>
      <c r="D106" s="271"/>
      <c r="E106" s="271"/>
      <c r="F106" s="271"/>
      <c r="G106" s="271"/>
      <c r="H106" s="1"/>
      <c r="I106" s="1"/>
      <c r="J106" s="1"/>
      <c r="K106" s="1"/>
      <c r="L106" s="1"/>
      <c r="M106" s="1"/>
      <c r="N106" s="1"/>
      <c r="O106" s="1"/>
      <c r="P106" s="1"/>
      <c r="Q106" s="1"/>
      <c r="R106" s="1"/>
      <c r="S106" s="1"/>
      <c r="T106" s="1"/>
      <c r="U106" s="1"/>
      <c r="V106" s="1"/>
    </row>
    <row r="107" spans="1:22" ht="33" x14ac:dyDescent="0.25">
      <c r="A107" s="30" t="s">
        <v>89</v>
      </c>
      <c r="B107" s="270"/>
      <c r="C107" s="270"/>
      <c r="D107" s="270"/>
      <c r="E107" s="270"/>
      <c r="F107" s="270"/>
      <c r="G107" s="270"/>
      <c r="H107" s="1"/>
      <c r="I107" s="1"/>
      <c r="J107" s="1"/>
      <c r="K107" s="1"/>
      <c r="L107" s="1"/>
      <c r="M107" s="1"/>
      <c r="N107" s="1"/>
      <c r="O107" s="1"/>
      <c r="P107" s="1"/>
      <c r="Q107" s="1"/>
      <c r="R107" s="1"/>
      <c r="S107" s="1"/>
      <c r="T107" s="1"/>
      <c r="U107" s="1"/>
      <c r="V107" s="1"/>
    </row>
    <row r="108" spans="1:22" ht="16.5" x14ac:dyDescent="0.25">
      <c r="A108" s="267" t="s">
        <v>61</v>
      </c>
      <c r="B108" s="71" t="s">
        <v>26</v>
      </c>
      <c r="C108" s="71" t="s">
        <v>27</v>
      </c>
      <c r="D108" s="71" t="s">
        <v>26</v>
      </c>
      <c r="E108" s="71" t="s">
        <v>27</v>
      </c>
      <c r="F108" s="71" t="s">
        <v>26</v>
      </c>
      <c r="G108" s="71" t="s">
        <v>27</v>
      </c>
      <c r="H108" s="1"/>
      <c r="I108" s="1"/>
      <c r="J108" s="1"/>
      <c r="K108" s="1"/>
      <c r="L108" s="1"/>
      <c r="M108" s="1"/>
      <c r="N108" s="1"/>
      <c r="O108" s="1"/>
      <c r="P108" s="1"/>
      <c r="Q108" s="1"/>
      <c r="R108" s="1"/>
      <c r="S108" s="1"/>
      <c r="T108" s="1"/>
      <c r="U108" s="1"/>
      <c r="V108" s="1"/>
    </row>
    <row r="109" spans="1:22" ht="16.5" x14ac:dyDescent="0.25">
      <c r="A109" s="268"/>
      <c r="B109" s="179">
        <v>8.3299999999999999E-2</v>
      </c>
      <c r="C109" s="34"/>
      <c r="D109" s="160">
        <v>9.5000000000000001E-2</v>
      </c>
      <c r="E109" s="32"/>
      <c r="F109" s="36">
        <v>0.1</v>
      </c>
      <c r="G109" s="33"/>
      <c r="H109" s="1"/>
      <c r="I109" s="1"/>
      <c r="J109" s="1"/>
      <c r="K109" s="1"/>
      <c r="L109" s="1"/>
      <c r="M109" s="1"/>
      <c r="N109" s="1"/>
      <c r="O109" s="1"/>
      <c r="P109" s="1"/>
      <c r="Q109" s="1"/>
      <c r="R109" s="1"/>
      <c r="S109" s="1"/>
      <c r="T109" s="1"/>
      <c r="U109" s="1"/>
      <c r="V109" s="1"/>
    </row>
    <row r="110" spans="1:22" ht="82.5" x14ac:dyDescent="0.25">
      <c r="A110" s="30" t="s">
        <v>88</v>
      </c>
      <c r="B110" s="271"/>
      <c r="C110" s="271"/>
      <c r="D110" s="271"/>
      <c r="E110" s="271"/>
      <c r="F110" s="271"/>
      <c r="G110" s="271"/>
      <c r="H110" s="1"/>
      <c r="I110" s="1"/>
      <c r="J110" s="1"/>
      <c r="K110" s="1"/>
      <c r="L110" s="1"/>
      <c r="M110" s="1"/>
      <c r="N110" s="1"/>
      <c r="O110" s="1"/>
      <c r="P110" s="1"/>
      <c r="Q110" s="1"/>
      <c r="R110" s="1"/>
      <c r="S110" s="1"/>
      <c r="T110" s="1"/>
      <c r="U110" s="1"/>
      <c r="V110" s="1"/>
    </row>
    <row r="111" spans="1:22" ht="33" x14ac:dyDescent="0.25">
      <c r="A111" s="30" t="s">
        <v>89</v>
      </c>
      <c r="B111" s="270"/>
      <c r="C111" s="270"/>
      <c r="D111" s="270"/>
      <c r="E111" s="270"/>
      <c r="F111" s="270"/>
      <c r="G111" s="270"/>
      <c r="H111" s="1"/>
      <c r="I111" s="1"/>
      <c r="J111" s="1"/>
      <c r="K111" s="1"/>
      <c r="L111" s="1"/>
      <c r="M111" s="1"/>
      <c r="N111" s="1"/>
      <c r="O111" s="1"/>
      <c r="P111" s="1"/>
      <c r="Q111" s="1"/>
      <c r="R111" s="1"/>
      <c r="S111" s="1"/>
      <c r="T111" s="1"/>
      <c r="U111" s="1"/>
      <c r="V111" s="1"/>
    </row>
    <row r="112" spans="1:22" ht="16.5" x14ac:dyDescent="0.25">
      <c r="A112" s="267" t="s">
        <v>62</v>
      </c>
      <c r="B112" s="71" t="s">
        <v>26</v>
      </c>
      <c r="C112" s="71" t="s">
        <v>27</v>
      </c>
      <c r="D112" s="71" t="s">
        <v>26</v>
      </c>
      <c r="E112" s="71" t="s">
        <v>27</v>
      </c>
      <c r="F112" s="71" t="s">
        <v>26</v>
      </c>
      <c r="G112" s="71" t="s">
        <v>27</v>
      </c>
      <c r="H112" s="1"/>
      <c r="I112" s="1"/>
      <c r="J112" s="1"/>
      <c r="K112" s="1"/>
      <c r="L112" s="1"/>
      <c r="M112" s="1"/>
      <c r="N112" s="1"/>
      <c r="O112" s="1"/>
      <c r="P112" s="1"/>
      <c r="Q112" s="1"/>
      <c r="R112" s="1"/>
      <c r="S112" s="1"/>
      <c r="T112" s="1"/>
      <c r="U112" s="1"/>
      <c r="V112" s="1"/>
    </row>
    <row r="113" spans="1:24" ht="16.5" x14ac:dyDescent="0.25">
      <c r="A113" s="268"/>
      <c r="B113" s="179">
        <v>8.3299999999999999E-2</v>
      </c>
      <c r="C113" s="119"/>
      <c r="D113" s="160">
        <v>9.5000000000000001E-2</v>
      </c>
      <c r="E113" s="119"/>
      <c r="F113" s="164">
        <v>0.05</v>
      </c>
      <c r="G113" s="120"/>
      <c r="H113" s="1"/>
      <c r="I113" s="1"/>
      <c r="J113" s="1"/>
      <c r="K113" s="1"/>
      <c r="L113" s="1"/>
      <c r="M113" s="1"/>
      <c r="N113" s="1"/>
      <c r="O113" s="1"/>
      <c r="P113" s="1"/>
      <c r="Q113" s="1"/>
      <c r="R113" s="1"/>
      <c r="S113" s="1"/>
      <c r="T113" s="1"/>
      <c r="U113" s="1"/>
      <c r="V113" s="1"/>
    </row>
    <row r="114" spans="1:24" ht="82.5" x14ac:dyDescent="0.25">
      <c r="A114" s="30" t="s">
        <v>88</v>
      </c>
      <c r="B114" s="269"/>
      <c r="C114" s="269"/>
      <c r="D114" s="269"/>
      <c r="E114" s="269"/>
      <c r="F114" s="269"/>
      <c r="G114" s="269"/>
      <c r="H114" s="1"/>
      <c r="I114" s="1"/>
      <c r="J114" s="1"/>
      <c r="K114" s="1"/>
      <c r="L114" s="1"/>
      <c r="M114" s="1"/>
      <c r="N114" s="1"/>
      <c r="O114" s="1"/>
      <c r="P114" s="1"/>
      <c r="Q114" s="1"/>
      <c r="R114" s="1"/>
      <c r="S114" s="1"/>
      <c r="T114" s="1"/>
      <c r="U114" s="1"/>
      <c r="V114" s="1"/>
    </row>
    <row r="115" spans="1:24" ht="33" x14ac:dyDescent="0.25">
      <c r="A115" s="30" t="s">
        <v>89</v>
      </c>
      <c r="B115" s="270"/>
      <c r="C115" s="270"/>
      <c r="D115" s="270"/>
      <c r="E115" s="270"/>
      <c r="F115" s="270"/>
      <c r="G115" s="270"/>
      <c r="H115" s="1"/>
      <c r="I115" s="1"/>
      <c r="J115" s="1"/>
      <c r="K115" s="1"/>
      <c r="L115" s="1"/>
      <c r="M115" s="1"/>
      <c r="N115" s="1"/>
      <c r="O115" s="1"/>
      <c r="P115" s="1"/>
      <c r="Q115" s="1"/>
      <c r="R115" s="1"/>
      <c r="S115" s="1"/>
      <c r="T115" s="1"/>
      <c r="U115" s="1"/>
      <c r="V115" s="1"/>
    </row>
    <row r="116" spans="1:24" ht="16.5" x14ac:dyDescent="0.25">
      <c r="A116" s="31" t="s">
        <v>90</v>
      </c>
      <c r="B116" s="169">
        <f>(B69+B73+B77+B81+B85+B89+B93+B97+B101+B105+B109+B113)</f>
        <v>0.99960000000000016</v>
      </c>
      <c r="C116" s="35">
        <f>(C69+C73+C77+C81+C85+C89+C93+C97+C101+C105+C109+C113)</f>
        <v>8.4132999999999996</v>
      </c>
      <c r="D116" s="35">
        <f t="shared" ref="D116:G116" si="1">(D69+D73+D77+D81+D85+D89+D93+D97+D101+D105+D109+D113)</f>
        <v>0.99999999999999989</v>
      </c>
      <c r="E116" s="35">
        <f t="shared" si="1"/>
        <v>0.05</v>
      </c>
      <c r="F116" s="35">
        <f t="shared" si="1"/>
        <v>0.99999999999999989</v>
      </c>
      <c r="G116" s="35">
        <f t="shared" si="1"/>
        <v>7.0000000000000007E-2</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5">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B67:C67"/>
    <mergeCell ref="D67:E67"/>
    <mergeCell ref="F67:G67"/>
    <mergeCell ref="A60:A61"/>
    <mergeCell ref="D60:E60"/>
    <mergeCell ref="F60:G60"/>
    <mergeCell ref="D61:E61"/>
    <mergeCell ref="F61:G61"/>
    <mergeCell ref="A65:G65"/>
    <mergeCell ref="A72:A73"/>
    <mergeCell ref="B74:C74"/>
    <mergeCell ref="D74:E74"/>
    <mergeCell ref="F74:G74"/>
    <mergeCell ref="B75:C75"/>
    <mergeCell ref="D75:E75"/>
    <mergeCell ref="F75:G75"/>
    <mergeCell ref="A68:A69"/>
    <mergeCell ref="D70:E70"/>
    <mergeCell ref="F70:G70"/>
    <mergeCell ref="B71:C71"/>
    <mergeCell ref="D71:E71"/>
    <mergeCell ref="F71:G71"/>
    <mergeCell ref="B70:C70"/>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s>
  <hyperlinks>
    <hyperlink ref="B71" r:id="rId1" xr:uid="{6F50BEF5-1AEE-8D47-BE5A-A165BD77AC51}"/>
    <hyperlink ref="F71" r:id="rId2" xr:uid="{4C83A6A0-32E8-E747-92B8-95A41AD85A26}"/>
    <hyperlink ref="B75" r:id="rId3" xr:uid="{5BE09BA3-E296-DE4F-B3DD-FA60EDA65F6C}"/>
    <hyperlink ref="D75" r:id="rId4" xr:uid="{2AF75D2C-09E5-4E41-B09B-CA12648AD320}"/>
    <hyperlink ref="F75" r:id="rId5" xr:uid="{E397B4E7-FB23-D946-920C-270603199CAC}"/>
  </hyperlinks>
  <pageMargins left="0.7" right="0.7" top="0.75" bottom="0.75" header="0.3" footer="0.3"/>
  <drawing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CA85-36DB-D44E-8610-57259D95E359}">
  <dimension ref="A1:X131"/>
  <sheetViews>
    <sheetView topLeftCell="F3" zoomScale="85" zoomScaleNormal="85" workbookViewId="0">
      <selection activeCell="F41" sqref="F41:G41"/>
    </sheetView>
  </sheetViews>
  <sheetFormatPr baseColWidth="10" defaultColWidth="28.85546875" defaultRowHeight="15" x14ac:dyDescent="0.25"/>
  <cols>
    <col min="2" max="2" width="96.140625" customWidth="1"/>
    <col min="3" max="3" width="99.140625" customWidth="1"/>
    <col min="4" max="4" width="53.28515625" customWidth="1"/>
    <col min="5" max="5" width="57.7109375" customWidth="1"/>
    <col min="6" max="6" width="50.28515625" customWidth="1"/>
    <col min="7" max="7" width="45.7109375" customWidth="1"/>
    <col min="8" max="8" width="36.7109375" customWidth="1"/>
    <col min="9" max="9" width="55.140625" customWidth="1"/>
  </cols>
  <sheetData>
    <row r="1" spans="1:24" ht="16.5" thickBot="1" x14ac:dyDescent="0.3">
      <c r="A1" s="350"/>
      <c r="B1" s="353" t="s">
        <v>43</v>
      </c>
      <c r="C1" s="354"/>
      <c r="D1" s="354"/>
      <c r="E1" s="354"/>
      <c r="F1" s="354"/>
      <c r="G1" s="354"/>
      <c r="H1" s="354"/>
      <c r="I1" s="354"/>
      <c r="J1" s="354"/>
      <c r="K1" s="354"/>
      <c r="L1" s="355"/>
      <c r="M1" s="356" t="s">
        <v>129</v>
      </c>
      <c r="N1" s="357"/>
      <c r="O1" s="358"/>
      <c r="P1" s="64"/>
      <c r="Q1" s="64"/>
      <c r="R1" s="64"/>
      <c r="S1" s="64"/>
      <c r="T1" s="64"/>
      <c r="U1" s="64"/>
      <c r="V1" s="64"/>
      <c r="W1" s="64"/>
      <c r="X1" s="64"/>
    </row>
    <row r="2" spans="1:24" ht="16.5" thickBot="1" x14ac:dyDescent="0.3">
      <c r="A2" s="351"/>
      <c r="B2" s="359" t="s">
        <v>44</v>
      </c>
      <c r="C2" s="360"/>
      <c r="D2" s="360"/>
      <c r="E2" s="360"/>
      <c r="F2" s="360"/>
      <c r="G2" s="360"/>
      <c r="H2" s="360"/>
      <c r="I2" s="360"/>
      <c r="J2" s="360"/>
      <c r="K2" s="360"/>
      <c r="L2" s="361"/>
      <c r="M2" s="356" t="s">
        <v>130</v>
      </c>
      <c r="N2" s="357"/>
      <c r="O2" s="358"/>
      <c r="P2" s="64"/>
      <c r="Q2" s="64"/>
      <c r="R2" s="64"/>
      <c r="S2" s="64"/>
      <c r="T2" s="64"/>
      <c r="U2" s="64"/>
      <c r="V2" s="64"/>
      <c r="W2" s="64"/>
      <c r="X2" s="64"/>
    </row>
    <row r="3" spans="1:24" ht="16.5" thickBot="1" x14ac:dyDescent="0.3">
      <c r="A3" s="351"/>
      <c r="B3" s="359" t="s">
        <v>0</v>
      </c>
      <c r="C3" s="360"/>
      <c r="D3" s="360"/>
      <c r="E3" s="360"/>
      <c r="F3" s="360"/>
      <c r="G3" s="360"/>
      <c r="H3" s="360"/>
      <c r="I3" s="360"/>
      <c r="J3" s="360"/>
      <c r="K3" s="360"/>
      <c r="L3" s="361"/>
      <c r="M3" s="356" t="s">
        <v>131</v>
      </c>
      <c r="N3" s="357"/>
      <c r="O3" s="358"/>
      <c r="P3" s="64"/>
      <c r="Q3" s="64"/>
      <c r="R3" s="64"/>
      <c r="S3" s="64"/>
      <c r="T3" s="64"/>
      <c r="U3" s="64"/>
      <c r="V3" s="64"/>
      <c r="W3" s="64"/>
      <c r="X3" s="64"/>
    </row>
    <row r="4" spans="1:24" ht="16.5" thickBot="1" x14ac:dyDescent="0.3">
      <c r="A4" s="352"/>
      <c r="B4" s="362" t="s">
        <v>45</v>
      </c>
      <c r="C4" s="363"/>
      <c r="D4" s="363"/>
      <c r="E4" s="363"/>
      <c r="F4" s="363"/>
      <c r="G4" s="363"/>
      <c r="H4" s="363"/>
      <c r="I4" s="363"/>
      <c r="J4" s="363"/>
      <c r="K4" s="363"/>
      <c r="L4" s="364"/>
      <c r="M4" s="356" t="s">
        <v>132</v>
      </c>
      <c r="N4" s="357"/>
      <c r="O4" s="358"/>
      <c r="P4" s="64"/>
      <c r="Q4" s="64"/>
      <c r="R4" s="64"/>
      <c r="S4" s="64"/>
      <c r="T4" s="64"/>
      <c r="U4" s="64"/>
      <c r="V4" s="64"/>
      <c r="W4" s="64"/>
      <c r="X4" s="64"/>
    </row>
    <row r="5" spans="1:24" ht="16.5" thickBot="1" x14ac:dyDescent="0.3">
      <c r="A5" s="65"/>
      <c r="B5" s="66"/>
      <c r="C5" s="66"/>
      <c r="D5" s="66"/>
      <c r="E5" s="66"/>
      <c r="F5" s="66"/>
      <c r="G5" s="66"/>
      <c r="H5" s="66"/>
      <c r="I5" s="66"/>
      <c r="J5" s="66"/>
      <c r="K5" s="66"/>
      <c r="L5" s="66"/>
      <c r="M5" s="67"/>
      <c r="N5" s="67"/>
      <c r="O5" s="67"/>
      <c r="P5" s="64"/>
      <c r="Q5" s="64"/>
      <c r="R5" s="64"/>
      <c r="S5" s="64"/>
      <c r="T5" s="64"/>
      <c r="U5" s="64"/>
      <c r="V5" s="64"/>
      <c r="W5" s="64"/>
      <c r="X5" s="64"/>
    </row>
    <row r="6" spans="1:24" ht="35.1" customHeight="1" thickBot="1" x14ac:dyDescent="0.3">
      <c r="A6" s="38" t="s">
        <v>47</v>
      </c>
      <c r="B6" s="341" t="s">
        <v>137</v>
      </c>
      <c r="C6" s="342"/>
      <c r="D6" s="342"/>
      <c r="E6" s="342"/>
      <c r="F6" s="342"/>
      <c r="G6" s="342"/>
      <c r="H6" s="342"/>
      <c r="I6" s="342"/>
      <c r="J6" s="342"/>
      <c r="K6" s="343"/>
      <c r="L6" s="109" t="s">
        <v>48</v>
      </c>
      <c r="M6" s="344">
        <v>2024110010308</v>
      </c>
      <c r="N6" s="345"/>
      <c r="O6" s="346"/>
      <c r="P6" s="1"/>
      <c r="Q6" s="1"/>
      <c r="R6" s="1"/>
      <c r="S6" s="1"/>
      <c r="T6" s="1"/>
      <c r="U6" s="1"/>
      <c r="V6" s="1"/>
      <c r="W6" s="1"/>
      <c r="X6" s="1"/>
    </row>
    <row r="7" spans="1:24" ht="16.5" thickBot="1" x14ac:dyDescent="0.3">
      <c r="A7" s="65"/>
      <c r="B7" s="66"/>
      <c r="C7" s="66"/>
      <c r="D7" s="66"/>
      <c r="E7" s="66"/>
      <c r="F7" s="66"/>
      <c r="G7" s="66"/>
      <c r="H7" s="66"/>
      <c r="I7" s="66"/>
      <c r="J7" s="66"/>
      <c r="K7" s="66"/>
      <c r="L7" s="66"/>
      <c r="M7" s="67"/>
      <c r="N7" s="67"/>
      <c r="O7" s="67"/>
      <c r="P7" s="64"/>
      <c r="Q7" s="64"/>
      <c r="R7" s="64"/>
      <c r="S7" s="64"/>
      <c r="T7" s="64"/>
      <c r="U7" s="64"/>
      <c r="V7" s="64"/>
      <c r="W7" s="64"/>
      <c r="X7" s="64"/>
    </row>
    <row r="8" spans="1:24" ht="18.75" thickBot="1" x14ac:dyDescent="0.3">
      <c r="A8" s="347" t="s">
        <v>2</v>
      </c>
      <c r="B8" s="109" t="s">
        <v>49</v>
      </c>
      <c r="C8" s="238"/>
      <c r="D8" s="109" t="s">
        <v>50</v>
      </c>
      <c r="E8" s="238" t="s">
        <v>151</v>
      </c>
      <c r="F8" s="109" t="s">
        <v>51</v>
      </c>
      <c r="G8" s="90"/>
      <c r="H8" s="109" t="s">
        <v>52</v>
      </c>
      <c r="I8" s="92"/>
      <c r="J8" s="311" t="s">
        <v>3</v>
      </c>
      <c r="K8" s="348"/>
      <c r="L8" s="108" t="s">
        <v>53</v>
      </c>
      <c r="M8" s="349"/>
      <c r="N8" s="349"/>
      <c r="O8" s="349"/>
      <c r="P8" s="64"/>
      <c r="Q8" s="64"/>
      <c r="R8" s="64"/>
      <c r="S8" s="64"/>
      <c r="T8" s="64"/>
      <c r="U8" s="64"/>
      <c r="V8" s="64"/>
      <c r="W8" s="64"/>
      <c r="X8" s="64"/>
    </row>
    <row r="9" spans="1:24" ht="18.75" thickBot="1" x14ac:dyDescent="0.3">
      <c r="A9" s="347"/>
      <c r="B9" s="110" t="s">
        <v>54</v>
      </c>
      <c r="C9" s="93"/>
      <c r="D9" s="109" t="s">
        <v>55</v>
      </c>
      <c r="E9" s="94"/>
      <c r="F9" s="109" t="s">
        <v>56</v>
      </c>
      <c r="G9" s="94"/>
      <c r="H9" s="109" t="s">
        <v>57</v>
      </c>
      <c r="I9" s="92"/>
      <c r="J9" s="311"/>
      <c r="K9" s="348"/>
      <c r="L9" s="108" t="s">
        <v>58</v>
      </c>
      <c r="M9" s="349" t="s">
        <v>151</v>
      </c>
      <c r="N9" s="349"/>
      <c r="O9" s="349"/>
      <c r="P9" s="64"/>
      <c r="Q9" s="64"/>
      <c r="R9" s="64"/>
      <c r="S9" s="64"/>
      <c r="T9" s="64"/>
      <c r="U9" s="64"/>
      <c r="V9" s="64"/>
      <c r="W9" s="64"/>
      <c r="X9" s="64"/>
    </row>
    <row r="10" spans="1:24" ht="18.75" thickBot="1" x14ac:dyDescent="0.3">
      <c r="A10" s="347"/>
      <c r="B10" s="109" t="s">
        <v>59</v>
      </c>
      <c r="C10" s="90"/>
      <c r="D10" s="109" t="s">
        <v>60</v>
      </c>
      <c r="E10" s="94"/>
      <c r="F10" s="109" t="s">
        <v>61</v>
      </c>
      <c r="G10" s="94"/>
      <c r="H10" s="109" t="s">
        <v>62</v>
      </c>
      <c r="I10" s="92"/>
      <c r="J10" s="311"/>
      <c r="K10" s="348"/>
      <c r="L10" s="108" t="s">
        <v>63</v>
      </c>
      <c r="M10" s="349" t="s">
        <v>151</v>
      </c>
      <c r="N10" s="349"/>
      <c r="O10" s="349"/>
      <c r="P10" s="64"/>
      <c r="Q10" s="64"/>
      <c r="R10" s="64"/>
      <c r="S10" s="64"/>
      <c r="T10" s="64"/>
      <c r="U10" s="64"/>
      <c r="V10" s="64"/>
      <c r="W10" s="64"/>
      <c r="X10" s="64"/>
    </row>
    <row r="11" spans="1:24" ht="15.75" thickBot="1" x14ac:dyDescent="0.3">
      <c r="A11" s="4"/>
      <c r="B11" s="5"/>
      <c r="C11" s="5"/>
      <c r="D11" s="7"/>
      <c r="E11" s="6"/>
      <c r="F11" s="6"/>
      <c r="G11" s="143"/>
      <c r="H11" s="143"/>
      <c r="I11" s="8"/>
      <c r="J11" s="8"/>
      <c r="K11" s="5"/>
      <c r="L11" s="5"/>
      <c r="M11" s="5"/>
      <c r="N11" s="5"/>
      <c r="O11" s="5"/>
      <c r="P11" s="1"/>
      <c r="Q11" s="1"/>
      <c r="R11" s="1"/>
      <c r="S11" s="1"/>
      <c r="T11" s="1"/>
      <c r="U11" s="1"/>
      <c r="V11" s="1"/>
      <c r="W11" s="1"/>
      <c r="X11" s="1"/>
    </row>
    <row r="12" spans="1:24" x14ac:dyDescent="0.25">
      <c r="A12" s="325" t="s">
        <v>64</v>
      </c>
      <c r="B12" s="328" t="s">
        <v>138</v>
      </c>
      <c r="C12" s="329"/>
      <c r="D12" s="329"/>
      <c r="E12" s="329"/>
      <c r="F12" s="329"/>
      <c r="G12" s="329"/>
      <c r="H12" s="329"/>
      <c r="I12" s="329"/>
      <c r="J12" s="329"/>
      <c r="K12" s="329"/>
      <c r="L12" s="329"/>
      <c r="M12" s="329"/>
      <c r="N12" s="329"/>
      <c r="O12" s="330"/>
      <c r="P12" s="1"/>
      <c r="Q12" s="1"/>
      <c r="R12" s="1"/>
      <c r="S12" s="1"/>
      <c r="T12" s="1"/>
      <c r="U12" s="1"/>
      <c r="V12" s="1"/>
      <c r="W12" s="1"/>
      <c r="X12" s="1"/>
    </row>
    <row r="13" spans="1:24" x14ac:dyDescent="0.25">
      <c r="A13" s="326"/>
      <c r="B13" s="331"/>
      <c r="C13" s="332"/>
      <c r="D13" s="332"/>
      <c r="E13" s="332"/>
      <c r="F13" s="332"/>
      <c r="G13" s="332"/>
      <c r="H13" s="332"/>
      <c r="I13" s="332"/>
      <c r="J13" s="332"/>
      <c r="K13" s="332"/>
      <c r="L13" s="332"/>
      <c r="M13" s="332"/>
      <c r="N13" s="332"/>
      <c r="O13" s="333"/>
      <c r="P13" s="1"/>
      <c r="Q13" s="1"/>
      <c r="R13" s="1"/>
      <c r="S13" s="1"/>
      <c r="T13" s="1"/>
      <c r="U13" s="1"/>
      <c r="V13" s="1"/>
      <c r="W13" s="1"/>
      <c r="X13" s="1"/>
    </row>
    <row r="14" spans="1:24" ht="15.75" thickBot="1" x14ac:dyDescent="0.3">
      <c r="A14" s="327"/>
      <c r="B14" s="334"/>
      <c r="C14" s="335"/>
      <c r="D14" s="335"/>
      <c r="E14" s="335"/>
      <c r="F14" s="335"/>
      <c r="G14" s="335"/>
      <c r="H14" s="335"/>
      <c r="I14" s="335"/>
      <c r="J14" s="335"/>
      <c r="K14" s="335"/>
      <c r="L14" s="335"/>
      <c r="M14" s="335"/>
      <c r="N14" s="335"/>
      <c r="O14" s="336"/>
      <c r="P14" s="1"/>
      <c r="Q14" s="1"/>
      <c r="R14" s="1"/>
      <c r="S14" s="1"/>
      <c r="T14" s="1"/>
      <c r="U14" s="1"/>
      <c r="V14" s="1"/>
      <c r="W14" s="1"/>
      <c r="X14" s="1"/>
    </row>
    <row r="15" spans="1:24" ht="15.75" thickBot="1" x14ac:dyDescent="0.3">
      <c r="A15" s="12"/>
      <c r="B15" s="165"/>
      <c r="C15" s="166"/>
      <c r="D15" s="166"/>
      <c r="E15" s="166"/>
      <c r="F15" s="166"/>
      <c r="G15" s="2"/>
      <c r="H15" s="2"/>
      <c r="I15" s="2"/>
      <c r="J15" s="2"/>
      <c r="K15" s="2"/>
      <c r="L15" s="167"/>
      <c r="M15" s="167"/>
      <c r="N15" s="167"/>
      <c r="O15" s="167"/>
      <c r="P15" s="1"/>
      <c r="Q15" s="1"/>
      <c r="R15" s="1"/>
      <c r="S15" s="1"/>
      <c r="T15" s="1"/>
      <c r="U15" s="1"/>
      <c r="V15" s="1"/>
      <c r="W15" s="1"/>
      <c r="X15" s="1"/>
    </row>
    <row r="16" spans="1:24" ht="33" customHeight="1" thickBot="1" x14ac:dyDescent="0.3">
      <c r="A16" s="38" t="s">
        <v>4</v>
      </c>
      <c r="B16" s="337" t="s">
        <v>140</v>
      </c>
      <c r="C16" s="337"/>
      <c r="D16" s="337"/>
      <c r="E16" s="337"/>
      <c r="F16" s="337"/>
      <c r="G16" s="338" t="s">
        <v>5</v>
      </c>
      <c r="H16" s="338"/>
      <c r="I16" s="337" t="s">
        <v>141</v>
      </c>
      <c r="J16" s="337"/>
      <c r="K16" s="337"/>
      <c r="L16" s="337"/>
      <c r="M16" s="337"/>
      <c r="N16" s="337"/>
      <c r="O16" s="337"/>
      <c r="P16" s="13"/>
      <c r="Q16" s="13"/>
      <c r="R16" s="13"/>
      <c r="S16" s="13"/>
      <c r="T16" s="13"/>
      <c r="U16" s="13"/>
      <c r="V16" s="13"/>
      <c r="W16" s="13"/>
      <c r="X16" s="13"/>
    </row>
    <row r="17" spans="1:24" ht="15.75" thickBot="1" x14ac:dyDescent="0.3">
      <c r="A17" s="12"/>
      <c r="B17" s="2"/>
      <c r="C17" s="166"/>
      <c r="D17" s="166"/>
      <c r="E17" s="166"/>
      <c r="F17" s="166"/>
      <c r="G17" s="262"/>
      <c r="H17" s="2"/>
      <c r="I17" s="2"/>
      <c r="J17" s="2"/>
      <c r="K17" s="2"/>
      <c r="L17" s="167"/>
      <c r="M17" s="167"/>
      <c r="N17" s="167"/>
      <c r="O17" s="167"/>
      <c r="P17" s="1"/>
      <c r="Q17" s="1"/>
      <c r="R17" s="1"/>
      <c r="S17" s="1"/>
      <c r="T17" s="1"/>
      <c r="U17" s="1"/>
      <c r="V17" s="1"/>
      <c r="W17" s="1"/>
      <c r="X17" s="1"/>
    </row>
    <row r="18" spans="1:24" ht="35.1" customHeight="1" thickBot="1" x14ac:dyDescent="0.3">
      <c r="A18" s="38" t="s">
        <v>6</v>
      </c>
      <c r="B18" s="339" t="s">
        <v>143</v>
      </c>
      <c r="C18" s="339"/>
      <c r="D18" s="339"/>
      <c r="E18" s="339"/>
      <c r="F18" s="38" t="s">
        <v>7</v>
      </c>
      <c r="G18" s="340" t="s">
        <v>144</v>
      </c>
      <c r="H18" s="340"/>
      <c r="I18" s="340"/>
      <c r="J18" s="38" t="s">
        <v>8</v>
      </c>
      <c r="K18" s="337" t="s">
        <v>145</v>
      </c>
      <c r="L18" s="337"/>
      <c r="M18" s="337"/>
      <c r="N18" s="337"/>
      <c r="O18" s="337"/>
      <c r="P18" s="1"/>
      <c r="Q18" s="1"/>
      <c r="R18" s="1"/>
      <c r="S18" s="1"/>
      <c r="T18" s="1"/>
      <c r="U18" s="1"/>
      <c r="V18" s="1"/>
      <c r="W18" s="1"/>
      <c r="X18" s="1"/>
    </row>
    <row r="19" spans="1:24" x14ac:dyDescent="0.25">
      <c r="A19" s="3"/>
      <c r="B19" s="2"/>
      <c r="C19" s="308"/>
      <c r="D19" s="308"/>
      <c r="E19" s="308"/>
      <c r="F19" s="308"/>
      <c r="G19" s="308"/>
      <c r="H19" s="308"/>
      <c r="I19" s="308"/>
      <c r="J19" s="308"/>
      <c r="K19" s="308"/>
      <c r="L19" s="308"/>
      <c r="M19" s="308"/>
      <c r="N19" s="308"/>
      <c r="O19" s="308"/>
      <c r="P19" s="1"/>
      <c r="Q19" s="1"/>
      <c r="R19" s="1"/>
      <c r="S19" s="1"/>
      <c r="T19" s="1"/>
      <c r="U19" s="1"/>
      <c r="V19" s="1"/>
      <c r="W19" s="1"/>
      <c r="X19" s="1"/>
    </row>
    <row r="20" spans="1:24" ht="15.75" thickBot="1" x14ac:dyDescent="0.3">
      <c r="A20" s="61"/>
      <c r="B20" s="62"/>
      <c r="C20" s="62"/>
      <c r="D20" s="62"/>
      <c r="E20" s="62"/>
      <c r="F20" s="62"/>
      <c r="G20" s="62"/>
      <c r="H20" s="62"/>
      <c r="I20" s="62"/>
      <c r="J20" s="62"/>
      <c r="K20" s="62"/>
      <c r="L20" s="62"/>
      <c r="M20" s="62"/>
      <c r="N20" s="62"/>
      <c r="O20" s="62"/>
      <c r="P20" s="1"/>
      <c r="Q20" s="1"/>
      <c r="R20" s="1"/>
      <c r="S20" s="1"/>
      <c r="T20" s="1"/>
      <c r="U20" s="1"/>
      <c r="V20" s="1"/>
      <c r="W20" s="1"/>
      <c r="X20" s="1"/>
    </row>
    <row r="21" spans="1:24" ht="15.75" thickBot="1" x14ac:dyDescent="0.3">
      <c r="A21" s="309" t="s">
        <v>9</v>
      </c>
      <c r="B21" s="310"/>
      <c r="C21" s="310"/>
      <c r="D21" s="310"/>
      <c r="E21" s="310"/>
      <c r="F21" s="310"/>
      <c r="G21" s="310"/>
      <c r="H21" s="310"/>
      <c r="I21" s="310"/>
      <c r="J21" s="310"/>
      <c r="K21" s="310"/>
      <c r="L21" s="310"/>
      <c r="M21" s="310"/>
      <c r="N21" s="310"/>
      <c r="O21" s="311"/>
      <c r="P21" s="1"/>
      <c r="Q21" s="1"/>
      <c r="R21" s="1"/>
      <c r="S21" s="1"/>
      <c r="T21" s="1"/>
      <c r="U21" s="1"/>
      <c r="V21" s="1"/>
      <c r="W21" s="1"/>
      <c r="X21" s="1"/>
    </row>
    <row r="22" spans="1:24" ht="15.75" thickBot="1" x14ac:dyDescent="0.3">
      <c r="A22" s="309" t="s">
        <v>65</v>
      </c>
      <c r="B22" s="310"/>
      <c r="C22" s="310"/>
      <c r="D22" s="310"/>
      <c r="E22" s="310"/>
      <c r="F22" s="310"/>
      <c r="G22" s="310"/>
      <c r="H22" s="310"/>
      <c r="I22" s="310"/>
      <c r="J22" s="310"/>
      <c r="K22" s="310"/>
      <c r="L22" s="310"/>
      <c r="M22" s="310"/>
      <c r="N22" s="310"/>
      <c r="O22" s="311"/>
      <c r="P22" s="1"/>
      <c r="Q22" s="1"/>
      <c r="R22" s="1"/>
      <c r="S22" s="1"/>
      <c r="T22" s="1"/>
      <c r="U22" s="1"/>
      <c r="V22" s="1"/>
      <c r="W22" s="1"/>
      <c r="X22" s="1"/>
    </row>
    <row r="23" spans="1:24" ht="15.75" thickBot="1" x14ac:dyDescent="0.3">
      <c r="A23" s="20"/>
      <c r="B23" s="14" t="s">
        <v>49</v>
      </c>
      <c r="C23" s="14" t="s">
        <v>50</v>
      </c>
      <c r="D23" s="14" t="s">
        <v>51</v>
      </c>
      <c r="E23" s="14" t="s">
        <v>52</v>
      </c>
      <c r="F23" s="14" t="s">
        <v>54</v>
      </c>
      <c r="G23" s="14" t="s">
        <v>55</v>
      </c>
      <c r="H23" s="14" t="s">
        <v>56</v>
      </c>
      <c r="I23" s="14" t="s">
        <v>57</v>
      </c>
      <c r="J23" s="14" t="s">
        <v>59</v>
      </c>
      <c r="K23" s="14" t="s">
        <v>60</v>
      </c>
      <c r="L23" s="14" t="s">
        <v>61</v>
      </c>
      <c r="M23" s="14" t="s">
        <v>62</v>
      </c>
      <c r="N23" s="15" t="s">
        <v>66</v>
      </c>
      <c r="O23" s="15" t="s">
        <v>67</v>
      </c>
      <c r="P23" s="1"/>
      <c r="Q23" s="1"/>
      <c r="R23" s="1"/>
      <c r="S23" s="1"/>
      <c r="T23" s="1"/>
      <c r="U23" s="1"/>
      <c r="V23" s="1"/>
      <c r="W23" s="1"/>
      <c r="X23" s="1"/>
    </row>
    <row r="24" spans="1:24" ht="38.25" customHeight="1" x14ac:dyDescent="0.25">
      <c r="A24" s="16" t="s">
        <v>10</v>
      </c>
      <c r="B24" s="149">
        <v>746608330</v>
      </c>
      <c r="C24" s="149">
        <v>17749000</v>
      </c>
      <c r="D24" s="149">
        <v>1177000</v>
      </c>
      <c r="E24" s="149"/>
      <c r="F24" s="149">
        <v>7773693</v>
      </c>
      <c r="G24" s="149"/>
      <c r="H24" s="149"/>
      <c r="I24" s="149"/>
      <c r="J24" s="149">
        <v>4659000</v>
      </c>
      <c r="K24" s="149"/>
      <c r="L24" s="149"/>
      <c r="M24" s="149"/>
      <c r="N24" s="266">
        <f>SUM(B24:M24)</f>
        <v>777967023</v>
      </c>
      <c r="O24" s="198">
        <v>1</v>
      </c>
      <c r="P24" s="1"/>
      <c r="Q24" s="1"/>
      <c r="R24" s="1"/>
      <c r="S24" s="1"/>
      <c r="T24" s="1"/>
      <c r="U24" s="1"/>
      <c r="V24" s="1"/>
      <c r="W24" s="1"/>
      <c r="X24" s="1"/>
    </row>
    <row r="25" spans="1:24" ht="38.25" customHeight="1" x14ac:dyDescent="0.25">
      <c r="A25" s="16" t="s">
        <v>11</v>
      </c>
      <c r="B25" s="144">
        <v>577042760</v>
      </c>
      <c r="C25" s="144">
        <f>609123001-B25</f>
        <v>32080241</v>
      </c>
      <c r="D25" s="149"/>
      <c r="E25" s="149"/>
      <c r="F25" s="149"/>
      <c r="G25" s="149"/>
      <c r="H25" s="149"/>
      <c r="I25" s="149"/>
      <c r="J25" s="149"/>
      <c r="K25" s="149"/>
      <c r="L25" s="149"/>
      <c r="M25" s="149"/>
      <c r="N25" s="266">
        <f t="shared" ref="N25:N29" si="0">SUM(B25:M25)</f>
        <v>609123001</v>
      </c>
      <c r="O25" s="199">
        <f>N25/N24</f>
        <v>0.78296763614876252</v>
      </c>
      <c r="P25" s="259"/>
      <c r="Q25" s="1"/>
      <c r="R25" s="1"/>
      <c r="S25" s="1"/>
      <c r="T25" s="1"/>
      <c r="U25" s="1"/>
      <c r="V25" s="1"/>
      <c r="W25" s="1"/>
      <c r="X25" s="1"/>
    </row>
    <row r="26" spans="1:24" ht="38.25" customHeight="1" x14ac:dyDescent="0.25">
      <c r="A26" s="16" t="s">
        <v>12</v>
      </c>
      <c r="B26" s="145">
        <v>0</v>
      </c>
      <c r="C26" s="145">
        <f>19863281-B26</f>
        <v>19863281</v>
      </c>
      <c r="D26" s="150"/>
      <c r="E26" s="150"/>
      <c r="F26" s="150"/>
      <c r="G26" s="150"/>
      <c r="H26" s="150"/>
      <c r="I26" s="150"/>
      <c r="J26" s="150"/>
      <c r="K26" s="150"/>
      <c r="L26" s="150"/>
      <c r="M26" s="150"/>
      <c r="N26" s="266">
        <f t="shared" si="0"/>
        <v>19863281</v>
      </c>
      <c r="O26" s="199">
        <f>N26/N24</f>
        <v>2.5532291745996024E-2</v>
      </c>
      <c r="P26" s="1"/>
      <c r="Q26" s="1"/>
      <c r="R26" s="1"/>
      <c r="S26" s="1"/>
      <c r="T26" s="1"/>
      <c r="U26" s="1"/>
      <c r="V26" s="1"/>
      <c r="W26" s="1"/>
      <c r="X26" s="1"/>
    </row>
    <row r="27" spans="1:24" ht="38.25" customHeight="1" x14ac:dyDescent="0.25">
      <c r="A27" s="16" t="s">
        <v>68</v>
      </c>
      <c r="B27" s="149">
        <v>33984019.333333328</v>
      </c>
      <c r="C27" s="149">
        <v>35565247.333333328</v>
      </c>
      <c r="D27" s="149">
        <v>52710588.333333336</v>
      </c>
      <c r="E27" s="149">
        <v>37125</v>
      </c>
      <c r="F27" s="149"/>
      <c r="G27" s="149"/>
      <c r="H27" s="149"/>
      <c r="I27" s="149"/>
      <c r="J27" s="149"/>
      <c r="K27" s="149"/>
      <c r="L27" s="149"/>
      <c r="M27" s="149"/>
      <c r="N27" s="266">
        <f t="shared" si="0"/>
        <v>122296980</v>
      </c>
      <c r="O27" s="199">
        <v>1</v>
      </c>
      <c r="P27" s="1"/>
      <c r="Q27" s="1"/>
      <c r="R27" s="1"/>
      <c r="S27" s="1"/>
      <c r="T27" s="1"/>
      <c r="U27" s="1"/>
      <c r="V27" s="1"/>
      <c r="W27" s="1"/>
      <c r="X27" s="1"/>
    </row>
    <row r="28" spans="1:24" ht="38.25" customHeight="1" x14ac:dyDescent="0.25">
      <c r="A28" s="16" t="s">
        <v>69</v>
      </c>
      <c r="B28" s="150">
        <v>0</v>
      </c>
      <c r="C28" s="150">
        <v>2310000</v>
      </c>
      <c r="D28" s="150"/>
      <c r="E28" s="150"/>
      <c r="F28" s="150"/>
      <c r="G28" s="150"/>
      <c r="H28" s="150"/>
      <c r="I28" s="150"/>
      <c r="J28" s="150"/>
      <c r="K28" s="150"/>
      <c r="L28" s="150"/>
      <c r="M28" s="150"/>
      <c r="N28" s="266">
        <f t="shared" si="0"/>
        <v>2310000</v>
      </c>
      <c r="O28" s="199">
        <f>N28/N27</f>
        <v>1.8888446795660856E-2</v>
      </c>
      <c r="P28" s="1"/>
      <c r="Q28" s="1"/>
      <c r="R28" s="1"/>
      <c r="S28" s="1"/>
      <c r="T28" s="1"/>
      <c r="U28" s="1"/>
      <c r="V28" s="1"/>
      <c r="W28" s="1"/>
      <c r="X28" s="1"/>
    </row>
    <row r="29" spans="1:24" ht="38.25" customHeight="1" thickBot="1" x14ac:dyDescent="0.3">
      <c r="A29" s="17" t="s">
        <v>13</v>
      </c>
      <c r="B29" s="151">
        <v>29594869</v>
      </c>
      <c r="C29" s="151">
        <f>52331067-B29</f>
        <v>22736198</v>
      </c>
      <c r="D29" s="151"/>
      <c r="E29" s="151"/>
      <c r="F29" s="151"/>
      <c r="G29" s="151"/>
      <c r="H29" s="151"/>
      <c r="I29" s="151"/>
      <c r="J29" s="151"/>
      <c r="K29" s="151"/>
      <c r="L29" s="151"/>
      <c r="M29" s="151"/>
      <c r="N29" s="257">
        <f t="shared" si="0"/>
        <v>52331067</v>
      </c>
      <c r="O29" s="200">
        <f>N29/N27</f>
        <v>0.42790154752799292</v>
      </c>
      <c r="P29" s="1"/>
      <c r="Q29" s="1"/>
      <c r="R29" s="1"/>
      <c r="S29" s="1"/>
      <c r="T29" s="1"/>
      <c r="U29" s="1"/>
      <c r="V29" s="1"/>
      <c r="W29" s="1"/>
      <c r="X29" s="1"/>
    </row>
    <row r="30" spans="1:24" x14ac:dyDescent="0.25">
      <c r="A30" s="19"/>
      <c r="B30" s="237"/>
      <c r="C30" s="19"/>
      <c r="D30" s="19"/>
      <c r="E30" s="19"/>
      <c r="F30" s="19"/>
      <c r="G30" s="19"/>
      <c r="H30" s="19"/>
      <c r="I30" s="19"/>
      <c r="J30" s="19"/>
      <c r="K30" s="19"/>
      <c r="L30" s="19"/>
      <c r="M30" s="19"/>
      <c r="N30" s="19"/>
      <c r="O30" s="19"/>
      <c r="P30" s="19"/>
      <c r="Q30" s="19"/>
      <c r="R30" s="19"/>
      <c r="S30" s="19"/>
      <c r="T30" s="19"/>
      <c r="U30" s="19"/>
      <c r="V30" s="19"/>
      <c r="W30" s="19"/>
      <c r="X30" s="19"/>
    </row>
    <row r="31" spans="1:24"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312" t="s">
        <v>70</v>
      </c>
      <c r="B33" s="313"/>
      <c r="C33" s="313"/>
      <c r="D33" s="313"/>
      <c r="E33" s="313"/>
      <c r="F33" s="313"/>
      <c r="G33" s="313"/>
      <c r="H33" s="313"/>
      <c r="I33" s="314"/>
      <c r="J33" s="24"/>
      <c r="K33" s="1"/>
      <c r="L33" s="1"/>
      <c r="M33" s="1"/>
      <c r="N33" s="1"/>
      <c r="O33" s="1"/>
      <c r="P33" s="1"/>
      <c r="Q33" s="1"/>
      <c r="R33" s="1"/>
      <c r="S33" s="1"/>
      <c r="T33" s="1"/>
      <c r="U33" s="1"/>
      <c r="V33" s="1"/>
      <c r="W33" s="1"/>
      <c r="X33" s="1"/>
    </row>
    <row r="34" spans="1:24" ht="33.75" thickBot="1" x14ac:dyDescent="0.3">
      <c r="A34" s="28" t="s">
        <v>71</v>
      </c>
      <c r="B34" s="315" t="str">
        <f>+B12</f>
        <v>Realizar el 100% de atenciones en intervención de trabajo social a mujeres que realizan actividades sexuales pagadas.</v>
      </c>
      <c r="C34" s="316"/>
      <c r="D34" s="316"/>
      <c r="E34" s="316"/>
      <c r="F34" s="316"/>
      <c r="G34" s="316"/>
      <c r="H34" s="316"/>
      <c r="I34" s="317"/>
      <c r="J34" s="22"/>
      <c r="K34" s="1"/>
      <c r="L34" s="1"/>
      <c r="M34" s="130"/>
      <c r="N34" s="1"/>
      <c r="O34" s="1"/>
      <c r="P34" s="1"/>
      <c r="Q34" s="1"/>
      <c r="R34" s="1"/>
      <c r="S34" s="1"/>
      <c r="T34" s="1"/>
      <c r="U34" s="1"/>
      <c r="V34" s="1"/>
      <c r="W34" s="1"/>
      <c r="X34" s="1"/>
    </row>
    <row r="35" spans="1:24" ht="25.5" customHeight="1" thickBot="1" x14ac:dyDescent="0.3">
      <c r="A35" s="318" t="s">
        <v>14</v>
      </c>
      <c r="B35" s="182">
        <v>2024</v>
      </c>
      <c r="C35" s="182">
        <v>2025</v>
      </c>
      <c r="D35" s="182">
        <v>2026</v>
      </c>
      <c r="E35" s="182">
        <v>2027</v>
      </c>
      <c r="F35" s="182" t="s">
        <v>72</v>
      </c>
      <c r="G35" s="320" t="s">
        <v>15</v>
      </c>
      <c r="H35" s="321" t="s">
        <v>176</v>
      </c>
      <c r="I35" s="322"/>
      <c r="J35" s="22"/>
      <c r="K35" s="1"/>
      <c r="L35" s="1"/>
      <c r="M35" s="130"/>
      <c r="N35" s="1"/>
      <c r="O35" s="1"/>
      <c r="P35" s="1"/>
      <c r="Q35" s="1"/>
      <c r="R35" s="1"/>
      <c r="S35" s="1"/>
      <c r="T35" s="1"/>
      <c r="U35" s="1"/>
      <c r="V35" s="1"/>
      <c r="W35" s="1"/>
      <c r="X35" s="1"/>
    </row>
    <row r="36" spans="1:24" ht="30" customHeight="1" thickBot="1" x14ac:dyDescent="0.3">
      <c r="A36" s="319"/>
      <c r="B36" s="183">
        <v>1</v>
      </c>
      <c r="C36" s="183">
        <v>1</v>
      </c>
      <c r="D36" s="183">
        <v>1</v>
      </c>
      <c r="E36" s="183">
        <v>1</v>
      </c>
      <c r="F36" s="184">
        <v>1</v>
      </c>
      <c r="G36" s="320"/>
      <c r="H36" s="323"/>
      <c r="I36" s="324"/>
      <c r="J36" s="22"/>
      <c r="K36" s="1"/>
      <c r="L36" s="1"/>
      <c r="M36" s="130"/>
      <c r="N36" s="1"/>
      <c r="O36" s="1"/>
      <c r="P36" s="1"/>
      <c r="Q36" s="1"/>
      <c r="R36" s="1"/>
      <c r="S36" s="1"/>
      <c r="T36" s="1"/>
      <c r="U36" s="1"/>
      <c r="V36" s="1"/>
      <c r="W36" s="1"/>
      <c r="X36" s="1"/>
    </row>
    <row r="37" spans="1:24" ht="33.75" thickBot="1" x14ac:dyDescent="0.3">
      <c r="A37" s="29" t="s">
        <v>16</v>
      </c>
      <c r="B37" s="300">
        <v>0.4</v>
      </c>
      <c r="C37" s="301"/>
      <c r="D37" s="302" t="s">
        <v>73</v>
      </c>
      <c r="E37" s="303"/>
      <c r="F37" s="303"/>
      <c r="G37" s="303"/>
      <c r="H37" s="303"/>
      <c r="I37" s="304"/>
      <c r="J37" s="1"/>
      <c r="K37" s="1"/>
      <c r="L37" s="1"/>
      <c r="M37" s="1"/>
      <c r="N37" s="1"/>
      <c r="O37" s="1"/>
      <c r="P37" s="1"/>
      <c r="Q37" s="1"/>
      <c r="R37" s="1"/>
      <c r="S37" s="1"/>
      <c r="T37" s="1"/>
      <c r="U37" s="1"/>
      <c r="V37" s="1"/>
      <c r="W37" s="1"/>
      <c r="X37" s="1"/>
    </row>
    <row r="38" spans="1:24" ht="50.25" thickBot="1" x14ac:dyDescent="0.3">
      <c r="A38" s="305" t="s">
        <v>74</v>
      </c>
      <c r="B38" s="185" t="s">
        <v>75</v>
      </c>
      <c r="C38" s="185" t="s">
        <v>27</v>
      </c>
      <c r="D38" s="306" t="s">
        <v>28</v>
      </c>
      <c r="E38" s="306"/>
      <c r="F38" s="306" t="s">
        <v>29</v>
      </c>
      <c r="G38" s="306"/>
      <c r="H38" s="185" t="s">
        <v>30</v>
      </c>
      <c r="I38" s="186" t="s">
        <v>31</v>
      </c>
      <c r="J38" s="23"/>
      <c r="K38" s="23"/>
      <c r="L38" s="23"/>
      <c r="M38" s="131"/>
      <c r="N38" s="23"/>
      <c r="O38" s="23"/>
      <c r="P38" s="23"/>
      <c r="Q38" s="23"/>
      <c r="R38" s="23"/>
      <c r="S38" s="23"/>
      <c r="T38" s="23"/>
      <c r="U38" s="23"/>
      <c r="V38" s="23"/>
      <c r="W38" s="23"/>
      <c r="X38" s="23"/>
    </row>
    <row r="39" spans="1:24" ht="357.95" customHeight="1" thickBot="1" x14ac:dyDescent="0.3">
      <c r="A39" s="291"/>
      <c r="B39" s="187">
        <v>1</v>
      </c>
      <c r="C39" s="239">
        <v>1</v>
      </c>
      <c r="D39" s="408" t="s">
        <v>212</v>
      </c>
      <c r="E39" s="408"/>
      <c r="F39" s="282" t="s">
        <v>224</v>
      </c>
      <c r="G39" s="282"/>
      <c r="H39" s="246" t="s">
        <v>185</v>
      </c>
      <c r="I39" s="247" t="s">
        <v>191</v>
      </c>
      <c r="J39" s="1"/>
      <c r="K39" s="1"/>
      <c r="L39" s="1"/>
      <c r="M39" s="130"/>
      <c r="N39" s="1"/>
      <c r="O39" s="1"/>
      <c r="P39" s="1"/>
      <c r="Q39" s="1"/>
      <c r="R39" s="1"/>
      <c r="S39" s="1"/>
      <c r="T39" s="1"/>
      <c r="U39" s="1"/>
      <c r="V39" s="1"/>
      <c r="W39" s="1"/>
      <c r="X39" s="1"/>
    </row>
    <row r="40" spans="1:24" ht="50.25" thickBot="1" x14ac:dyDescent="0.3">
      <c r="A40" s="291" t="s">
        <v>76</v>
      </c>
      <c r="B40" s="189" t="s">
        <v>75</v>
      </c>
      <c r="C40" s="189" t="s">
        <v>27</v>
      </c>
      <c r="D40" s="293" t="s">
        <v>28</v>
      </c>
      <c r="E40" s="293"/>
      <c r="F40" s="293" t="s">
        <v>29</v>
      </c>
      <c r="G40" s="293"/>
      <c r="H40" s="189" t="s">
        <v>30</v>
      </c>
      <c r="I40" s="190" t="s">
        <v>31</v>
      </c>
      <c r="J40" s="23"/>
      <c r="K40" s="23"/>
      <c r="L40" s="23"/>
      <c r="M40" s="23"/>
      <c r="N40" s="23"/>
      <c r="O40" s="23"/>
      <c r="P40" s="23"/>
      <c r="Q40" s="23"/>
      <c r="R40" s="23"/>
      <c r="S40" s="23"/>
      <c r="T40" s="23"/>
      <c r="U40" s="23"/>
      <c r="V40" s="23"/>
      <c r="W40" s="23"/>
      <c r="X40" s="23"/>
    </row>
    <row r="41" spans="1:24" ht="408.95" customHeight="1" thickBot="1" x14ac:dyDescent="0.3">
      <c r="A41" s="291"/>
      <c r="B41" s="187">
        <v>1</v>
      </c>
      <c r="C41" s="239">
        <v>1</v>
      </c>
      <c r="D41" s="408" t="s">
        <v>248</v>
      </c>
      <c r="E41" s="408"/>
      <c r="F41" s="558" t="s">
        <v>250</v>
      </c>
      <c r="G41" s="558"/>
      <c r="H41" s="246" t="s">
        <v>185</v>
      </c>
      <c r="I41" s="247" t="s">
        <v>191</v>
      </c>
      <c r="J41" s="1"/>
      <c r="K41" s="1"/>
      <c r="L41" s="1"/>
      <c r="M41" s="1"/>
      <c r="N41" s="1"/>
      <c r="O41" s="1"/>
      <c r="P41" s="1"/>
      <c r="Q41" s="1"/>
      <c r="R41" s="1"/>
      <c r="S41" s="1"/>
      <c r="T41" s="1"/>
      <c r="U41" s="1"/>
      <c r="V41" s="1"/>
      <c r="W41" s="1"/>
      <c r="X41" s="1"/>
    </row>
    <row r="42" spans="1:24" ht="49.5" x14ac:dyDescent="0.25">
      <c r="A42" s="291" t="s">
        <v>77</v>
      </c>
      <c r="B42" s="189" t="s">
        <v>75</v>
      </c>
      <c r="C42" s="189" t="s">
        <v>27</v>
      </c>
      <c r="D42" s="293" t="s">
        <v>28</v>
      </c>
      <c r="E42" s="293"/>
      <c r="F42" s="293" t="s">
        <v>29</v>
      </c>
      <c r="G42" s="293"/>
      <c r="H42" s="189" t="s">
        <v>30</v>
      </c>
      <c r="I42" s="190" t="s">
        <v>31</v>
      </c>
      <c r="J42" s="23"/>
      <c r="K42" s="23"/>
      <c r="L42" s="23"/>
      <c r="M42" s="23"/>
      <c r="N42" s="23"/>
      <c r="O42" s="23"/>
      <c r="P42" s="23"/>
      <c r="Q42" s="23"/>
      <c r="R42" s="23"/>
      <c r="S42" s="23"/>
      <c r="T42" s="23"/>
      <c r="U42" s="23"/>
      <c r="V42" s="23"/>
      <c r="W42" s="23"/>
      <c r="X42" s="23"/>
    </row>
    <row r="43" spans="1:24" ht="16.5" x14ac:dyDescent="0.25">
      <c r="A43" s="291"/>
      <c r="B43" s="187">
        <v>1</v>
      </c>
      <c r="C43" s="191"/>
      <c r="D43" s="299"/>
      <c r="E43" s="299"/>
      <c r="F43" s="274"/>
      <c r="G43" s="274"/>
      <c r="H43" s="181"/>
      <c r="I43" s="188"/>
      <c r="J43" s="1"/>
      <c r="K43" s="1"/>
      <c r="L43" s="1"/>
      <c r="M43" s="1"/>
      <c r="N43" s="1"/>
      <c r="O43" s="1"/>
      <c r="P43" s="1"/>
      <c r="Q43" s="1"/>
      <c r="R43" s="1"/>
      <c r="S43" s="1"/>
      <c r="T43" s="1"/>
      <c r="U43" s="1"/>
      <c r="V43" s="1"/>
      <c r="W43" s="1"/>
      <c r="X43" s="1"/>
    </row>
    <row r="44" spans="1:24" ht="49.5" x14ac:dyDescent="0.25">
      <c r="A44" s="291" t="s">
        <v>78</v>
      </c>
      <c r="B44" s="189" t="s">
        <v>75</v>
      </c>
      <c r="C44" s="189" t="s">
        <v>27</v>
      </c>
      <c r="D44" s="293" t="s">
        <v>28</v>
      </c>
      <c r="E44" s="293"/>
      <c r="F44" s="293" t="s">
        <v>29</v>
      </c>
      <c r="G44" s="293"/>
      <c r="H44" s="189" t="s">
        <v>30</v>
      </c>
      <c r="I44" s="190" t="s">
        <v>31</v>
      </c>
      <c r="J44" s="23"/>
      <c r="K44" s="23"/>
      <c r="L44" s="23"/>
      <c r="M44" s="23"/>
      <c r="N44" s="23"/>
      <c r="O44" s="23"/>
      <c r="P44" s="23"/>
      <c r="Q44" s="23"/>
      <c r="R44" s="23"/>
      <c r="S44" s="23"/>
      <c r="T44" s="23"/>
      <c r="U44" s="23"/>
      <c r="V44" s="23"/>
      <c r="W44" s="23"/>
      <c r="X44" s="23"/>
    </row>
    <row r="45" spans="1:24" ht="16.5" x14ac:dyDescent="0.25">
      <c r="A45" s="291"/>
      <c r="B45" s="187">
        <v>1</v>
      </c>
      <c r="C45" s="180"/>
      <c r="D45" s="298"/>
      <c r="E45" s="298"/>
      <c r="F45" s="298"/>
      <c r="G45" s="298"/>
      <c r="H45" s="192"/>
      <c r="I45" s="193"/>
      <c r="J45" s="1"/>
      <c r="K45" s="1"/>
      <c r="L45" s="1"/>
      <c r="M45" s="1"/>
      <c r="N45" s="1"/>
      <c r="O45" s="1"/>
      <c r="P45" s="1"/>
      <c r="Q45" s="1"/>
      <c r="R45" s="1"/>
      <c r="S45" s="1"/>
      <c r="T45" s="1"/>
      <c r="U45" s="1"/>
      <c r="V45" s="1"/>
      <c r="W45" s="1"/>
      <c r="X45" s="1"/>
    </row>
    <row r="46" spans="1:24" ht="49.5" x14ac:dyDescent="0.25">
      <c r="A46" s="291" t="s">
        <v>79</v>
      </c>
      <c r="B46" s="189" t="s">
        <v>75</v>
      </c>
      <c r="C46" s="189" t="s">
        <v>27</v>
      </c>
      <c r="D46" s="293" t="s">
        <v>28</v>
      </c>
      <c r="E46" s="293"/>
      <c r="F46" s="293" t="s">
        <v>29</v>
      </c>
      <c r="G46" s="293"/>
      <c r="H46" s="189" t="s">
        <v>30</v>
      </c>
      <c r="I46" s="190" t="s">
        <v>31</v>
      </c>
      <c r="J46" s="23"/>
      <c r="K46" s="23"/>
      <c r="L46" s="23"/>
      <c r="M46" s="23"/>
      <c r="N46" s="23"/>
      <c r="O46" s="23"/>
      <c r="P46" s="23"/>
      <c r="Q46" s="23"/>
      <c r="R46" s="23"/>
      <c r="S46" s="23"/>
      <c r="T46" s="23"/>
      <c r="U46" s="23"/>
      <c r="V46" s="23"/>
      <c r="W46" s="23"/>
      <c r="X46" s="23"/>
    </row>
    <row r="47" spans="1:24" ht="16.5" x14ac:dyDescent="0.25">
      <c r="A47" s="291"/>
      <c r="B47" s="187">
        <v>1</v>
      </c>
      <c r="C47" s="180"/>
      <c r="D47" s="270"/>
      <c r="E47" s="270"/>
      <c r="F47" s="270"/>
      <c r="G47" s="270"/>
      <c r="H47" s="180"/>
      <c r="I47" s="194"/>
      <c r="J47" s="1"/>
      <c r="K47" s="1"/>
      <c r="L47" s="1"/>
      <c r="M47" s="1"/>
      <c r="N47" s="1"/>
      <c r="O47" s="1"/>
      <c r="P47" s="1"/>
      <c r="Q47" s="1"/>
      <c r="R47" s="1"/>
      <c r="S47" s="1"/>
      <c r="T47" s="1"/>
      <c r="U47" s="1"/>
      <c r="V47" s="1"/>
      <c r="W47" s="1"/>
      <c r="X47" s="1"/>
    </row>
    <row r="48" spans="1:24" ht="49.5" x14ac:dyDescent="0.25">
      <c r="A48" s="291" t="s">
        <v>80</v>
      </c>
      <c r="B48" s="189" t="s">
        <v>75</v>
      </c>
      <c r="C48" s="189" t="s">
        <v>27</v>
      </c>
      <c r="D48" s="293" t="s">
        <v>28</v>
      </c>
      <c r="E48" s="293"/>
      <c r="F48" s="293" t="s">
        <v>29</v>
      </c>
      <c r="G48" s="293"/>
      <c r="H48" s="189" t="s">
        <v>30</v>
      </c>
      <c r="I48" s="190" t="s">
        <v>31</v>
      </c>
      <c r="J48" s="23"/>
      <c r="K48" s="23"/>
      <c r="L48" s="23"/>
      <c r="M48" s="23"/>
      <c r="N48" s="23"/>
      <c r="O48" s="23"/>
      <c r="P48" s="23"/>
      <c r="Q48" s="23"/>
      <c r="R48" s="23"/>
      <c r="S48" s="23"/>
      <c r="T48" s="23"/>
      <c r="U48" s="23"/>
      <c r="V48" s="23"/>
      <c r="W48" s="23"/>
      <c r="X48" s="23"/>
    </row>
    <row r="49" spans="1:24" ht="16.5" x14ac:dyDescent="0.25">
      <c r="A49" s="291"/>
      <c r="B49" s="187">
        <v>1</v>
      </c>
      <c r="C49" s="180"/>
      <c r="D49" s="270"/>
      <c r="E49" s="270"/>
      <c r="F49" s="270"/>
      <c r="G49" s="270"/>
      <c r="H49" s="180"/>
      <c r="I49" s="194"/>
      <c r="J49" s="1"/>
      <c r="K49" s="1"/>
      <c r="L49" s="1"/>
      <c r="M49" s="1"/>
      <c r="N49" s="1"/>
      <c r="O49" s="1"/>
      <c r="P49" s="1"/>
      <c r="Q49" s="1"/>
      <c r="R49" s="1"/>
      <c r="S49" s="1"/>
      <c r="T49" s="1"/>
      <c r="U49" s="1"/>
      <c r="V49" s="1"/>
      <c r="W49" s="1"/>
      <c r="X49" s="1"/>
    </row>
    <row r="50" spans="1:24" ht="49.5" x14ac:dyDescent="0.25">
      <c r="A50" s="291" t="s">
        <v>81</v>
      </c>
      <c r="B50" s="189" t="s">
        <v>75</v>
      </c>
      <c r="C50" s="189" t="s">
        <v>27</v>
      </c>
      <c r="D50" s="293" t="s">
        <v>28</v>
      </c>
      <c r="E50" s="293"/>
      <c r="F50" s="293" t="s">
        <v>29</v>
      </c>
      <c r="G50" s="293"/>
      <c r="H50" s="189" t="s">
        <v>30</v>
      </c>
      <c r="I50" s="190" t="s">
        <v>31</v>
      </c>
      <c r="J50" s="1"/>
      <c r="K50" s="1"/>
      <c r="L50" s="1"/>
      <c r="M50" s="1"/>
      <c r="N50" s="1"/>
      <c r="O50" s="1"/>
      <c r="P50" s="1"/>
      <c r="Q50" s="1"/>
      <c r="R50" s="1"/>
      <c r="S50" s="1"/>
      <c r="T50" s="1"/>
      <c r="U50" s="1"/>
      <c r="V50" s="1"/>
      <c r="W50" s="1"/>
      <c r="X50" s="1"/>
    </row>
    <row r="51" spans="1:24" ht="16.5" x14ac:dyDescent="0.25">
      <c r="A51" s="291"/>
      <c r="B51" s="187">
        <v>1</v>
      </c>
      <c r="C51" s="180"/>
      <c r="D51" s="270"/>
      <c r="E51" s="270"/>
      <c r="F51" s="270"/>
      <c r="G51" s="270"/>
      <c r="H51" s="180"/>
      <c r="I51" s="194"/>
      <c r="J51" s="1"/>
      <c r="K51" s="1"/>
      <c r="L51" s="1"/>
      <c r="M51" s="1"/>
      <c r="N51" s="1"/>
      <c r="O51" s="1"/>
      <c r="P51" s="1"/>
      <c r="Q51" s="1"/>
      <c r="R51" s="1"/>
      <c r="S51" s="1"/>
      <c r="T51" s="1"/>
      <c r="U51" s="1"/>
      <c r="V51" s="1"/>
      <c r="W51" s="1"/>
      <c r="X51" s="1"/>
    </row>
    <row r="52" spans="1:24" ht="49.5" x14ac:dyDescent="0.25">
      <c r="A52" s="291" t="s">
        <v>82</v>
      </c>
      <c r="B52" s="189" t="s">
        <v>75</v>
      </c>
      <c r="C52" s="189" t="s">
        <v>27</v>
      </c>
      <c r="D52" s="293" t="s">
        <v>28</v>
      </c>
      <c r="E52" s="293"/>
      <c r="F52" s="293" t="s">
        <v>29</v>
      </c>
      <c r="G52" s="293"/>
      <c r="H52" s="189" t="s">
        <v>30</v>
      </c>
      <c r="I52" s="190" t="s">
        <v>31</v>
      </c>
      <c r="J52" s="1"/>
      <c r="K52" s="1"/>
      <c r="L52" s="1"/>
      <c r="M52" s="1"/>
      <c r="N52" s="1"/>
      <c r="O52" s="1"/>
      <c r="P52" s="1"/>
      <c r="Q52" s="1"/>
      <c r="R52" s="1"/>
      <c r="S52" s="1"/>
      <c r="T52" s="1"/>
      <c r="U52" s="1"/>
      <c r="V52" s="1"/>
      <c r="W52" s="1"/>
      <c r="X52" s="1"/>
    </row>
    <row r="53" spans="1:24" ht="16.5" x14ac:dyDescent="0.25">
      <c r="A53" s="291"/>
      <c r="B53" s="187">
        <v>1</v>
      </c>
      <c r="C53" s="180"/>
      <c r="D53" s="270"/>
      <c r="E53" s="270"/>
      <c r="F53" s="270"/>
      <c r="G53" s="270"/>
      <c r="H53" s="180"/>
      <c r="I53" s="194"/>
      <c r="J53" s="1"/>
      <c r="K53" s="1"/>
      <c r="L53" s="1"/>
      <c r="M53" s="1"/>
      <c r="N53" s="1"/>
      <c r="O53" s="1"/>
      <c r="P53" s="1"/>
      <c r="Q53" s="1"/>
      <c r="R53" s="1"/>
      <c r="S53" s="1"/>
      <c r="T53" s="1"/>
      <c r="U53" s="1"/>
      <c r="V53" s="1"/>
      <c r="W53" s="1"/>
      <c r="X53" s="1"/>
    </row>
    <row r="54" spans="1:24" ht="49.5" x14ac:dyDescent="0.25">
      <c r="A54" s="291" t="s">
        <v>83</v>
      </c>
      <c r="B54" s="189" t="s">
        <v>75</v>
      </c>
      <c r="C54" s="189" t="s">
        <v>27</v>
      </c>
      <c r="D54" s="293" t="s">
        <v>28</v>
      </c>
      <c r="E54" s="293"/>
      <c r="F54" s="293" t="s">
        <v>29</v>
      </c>
      <c r="G54" s="293"/>
      <c r="H54" s="189" t="s">
        <v>30</v>
      </c>
      <c r="I54" s="190" t="s">
        <v>31</v>
      </c>
      <c r="J54" s="1"/>
      <c r="K54" s="1"/>
      <c r="L54" s="1"/>
      <c r="M54" s="1"/>
      <c r="N54" s="1"/>
      <c r="O54" s="1"/>
      <c r="P54" s="1"/>
      <c r="Q54" s="1"/>
      <c r="R54" s="1"/>
      <c r="S54" s="1"/>
      <c r="T54" s="1"/>
      <c r="U54" s="1"/>
      <c r="V54" s="1"/>
      <c r="W54" s="1"/>
      <c r="X54" s="1"/>
    </row>
    <row r="55" spans="1:24" ht="16.5" x14ac:dyDescent="0.25">
      <c r="A55" s="291"/>
      <c r="B55" s="187">
        <v>1</v>
      </c>
      <c r="C55" s="180"/>
      <c r="D55" s="270"/>
      <c r="E55" s="270"/>
      <c r="F55" s="270"/>
      <c r="G55" s="270"/>
      <c r="H55" s="180"/>
      <c r="I55" s="194"/>
      <c r="J55" s="1"/>
      <c r="K55" s="1"/>
      <c r="L55" s="1"/>
      <c r="M55" s="1"/>
      <c r="N55" s="1"/>
      <c r="O55" s="1"/>
      <c r="P55" s="1"/>
      <c r="Q55" s="1"/>
      <c r="R55" s="1"/>
      <c r="S55" s="1"/>
      <c r="T55" s="1"/>
      <c r="U55" s="1"/>
      <c r="V55" s="1"/>
      <c r="W55" s="1"/>
      <c r="X55" s="1"/>
    </row>
    <row r="56" spans="1:24" ht="49.5" x14ac:dyDescent="0.25">
      <c r="A56" s="291" t="s">
        <v>84</v>
      </c>
      <c r="B56" s="189" t="s">
        <v>75</v>
      </c>
      <c r="C56" s="189" t="s">
        <v>27</v>
      </c>
      <c r="D56" s="293" t="s">
        <v>28</v>
      </c>
      <c r="E56" s="293"/>
      <c r="F56" s="293" t="s">
        <v>29</v>
      </c>
      <c r="G56" s="293"/>
      <c r="H56" s="189" t="s">
        <v>30</v>
      </c>
      <c r="I56" s="190" t="s">
        <v>31</v>
      </c>
      <c r="J56" s="1"/>
      <c r="K56" s="1"/>
      <c r="L56" s="1"/>
      <c r="M56" s="1"/>
      <c r="N56" s="1"/>
      <c r="O56" s="1"/>
      <c r="P56" s="1"/>
      <c r="Q56" s="1"/>
      <c r="R56" s="1"/>
      <c r="S56" s="1"/>
      <c r="T56" s="1"/>
      <c r="U56" s="1"/>
      <c r="V56" s="1"/>
      <c r="W56" s="1"/>
      <c r="X56" s="1"/>
    </row>
    <row r="57" spans="1:24" ht="16.5" x14ac:dyDescent="0.25">
      <c r="A57" s="291"/>
      <c r="B57" s="187">
        <v>1</v>
      </c>
      <c r="C57" s="180"/>
      <c r="D57" s="270"/>
      <c r="E57" s="270"/>
      <c r="F57" s="270"/>
      <c r="G57" s="270"/>
      <c r="H57" s="180"/>
      <c r="I57" s="194"/>
      <c r="J57" s="1"/>
      <c r="K57" s="1"/>
      <c r="L57" s="1"/>
      <c r="M57" s="1"/>
      <c r="N57" s="1"/>
      <c r="O57" s="1"/>
      <c r="P57" s="1"/>
      <c r="Q57" s="1"/>
      <c r="R57" s="1"/>
      <c r="S57" s="1"/>
      <c r="T57" s="1"/>
      <c r="U57" s="1"/>
      <c r="V57" s="1"/>
      <c r="W57" s="1"/>
      <c r="X57" s="1"/>
    </row>
    <row r="58" spans="1:24" ht="49.5" x14ac:dyDescent="0.25">
      <c r="A58" s="291" t="s">
        <v>85</v>
      </c>
      <c r="B58" s="189" t="s">
        <v>75</v>
      </c>
      <c r="C58" s="189" t="s">
        <v>27</v>
      </c>
      <c r="D58" s="293" t="s">
        <v>28</v>
      </c>
      <c r="E58" s="293"/>
      <c r="F58" s="293" t="s">
        <v>29</v>
      </c>
      <c r="G58" s="293"/>
      <c r="H58" s="189" t="s">
        <v>30</v>
      </c>
      <c r="I58" s="190" t="s">
        <v>31</v>
      </c>
      <c r="J58" s="1"/>
      <c r="K58" s="1"/>
      <c r="L58" s="1"/>
      <c r="M58" s="1"/>
      <c r="N58" s="1"/>
      <c r="O58" s="1"/>
      <c r="P58" s="1"/>
      <c r="Q58" s="1"/>
      <c r="R58" s="1"/>
      <c r="S58" s="1"/>
      <c r="T58" s="1"/>
      <c r="U58" s="1"/>
      <c r="V58" s="1"/>
      <c r="W58" s="1"/>
      <c r="X58" s="1"/>
    </row>
    <row r="59" spans="1:24" ht="16.5" x14ac:dyDescent="0.25">
      <c r="A59" s="291"/>
      <c r="B59" s="187">
        <v>1</v>
      </c>
      <c r="C59" s="180"/>
      <c r="D59" s="270"/>
      <c r="E59" s="270"/>
      <c r="F59" s="270"/>
      <c r="G59" s="270"/>
      <c r="H59" s="180"/>
      <c r="I59" s="194"/>
      <c r="J59" s="1"/>
      <c r="K59" s="1"/>
      <c r="L59" s="1"/>
      <c r="M59" s="1"/>
      <c r="N59" s="1"/>
      <c r="O59" s="1"/>
      <c r="P59" s="1"/>
      <c r="Q59" s="1"/>
      <c r="R59" s="1"/>
      <c r="S59" s="1"/>
      <c r="T59" s="1"/>
      <c r="U59" s="1"/>
      <c r="V59" s="1"/>
      <c r="W59" s="1"/>
      <c r="X59" s="1"/>
    </row>
    <row r="60" spans="1:24" ht="49.5" x14ac:dyDescent="0.25">
      <c r="A60" s="291" t="s">
        <v>86</v>
      </c>
      <c r="B60" s="189" t="s">
        <v>75</v>
      </c>
      <c r="C60" s="189" t="s">
        <v>27</v>
      </c>
      <c r="D60" s="293" t="s">
        <v>28</v>
      </c>
      <c r="E60" s="293"/>
      <c r="F60" s="293" t="s">
        <v>29</v>
      </c>
      <c r="G60" s="293"/>
      <c r="H60" s="189" t="s">
        <v>30</v>
      </c>
      <c r="I60" s="190" t="s">
        <v>31</v>
      </c>
      <c r="J60" s="1"/>
      <c r="K60" s="1"/>
      <c r="L60" s="1"/>
      <c r="M60" s="1"/>
      <c r="N60" s="1"/>
      <c r="O60" s="1"/>
      <c r="P60" s="1"/>
      <c r="Q60" s="1"/>
      <c r="R60" s="1"/>
      <c r="S60" s="1"/>
      <c r="T60" s="1"/>
      <c r="U60" s="1"/>
      <c r="V60" s="1"/>
      <c r="W60" s="1"/>
      <c r="X60" s="1"/>
    </row>
    <row r="61" spans="1:24" ht="17.25" thickBot="1" x14ac:dyDescent="0.3">
      <c r="A61" s="292"/>
      <c r="B61" s="195">
        <v>1</v>
      </c>
      <c r="C61" s="196"/>
      <c r="D61" s="294"/>
      <c r="E61" s="294"/>
      <c r="F61" s="294"/>
      <c r="G61" s="294"/>
      <c r="H61" s="196"/>
      <c r="I61" s="197"/>
      <c r="J61" s="1"/>
      <c r="K61" s="1"/>
      <c r="L61" s="1"/>
      <c r="M61" s="1"/>
      <c r="N61" s="1"/>
      <c r="O61" s="1"/>
      <c r="P61" s="1"/>
      <c r="Q61" s="1"/>
      <c r="R61" s="1"/>
      <c r="S61" s="1"/>
      <c r="T61" s="1"/>
      <c r="U61" s="1"/>
      <c r="V61" s="1"/>
      <c r="W61" s="1"/>
      <c r="X61" s="1"/>
    </row>
    <row r="62" spans="1:24" x14ac:dyDescent="0.25">
      <c r="A62" s="1"/>
      <c r="B62" s="121"/>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2"/>
      <c r="K64" s="22"/>
      <c r="L64" s="22"/>
      <c r="M64" s="22"/>
      <c r="N64" s="22"/>
      <c r="O64" s="22"/>
      <c r="P64" s="22"/>
      <c r="Q64" s="22"/>
      <c r="R64" s="22"/>
      <c r="S64" s="22"/>
      <c r="T64" s="22"/>
      <c r="U64" s="22"/>
      <c r="V64" s="22"/>
      <c r="W64" s="22"/>
      <c r="X64" s="22"/>
    </row>
    <row r="65" spans="1:24" ht="16.5" customHeight="1" x14ac:dyDescent="0.25">
      <c r="A65" s="295" t="s">
        <v>17</v>
      </c>
      <c r="B65" s="296"/>
      <c r="C65" s="296"/>
      <c r="D65" s="296"/>
      <c r="E65" s="296"/>
      <c r="F65" s="296"/>
      <c r="G65" s="297"/>
      <c r="H65" s="236"/>
      <c r="I65" s="236"/>
      <c r="J65" s="1"/>
      <c r="K65" s="1"/>
      <c r="L65" s="1"/>
      <c r="M65" s="1"/>
      <c r="N65" s="1"/>
      <c r="O65" s="1"/>
      <c r="P65" s="1"/>
      <c r="Q65" s="1"/>
      <c r="R65" s="1"/>
      <c r="S65" s="1"/>
      <c r="T65" s="1"/>
      <c r="U65" s="1"/>
      <c r="V65" s="1"/>
      <c r="W65" s="1"/>
      <c r="X65" s="1"/>
    </row>
    <row r="66" spans="1:24" ht="129" customHeight="1" x14ac:dyDescent="0.25">
      <c r="A66" s="30" t="s">
        <v>18</v>
      </c>
      <c r="B66" s="285" t="s">
        <v>179</v>
      </c>
      <c r="C66" s="286"/>
      <c r="D66" s="285" t="s">
        <v>177</v>
      </c>
      <c r="E66" s="286"/>
      <c r="F66" s="285" t="s">
        <v>178</v>
      </c>
      <c r="G66" s="286"/>
      <c r="H66" s="1"/>
      <c r="I66" s="1"/>
      <c r="J66" s="1"/>
      <c r="K66" s="1"/>
      <c r="L66" s="1"/>
      <c r="M66" s="1"/>
      <c r="N66" s="1"/>
      <c r="O66" s="1"/>
      <c r="P66" s="1"/>
      <c r="Q66" s="1"/>
      <c r="R66" s="1"/>
      <c r="S66" s="1"/>
      <c r="T66" s="1"/>
      <c r="U66" s="1"/>
      <c r="V66" s="1"/>
    </row>
    <row r="67" spans="1:24" ht="49.5" x14ac:dyDescent="0.25">
      <c r="A67" s="30" t="s">
        <v>87</v>
      </c>
      <c r="B67" s="379">
        <v>0.15</v>
      </c>
      <c r="C67" s="380"/>
      <c r="D67" s="379">
        <v>0.1</v>
      </c>
      <c r="E67" s="380"/>
      <c r="F67" s="379">
        <v>0.15</v>
      </c>
      <c r="G67" s="380"/>
      <c r="H67" s="1"/>
      <c r="I67" s="1"/>
      <c r="J67" s="1"/>
      <c r="K67" s="1"/>
      <c r="L67" s="1"/>
      <c r="M67" s="1"/>
      <c r="N67" s="1"/>
      <c r="O67" s="1"/>
      <c r="P67" s="1"/>
      <c r="Q67" s="1"/>
      <c r="R67" s="1"/>
      <c r="S67" s="1"/>
      <c r="T67" s="1"/>
      <c r="U67" s="1"/>
      <c r="V67" s="1"/>
    </row>
    <row r="68" spans="1:24" ht="16.5" x14ac:dyDescent="0.25">
      <c r="A68" s="267" t="s">
        <v>49</v>
      </c>
      <c r="B68" s="71" t="s">
        <v>26</v>
      </c>
      <c r="C68" s="71" t="s">
        <v>27</v>
      </c>
      <c r="D68" s="71" t="s">
        <v>26</v>
      </c>
      <c r="E68" s="71" t="s">
        <v>27</v>
      </c>
      <c r="F68" s="71" t="s">
        <v>26</v>
      </c>
      <c r="G68" s="71" t="s">
        <v>27</v>
      </c>
      <c r="H68" s="1"/>
      <c r="I68" s="1"/>
      <c r="J68" s="1"/>
      <c r="K68" s="1"/>
      <c r="L68" s="1"/>
      <c r="M68" s="1"/>
      <c r="N68" s="1"/>
      <c r="O68" s="1"/>
      <c r="P68" s="1"/>
      <c r="Q68" s="1"/>
      <c r="R68" s="1"/>
      <c r="S68" s="1"/>
      <c r="T68" s="1"/>
      <c r="U68" s="1"/>
      <c r="V68" s="1"/>
    </row>
    <row r="69" spans="1:24" ht="16.5" x14ac:dyDescent="0.25">
      <c r="A69" s="268"/>
      <c r="B69" s="168">
        <v>8.3299999999999999E-2</v>
      </c>
      <c r="C69" s="245">
        <v>8.3299999999999999E-2</v>
      </c>
      <c r="D69" s="32">
        <v>0</v>
      </c>
      <c r="E69" s="32">
        <v>0</v>
      </c>
      <c r="F69" s="168">
        <v>8.3299999999999999E-2</v>
      </c>
      <c r="G69" s="245">
        <v>8.3299999999999999E-2</v>
      </c>
      <c r="H69" s="1"/>
      <c r="I69" s="1"/>
      <c r="J69" s="1"/>
      <c r="K69" s="1"/>
      <c r="L69" s="1"/>
      <c r="M69" s="1"/>
      <c r="N69" s="1"/>
      <c r="O69" s="1"/>
      <c r="P69" s="1"/>
      <c r="Q69" s="1"/>
      <c r="R69" s="1"/>
      <c r="S69" s="1"/>
      <c r="T69" s="1"/>
      <c r="U69" s="1"/>
      <c r="V69" s="1"/>
    </row>
    <row r="70" spans="1:24" ht="287.10000000000002" customHeight="1" x14ac:dyDescent="0.25">
      <c r="A70" s="30" t="s">
        <v>88</v>
      </c>
      <c r="B70" s="283" t="s">
        <v>213</v>
      </c>
      <c r="C70" s="284"/>
      <c r="D70" s="378" t="s">
        <v>204</v>
      </c>
      <c r="E70" s="377"/>
      <c r="F70" s="421" t="s">
        <v>227</v>
      </c>
      <c r="G70" s="422"/>
      <c r="H70" s="1"/>
      <c r="I70" s="1"/>
      <c r="J70" s="1"/>
      <c r="K70" s="1"/>
      <c r="L70" s="1"/>
      <c r="M70" s="1"/>
      <c r="N70" s="1"/>
      <c r="O70" s="1"/>
      <c r="P70" s="1"/>
      <c r="Q70" s="1"/>
      <c r="R70" s="1"/>
      <c r="S70" s="1"/>
      <c r="T70" s="1"/>
      <c r="U70" s="1"/>
      <c r="V70" s="1"/>
    </row>
    <row r="71" spans="1:24" s="249" customFormat="1" ht="113.1" customHeight="1" x14ac:dyDescent="0.25">
      <c r="A71" s="30" t="s">
        <v>89</v>
      </c>
      <c r="B71" s="398" t="s">
        <v>205</v>
      </c>
      <c r="C71" s="370"/>
      <c r="D71" s="369"/>
      <c r="E71" s="370"/>
      <c r="F71" s="398" t="s">
        <v>206</v>
      </c>
      <c r="G71" s="370"/>
      <c r="H71" s="248"/>
      <c r="I71" s="248"/>
      <c r="J71" s="248"/>
      <c r="K71" s="248"/>
      <c r="L71" s="248"/>
      <c r="M71" s="248"/>
      <c r="N71" s="248"/>
      <c r="O71" s="248"/>
      <c r="P71" s="248"/>
      <c r="Q71" s="248"/>
      <c r="R71" s="248"/>
      <c r="S71" s="248"/>
      <c r="T71" s="248"/>
      <c r="U71" s="248"/>
      <c r="V71" s="248"/>
    </row>
    <row r="72" spans="1:24" ht="16.5" x14ac:dyDescent="0.25">
      <c r="A72" s="267" t="s">
        <v>50</v>
      </c>
      <c r="B72" s="71" t="s">
        <v>26</v>
      </c>
      <c r="C72" s="71" t="s">
        <v>27</v>
      </c>
      <c r="D72" s="71" t="s">
        <v>26</v>
      </c>
      <c r="E72" s="71" t="s">
        <v>27</v>
      </c>
      <c r="F72" s="71" t="s">
        <v>26</v>
      </c>
      <c r="G72" s="71" t="s">
        <v>27</v>
      </c>
      <c r="H72" s="1"/>
      <c r="I72" s="1"/>
      <c r="J72" s="1"/>
      <c r="K72" s="1"/>
      <c r="L72" s="1"/>
      <c r="M72" s="1"/>
      <c r="N72" s="1"/>
      <c r="O72" s="1"/>
      <c r="P72" s="1"/>
      <c r="Q72" s="1"/>
      <c r="R72" s="1"/>
      <c r="S72" s="1"/>
      <c r="T72" s="1"/>
      <c r="U72" s="1"/>
      <c r="V72" s="1"/>
    </row>
    <row r="73" spans="1:24" ht="16.5" x14ac:dyDescent="0.25">
      <c r="A73" s="268"/>
      <c r="B73" s="168">
        <v>8.3299999999999999E-2</v>
      </c>
      <c r="C73" s="161">
        <v>8.3299999999999999E-2</v>
      </c>
      <c r="D73" s="32">
        <v>0</v>
      </c>
      <c r="E73" s="32">
        <v>0.05</v>
      </c>
      <c r="F73" s="168">
        <v>8.3299999999999999E-2</v>
      </c>
      <c r="G73" s="161">
        <v>8.3299999999999999E-2</v>
      </c>
      <c r="H73" s="1"/>
      <c r="I73" s="1"/>
      <c r="J73" s="1"/>
      <c r="K73" s="1"/>
      <c r="L73" s="1"/>
      <c r="M73" s="1"/>
      <c r="N73" s="1"/>
      <c r="O73" s="1"/>
      <c r="P73" s="1"/>
      <c r="Q73" s="1"/>
      <c r="R73" s="1"/>
      <c r="S73" s="1"/>
      <c r="T73" s="1"/>
      <c r="U73" s="1"/>
      <c r="V73" s="1"/>
    </row>
    <row r="74" spans="1:24" ht="408.95" customHeight="1" x14ac:dyDescent="0.25">
      <c r="A74" s="30" t="s">
        <v>88</v>
      </c>
      <c r="B74" s="417" t="s">
        <v>247</v>
      </c>
      <c r="C74" s="418"/>
      <c r="D74" s="419" t="s">
        <v>225</v>
      </c>
      <c r="E74" s="420"/>
      <c r="F74" s="417" t="s">
        <v>226</v>
      </c>
      <c r="G74" s="418"/>
      <c r="H74" s="1"/>
      <c r="I74" s="1"/>
      <c r="J74" s="1"/>
      <c r="K74" s="1"/>
      <c r="L74" s="1"/>
      <c r="M74" s="1"/>
      <c r="N74" s="1"/>
      <c r="O74" s="1"/>
      <c r="P74" s="1"/>
      <c r="Q74" s="1"/>
      <c r="R74" s="1"/>
      <c r="S74" s="1"/>
      <c r="T74" s="1"/>
      <c r="U74" s="1"/>
      <c r="V74" s="1"/>
    </row>
    <row r="75" spans="1:24" s="249" customFormat="1" ht="72" customHeight="1" x14ac:dyDescent="0.25">
      <c r="A75" s="30" t="s">
        <v>89</v>
      </c>
      <c r="B75" s="398" t="s">
        <v>239</v>
      </c>
      <c r="C75" s="370"/>
      <c r="D75" s="398" t="s">
        <v>240</v>
      </c>
      <c r="E75" s="370"/>
      <c r="F75" s="398" t="s">
        <v>241</v>
      </c>
      <c r="G75" s="370"/>
      <c r="H75" s="248"/>
      <c r="I75" s="248"/>
      <c r="J75" s="248"/>
      <c r="K75" s="248"/>
      <c r="L75" s="248"/>
      <c r="M75" s="248"/>
      <c r="N75" s="248"/>
      <c r="O75" s="248"/>
      <c r="P75" s="248"/>
      <c r="Q75" s="248"/>
      <c r="R75" s="248"/>
      <c r="S75" s="248"/>
      <c r="T75" s="248"/>
      <c r="U75" s="248"/>
      <c r="V75" s="248"/>
    </row>
    <row r="76" spans="1:24" ht="16.5" x14ac:dyDescent="0.25">
      <c r="A76" s="267" t="s">
        <v>51</v>
      </c>
      <c r="B76" s="71" t="s">
        <v>26</v>
      </c>
      <c r="C76" s="71" t="s">
        <v>27</v>
      </c>
      <c r="D76" s="71" t="s">
        <v>26</v>
      </c>
      <c r="E76" s="71" t="s">
        <v>27</v>
      </c>
      <c r="F76" s="71" t="s">
        <v>26</v>
      </c>
      <c r="G76" s="71" t="s">
        <v>27</v>
      </c>
      <c r="H76" s="1"/>
      <c r="I76" s="1"/>
      <c r="J76" s="1"/>
      <c r="K76" s="1"/>
      <c r="L76" s="1"/>
      <c r="M76" s="1"/>
      <c r="N76" s="1"/>
      <c r="O76" s="1"/>
      <c r="P76" s="1"/>
      <c r="Q76" s="1"/>
      <c r="R76" s="1"/>
      <c r="S76" s="1"/>
      <c r="T76" s="1"/>
      <c r="U76" s="1"/>
      <c r="V76" s="1"/>
    </row>
    <row r="77" spans="1:24" ht="16.5" x14ac:dyDescent="0.25">
      <c r="A77" s="268"/>
      <c r="B77" s="168">
        <v>8.3299999999999999E-2</v>
      </c>
      <c r="C77" s="32"/>
      <c r="D77" s="32">
        <v>0.15</v>
      </c>
      <c r="E77" s="32"/>
      <c r="F77" s="168">
        <v>8.3299999999999999E-2</v>
      </c>
      <c r="G77" s="32"/>
      <c r="H77" s="1"/>
      <c r="I77" s="1"/>
      <c r="J77" s="1"/>
      <c r="K77" s="1"/>
      <c r="L77" s="1"/>
      <c r="M77" s="1"/>
      <c r="N77" s="1"/>
      <c r="O77" s="1"/>
      <c r="P77" s="1"/>
      <c r="Q77" s="1"/>
      <c r="R77" s="1"/>
      <c r="S77" s="1"/>
      <c r="T77" s="1"/>
      <c r="U77" s="1"/>
      <c r="V77" s="1"/>
    </row>
    <row r="78" spans="1:24" ht="82.5" x14ac:dyDescent="0.25">
      <c r="A78" s="30" t="s">
        <v>88</v>
      </c>
      <c r="B78" s="371"/>
      <c r="C78" s="372"/>
      <c r="D78" s="371"/>
      <c r="E78" s="372"/>
      <c r="F78" s="371"/>
      <c r="G78" s="372"/>
      <c r="H78" s="1"/>
      <c r="I78" s="1"/>
      <c r="J78" s="1"/>
      <c r="K78" s="1"/>
      <c r="L78" s="1"/>
      <c r="M78" s="1"/>
      <c r="N78" s="1"/>
      <c r="O78" s="1"/>
      <c r="P78" s="1"/>
      <c r="Q78" s="1"/>
      <c r="R78" s="1"/>
      <c r="S78" s="1"/>
      <c r="T78" s="1"/>
      <c r="U78" s="1"/>
      <c r="V78" s="1"/>
    </row>
    <row r="79" spans="1:24" ht="33" x14ac:dyDescent="0.25">
      <c r="A79" s="30" t="s">
        <v>89</v>
      </c>
      <c r="B79" s="369"/>
      <c r="C79" s="370"/>
      <c r="D79" s="369"/>
      <c r="E79" s="370"/>
      <c r="F79" s="369"/>
      <c r="G79" s="370"/>
      <c r="H79" s="1"/>
      <c r="I79" s="1"/>
      <c r="J79" s="1"/>
      <c r="K79" s="1"/>
      <c r="L79" s="1"/>
      <c r="M79" s="1"/>
      <c r="N79" s="1"/>
      <c r="O79" s="1"/>
      <c r="P79" s="1"/>
      <c r="Q79" s="1"/>
      <c r="R79" s="1"/>
      <c r="S79" s="1"/>
      <c r="T79" s="1"/>
      <c r="U79" s="1"/>
      <c r="V79" s="1"/>
    </row>
    <row r="80" spans="1:24" ht="16.5" x14ac:dyDescent="0.25">
      <c r="A80" s="267" t="s">
        <v>52</v>
      </c>
      <c r="B80" s="71" t="s">
        <v>26</v>
      </c>
      <c r="C80" s="71" t="s">
        <v>27</v>
      </c>
      <c r="D80" s="71" t="s">
        <v>26</v>
      </c>
      <c r="E80" s="71" t="s">
        <v>27</v>
      </c>
      <c r="F80" s="71" t="s">
        <v>26</v>
      </c>
      <c r="G80" s="71" t="s">
        <v>27</v>
      </c>
      <c r="H80" s="1"/>
      <c r="I80" s="1"/>
      <c r="J80" s="1"/>
      <c r="K80" s="1"/>
      <c r="L80" s="1"/>
      <c r="M80" s="1"/>
      <c r="N80" s="1"/>
      <c r="O80" s="1"/>
      <c r="P80" s="1"/>
      <c r="Q80" s="1"/>
      <c r="R80" s="1"/>
      <c r="S80" s="1"/>
      <c r="T80" s="1"/>
      <c r="U80" s="1"/>
      <c r="V80" s="1"/>
    </row>
    <row r="81" spans="1:22" ht="16.5" x14ac:dyDescent="0.25">
      <c r="A81" s="268"/>
      <c r="B81" s="168">
        <v>8.3299999999999999E-2</v>
      </c>
      <c r="C81" s="32"/>
      <c r="D81" s="32">
        <v>0.15</v>
      </c>
      <c r="E81" s="32"/>
      <c r="F81" s="168">
        <v>8.3299999999999999E-2</v>
      </c>
      <c r="G81" s="32"/>
      <c r="H81" s="1"/>
      <c r="I81" s="1"/>
      <c r="J81" s="1"/>
      <c r="K81" s="1"/>
      <c r="L81" s="1"/>
      <c r="M81" s="1"/>
      <c r="N81" s="1"/>
      <c r="O81" s="1"/>
      <c r="P81" s="1"/>
      <c r="Q81" s="1"/>
      <c r="R81" s="1"/>
      <c r="S81" s="1"/>
      <c r="T81" s="1"/>
      <c r="U81" s="1"/>
      <c r="V81" s="1"/>
    </row>
    <row r="82" spans="1:22" ht="82.5" x14ac:dyDescent="0.25">
      <c r="A82" s="30" t="s">
        <v>88</v>
      </c>
      <c r="B82" s="409"/>
      <c r="C82" s="410"/>
      <c r="D82" s="409"/>
      <c r="E82" s="410"/>
      <c r="F82" s="409"/>
      <c r="G82" s="410"/>
      <c r="H82" s="1"/>
      <c r="I82" s="1"/>
      <c r="J82" s="1"/>
      <c r="K82" s="1"/>
      <c r="L82" s="1"/>
      <c r="M82" s="1"/>
      <c r="N82" s="1"/>
      <c r="O82" s="1"/>
      <c r="P82" s="1"/>
      <c r="Q82" s="1"/>
      <c r="R82" s="1"/>
      <c r="S82" s="1"/>
      <c r="T82" s="1"/>
      <c r="U82" s="1"/>
      <c r="V82" s="1"/>
    </row>
    <row r="83" spans="1:22" ht="33" x14ac:dyDescent="0.25">
      <c r="A83" s="30" t="s">
        <v>89</v>
      </c>
      <c r="B83" s="369"/>
      <c r="C83" s="370"/>
      <c r="D83" s="369"/>
      <c r="E83" s="370"/>
      <c r="F83" s="369"/>
      <c r="G83" s="370"/>
      <c r="H83" s="1"/>
      <c r="I83" s="1"/>
      <c r="J83" s="1"/>
      <c r="K83" s="1"/>
      <c r="L83" s="1"/>
      <c r="M83" s="1"/>
      <c r="N83" s="1"/>
      <c r="O83" s="1"/>
      <c r="P83" s="1"/>
      <c r="Q83" s="1"/>
      <c r="R83" s="1"/>
      <c r="S83" s="1"/>
      <c r="T83" s="1"/>
      <c r="U83" s="1"/>
      <c r="V83" s="1"/>
    </row>
    <row r="84" spans="1:22" ht="16.5" x14ac:dyDescent="0.25">
      <c r="A84" s="267" t="s">
        <v>54</v>
      </c>
      <c r="B84" s="71" t="s">
        <v>26</v>
      </c>
      <c r="C84" s="71" t="s">
        <v>27</v>
      </c>
      <c r="D84" s="71" t="s">
        <v>26</v>
      </c>
      <c r="E84" s="71" t="s">
        <v>27</v>
      </c>
      <c r="F84" s="71" t="s">
        <v>26</v>
      </c>
      <c r="G84" s="71" t="s">
        <v>27</v>
      </c>
      <c r="H84" s="1"/>
      <c r="I84" s="1"/>
      <c r="J84" s="1"/>
      <c r="K84" s="1"/>
      <c r="L84" s="1"/>
      <c r="M84" s="1"/>
      <c r="N84" s="1"/>
      <c r="O84" s="1"/>
      <c r="P84" s="1"/>
      <c r="Q84" s="1"/>
      <c r="R84" s="1"/>
      <c r="S84" s="1"/>
      <c r="T84" s="1"/>
      <c r="U84" s="1"/>
      <c r="V84" s="1"/>
    </row>
    <row r="85" spans="1:22" ht="16.5" x14ac:dyDescent="0.25">
      <c r="A85" s="268"/>
      <c r="B85" s="168">
        <v>8.3299999999999999E-2</v>
      </c>
      <c r="C85" s="32"/>
      <c r="D85" s="32">
        <v>0.1</v>
      </c>
      <c r="E85" s="32"/>
      <c r="F85" s="168">
        <v>8.3299999999999999E-2</v>
      </c>
      <c r="G85" s="32"/>
      <c r="H85" s="1"/>
      <c r="I85" s="1"/>
      <c r="J85" s="1"/>
      <c r="K85" s="1"/>
      <c r="L85" s="1"/>
      <c r="M85" s="1"/>
      <c r="N85" s="1"/>
      <c r="O85" s="1"/>
      <c r="P85" s="1"/>
      <c r="Q85" s="1"/>
      <c r="R85" s="1"/>
      <c r="S85" s="1"/>
      <c r="T85" s="1"/>
      <c r="U85" s="1"/>
      <c r="V85" s="1"/>
    </row>
    <row r="86" spans="1:22" ht="82.5" x14ac:dyDescent="0.25">
      <c r="A86" s="30" t="s">
        <v>88</v>
      </c>
      <c r="B86" s="270"/>
      <c r="C86" s="270"/>
      <c r="D86" s="270"/>
      <c r="E86" s="270"/>
      <c r="F86" s="270"/>
      <c r="G86" s="270"/>
      <c r="H86" s="1"/>
      <c r="I86" s="1"/>
      <c r="J86" s="1"/>
      <c r="K86" s="1"/>
      <c r="L86" s="1"/>
      <c r="M86" s="1"/>
      <c r="N86" s="1"/>
      <c r="O86" s="1"/>
      <c r="P86" s="1"/>
      <c r="Q86" s="1"/>
      <c r="R86" s="1"/>
      <c r="S86" s="1"/>
      <c r="T86" s="1"/>
      <c r="U86" s="1"/>
      <c r="V86" s="1"/>
    </row>
    <row r="87" spans="1:22" ht="33" x14ac:dyDescent="0.25">
      <c r="A87" s="30" t="s">
        <v>89</v>
      </c>
      <c r="B87" s="365"/>
      <c r="C87" s="366"/>
      <c r="D87" s="365"/>
      <c r="E87" s="366"/>
      <c r="F87" s="365"/>
      <c r="G87" s="366"/>
      <c r="H87" s="1"/>
      <c r="I87" s="1"/>
      <c r="J87" s="1"/>
      <c r="K87" s="1"/>
      <c r="L87" s="1"/>
      <c r="M87" s="1"/>
      <c r="N87" s="1"/>
      <c r="O87" s="1"/>
      <c r="P87" s="1"/>
      <c r="Q87" s="1"/>
      <c r="R87" s="1"/>
      <c r="S87" s="1"/>
      <c r="T87" s="1"/>
      <c r="U87" s="1"/>
      <c r="V87" s="1"/>
    </row>
    <row r="88" spans="1:22" ht="16.5" x14ac:dyDescent="0.25">
      <c r="A88" s="267" t="s">
        <v>55</v>
      </c>
      <c r="B88" s="71" t="s">
        <v>26</v>
      </c>
      <c r="C88" s="71" t="s">
        <v>27</v>
      </c>
      <c r="D88" s="71" t="s">
        <v>26</v>
      </c>
      <c r="E88" s="71" t="s">
        <v>27</v>
      </c>
      <c r="F88" s="71" t="s">
        <v>26</v>
      </c>
      <c r="G88" s="71" t="s">
        <v>27</v>
      </c>
      <c r="H88" s="1"/>
      <c r="I88" s="1"/>
      <c r="J88" s="1"/>
      <c r="K88" s="1"/>
      <c r="L88" s="1"/>
      <c r="M88" s="1"/>
      <c r="N88" s="1"/>
      <c r="O88" s="1"/>
      <c r="P88" s="1"/>
      <c r="Q88" s="1"/>
      <c r="R88" s="1"/>
      <c r="S88" s="1"/>
      <c r="T88" s="1"/>
      <c r="U88" s="1"/>
      <c r="V88" s="1"/>
    </row>
    <row r="89" spans="1:22" ht="16.5" x14ac:dyDescent="0.25">
      <c r="A89" s="268"/>
      <c r="B89" s="168">
        <v>8.3299999999999999E-2</v>
      </c>
      <c r="C89" s="34"/>
      <c r="D89" s="32">
        <v>0.1</v>
      </c>
      <c r="E89" s="32"/>
      <c r="F89" s="168">
        <v>8.3299999999999999E-2</v>
      </c>
      <c r="G89" s="34"/>
      <c r="H89" s="1"/>
      <c r="I89" s="1"/>
      <c r="J89" s="1"/>
      <c r="K89" s="1"/>
      <c r="L89" s="1"/>
      <c r="M89" s="1"/>
      <c r="N89" s="1"/>
      <c r="O89" s="1"/>
      <c r="P89" s="1"/>
      <c r="Q89" s="1"/>
      <c r="R89" s="1"/>
      <c r="S89" s="1"/>
      <c r="T89" s="1"/>
      <c r="U89" s="1"/>
      <c r="V89" s="1"/>
    </row>
    <row r="90" spans="1:22" ht="82.5" x14ac:dyDescent="0.25">
      <c r="A90" s="30" t="s">
        <v>88</v>
      </c>
      <c r="B90" s="271"/>
      <c r="C90" s="271"/>
      <c r="D90" s="271"/>
      <c r="E90" s="271"/>
      <c r="F90" s="271"/>
      <c r="G90" s="271"/>
      <c r="H90" s="1"/>
      <c r="I90" s="1"/>
      <c r="J90" s="1"/>
      <c r="K90" s="1"/>
      <c r="L90" s="1"/>
      <c r="M90" s="1"/>
      <c r="N90" s="1"/>
      <c r="O90" s="1"/>
      <c r="P90" s="1"/>
      <c r="Q90" s="1"/>
      <c r="R90" s="1"/>
      <c r="S90" s="1"/>
      <c r="T90" s="1"/>
      <c r="U90" s="1"/>
      <c r="V90" s="1"/>
    </row>
    <row r="91" spans="1:22" ht="33" x14ac:dyDescent="0.25">
      <c r="A91" s="30" t="s">
        <v>89</v>
      </c>
      <c r="B91" s="365"/>
      <c r="C91" s="366"/>
      <c r="D91" s="365"/>
      <c r="E91" s="366"/>
      <c r="F91" s="365"/>
      <c r="G91" s="366"/>
      <c r="H91" s="1"/>
      <c r="I91" s="1"/>
      <c r="J91" s="1"/>
      <c r="K91" s="1"/>
      <c r="L91" s="1"/>
      <c r="M91" s="1"/>
      <c r="N91" s="1"/>
      <c r="O91" s="1"/>
      <c r="P91" s="1"/>
      <c r="Q91" s="1"/>
      <c r="R91" s="1"/>
      <c r="S91" s="1"/>
      <c r="T91" s="1"/>
      <c r="U91" s="1"/>
      <c r="V91" s="1"/>
    </row>
    <row r="92" spans="1:22" ht="16.5" x14ac:dyDescent="0.25">
      <c r="A92" s="267" t="s">
        <v>56</v>
      </c>
      <c r="B92" s="71" t="s">
        <v>26</v>
      </c>
      <c r="C92" s="71" t="s">
        <v>27</v>
      </c>
      <c r="D92" s="71" t="s">
        <v>26</v>
      </c>
      <c r="E92" s="71" t="s">
        <v>27</v>
      </c>
      <c r="F92" s="71" t="s">
        <v>26</v>
      </c>
      <c r="G92" s="71" t="s">
        <v>27</v>
      </c>
      <c r="H92" s="1"/>
      <c r="I92" s="1"/>
      <c r="J92" s="1"/>
      <c r="K92" s="1"/>
      <c r="L92" s="1"/>
      <c r="M92" s="1"/>
      <c r="N92" s="1"/>
      <c r="O92" s="1"/>
      <c r="P92" s="1"/>
      <c r="Q92" s="1"/>
      <c r="R92" s="1"/>
      <c r="S92" s="1"/>
      <c r="T92" s="1"/>
      <c r="U92" s="1"/>
      <c r="V92" s="1"/>
    </row>
    <row r="93" spans="1:22" ht="16.5" x14ac:dyDescent="0.25">
      <c r="A93" s="268"/>
      <c r="B93" s="168">
        <v>8.3299999999999999E-2</v>
      </c>
      <c r="C93" s="34"/>
      <c r="D93" s="32">
        <v>0.1</v>
      </c>
      <c r="E93" s="32"/>
      <c r="F93" s="168">
        <v>8.3299999999999999E-2</v>
      </c>
      <c r="G93" s="34"/>
      <c r="H93" s="1"/>
      <c r="I93" s="1"/>
      <c r="J93" s="1"/>
      <c r="K93" s="1"/>
      <c r="L93" s="1"/>
      <c r="M93" s="1"/>
      <c r="N93" s="1"/>
      <c r="O93" s="1"/>
      <c r="P93" s="1"/>
      <c r="Q93" s="1"/>
      <c r="R93" s="1"/>
      <c r="S93" s="1"/>
      <c r="T93" s="1"/>
      <c r="U93" s="1"/>
      <c r="V93" s="1"/>
    </row>
    <row r="94" spans="1:22" ht="82.5" x14ac:dyDescent="0.25">
      <c r="A94" s="30" t="s">
        <v>88</v>
      </c>
      <c r="B94" s="271"/>
      <c r="C94" s="271"/>
      <c r="D94" s="271"/>
      <c r="E94" s="271"/>
      <c r="F94" s="271"/>
      <c r="G94" s="271"/>
      <c r="H94" s="1"/>
      <c r="I94" s="1"/>
      <c r="J94" s="1"/>
      <c r="K94" s="1"/>
      <c r="L94" s="1"/>
      <c r="M94" s="1"/>
      <c r="N94" s="1"/>
      <c r="O94" s="1"/>
      <c r="P94" s="1"/>
      <c r="Q94" s="1"/>
      <c r="R94" s="1"/>
      <c r="S94" s="1"/>
      <c r="T94" s="1"/>
      <c r="U94" s="1"/>
      <c r="V94" s="1"/>
    </row>
    <row r="95" spans="1:22" ht="33" x14ac:dyDescent="0.25">
      <c r="A95" s="30" t="s">
        <v>89</v>
      </c>
      <c r="B95" s="365"/>
      <c r="C95" s="366"/>
      <c r="D95" s="365"/>
      <c r="E95" s="366"/>
      <c r="F95" s="365"/>
      <c r="G95" s="366"/>
      <c r="H95" s="1"/>
      <c r="I95" s="1"/>
      <c r="J95" s="1"/>
      <c r="K95" s="1"/>
      <c r="L95" s="1"/>
      <c r="M95" s="1"/>
      <c r="N95" s="1"/>
      <c r="O95" s="1"/>
      <c r="P95" s="1"/>
      <c r="Q95" s="1"/>
      <c r="R95" s="1"/>
      <c r="S95" s="1"/>
      <c r="T95" s="1"/>
      <c r="U95" s="1"/>
      <c r="V95" s="1"/>
    </row>
    <row r="96" spans="1:22" ht="16.5" x14ac:dyDescent="0.25">
      <c r="A96" s="267" t="s">
        <v>57</v>
      </c>
      <c r="B96" s="71" t="s">
        <v>26</v>
      </c>
      <c r="C96" s="71" t="s">
        <v>27</v>
      </c>
      <c r="D96" s="71" t="s">
        <v>26</v>
      </c>
      <c r="E96" s="71" t="s">
        <v>27</v>
      </c>
      <c r="F96" s="71" t="s">
        <v>26</v>
      </c>
      <c r="G96" s="71" t="s">
        <v>27</v>
      </c>
      <c r="H96" s="1"/>
      <c r="I96" s="1"/>
      <c r="J96" s="1"/>
      <c r="K96" s="1"/>
      <c r="L96" s="1"/>
      <c r="M96" s="1"/>
      <c r="N96" s="1"/>
      <c r="O96" s="1"/>
      <c r="P96" s="1"/>
      <c r="Q96" s="1"/>
      <c r="R96" s="1"/>
      <c r="S96" s="1"/>
      <c r="T96" s="1"/>
      <c r="U96" s="1"/>
      <c r="V96" s="1"/>
    </row>
    <row r="97" spans="1:22" ht="16.5" x14ac:dyDescent="0.25">
      <c r="A97" s="268"/>
      <c r="B97" s="168">
        <v>8.3299999999999999E-2</v>
      </c>
      <c r="C97" s="34"/>
      <c r="D97" s="32">
        <v>0.1</v>
      </c>
      <c r="E97" s="32"/>
      <c r="F97" s="168">
        <v>8.3299999999999999E-2</v>
      </c>
      <c r="G97" s="34"/>
      <c r="H97" s="1"/>
      <c r="I97" s="1"/>
      <c r="J97" s="1"/>
      <c r="K97" s="1"/>
      <c r="L97" s="1"/>
      <c r="M97" s="1"/>
      <c r="N97" s="1"/>
      <c r="O97" s="1"/>
      <c r="P97" s="1"/>
      <c r="Q97" s="1"/>
      <c r="R97" s="1"/>
      <c r="S97" s="1"/>
      <c r="T97" s="1"/>
      <c r="U97" s="1"/>
      <c r="V97" s="1"/>
    </row>
    <row r="98" spans="1:22" ht="82.5" x14ac:dyDescent="0.25">
      <c r="A98" s="30" t="s">
        <v>88</v>
      </c>
      <c r="B98" s="271"/>
      <c r="C98" s="271"/>
      <c r="D98" s="271"/>
      <c r="E98" s="271"/>
      <c r="F98" s="271"/>
      <c r="G98" s="271"/>
      <c r="H98" s="1"/>
      <c r="I98" s="1"/>
      <c r="J98" s="1"/>
      <c r="K98" s="1"/>
      <c r="L98" s="1"/>
      <c r="M98" s="1"/>
      <c r="N98" s="1"/>
      <c r="O98" s="1"/>
      <c r="P98" s="1"/>
      <c r="Q98" s="1"/>
      <c r="R98" s="1"/>
      <c r="S98" s="1"/>
      <c r="T98" s="1"/>
      <c r="U98" s="1"/>
      <c r="V98" s="1"/>
    </row>
    <row r="99" spans="1:22" ht="33" x14ac:dyDescent="0.25">
      <c r="A99" s="30" t="s">
        <v>89</v>
      </c>
      <c r="B99" s="365"/>
      <c r="C99" s="366"/>
      <c r="D99" s="365"/>
      <c r="E99" s="366"/>
      <c r="F99" s="365"/>
      <c r="G99" s="366"/>
      <c r="H99" s="1"/>
      <c r="I99" s="1"/>
      <c r="J99" s="1"/>
      <c r="K99" s="1"/>
      <c r="L99" s="1"/>
      <c r="M99" s="1"/>
      <c r="N99" s="1"/>
      <c r="O99" s="1"/>
      <c r="P99" s="1"/>
      <c r="Q99" s="1"/>
      <c r="R99" s="1"/>
      <c r="S99" s="1"/>
      <c r="T99" s="1"/>
      <c r="U99" s="1"/>
      <c r="V99" s="1"/>
    </row>
    <row r="100" spans="1:22" ht="16.5" x14ac:dyDescent="0.25">
      <c r="A100" s="267" t="s">
        <v>59</v>
      </c>
      <c r="B100" s="71" t="s">
        <v>26</v>
      </c>
      <c r="C100" s="71" t="s">
        <v>27</v>
      </c>
      <c r="D100" s="71" t="s">
        <v>26</v>
      </c>
      <c r="E100" s="71" t="s">
        <v>27</v>
      </c>
      <c r="F100" s="71" t="s">
        <v>26</v>
      </c>
      <c r="G100" s="71" t="s">
        <v>27</v>
      </c>
      <c r="H100" s="1"/>
      <c r="I100" s="1"/>
      <c r="J100" s="1"/>
      <c r="K100" s="1"/>
      <c r="L100" s="1"/>
      <c r="M100" s="1"/>
      <c r="N100" s="1"/>
      <c r="O100" s="1"/>
      <c r="P100" s="1"/>
      <c r="Q100" s="1"/>
      <c r="R100" s="1"/>
      <c r="S100" s="1"/>
      <c r="T100" s="1"/>
      <c r="U100" s="1"/>
      <c r="V100" s="1"/>
    </row>
    <row r="101" spans="1:22" ht="16.5" x14ac:dyDescent="0.25">
      <c r="A101" s="268"/>
      <c r="B101" s="168">
        <v>8.3299999999999999E-2</v>
      </c>
      <c r="C101" s="34"/>
      <c r="D101" s="32">
        <v>0.15</v>
      </c>
      <c r="E101" s="32"/>
      <c r="F101" s="168">
        <v>8.3299999999999999E-2</v>
      </c>
      <c r="G101" s="34"/>
      <c r="H101" s="1"/>
      <c r="I101" s="1"/>
      <c r="J101" s="1"/>
      <c r="K101" s="1"/>
      <c r="L101" s="1"/>
      <c r="M101" s="1"/>
      <c r="N101" s="1"/>
      <c r="O101" s="1"/>
      <c r="P101" s="1"/>
      <c r="Q101" s="1"/>
      <c r="R101" s="1"/>
      <c r="S101" s="1"/>
      <c r="T101" s="1"/>
      <c r="U101" s="1"/>
      <c r="V101" s="1"/>
    </row>
    <row r="102" spans="1:22" ht="82.5" x14ac:dyDescent="0.25">
      <c r="A102" s="30" t="s">
        <v>88</v>
      </c>
      <c r="B102" s="271"/>
      <c r="C102" s="271"/>
      <c r="D102" s="271"/>
      <c r="E102" s="271"/>
      <c r="F102" s="271"/>
      <c r="G102" s="271"/>
      <c r="H102" s="1"/>
      <c r="I102" s="1"/>
      <c r="J102" s="1"/>
      <c r="K102" s="1"/>
      <c r="L102" s="1"/>
      <c r="M102" s="1"/>
      <c r="N102" s="1"/>
      <c r="O102" s="1"/>
      <c r="P102" s="1"/>
      <c r="Q102" s="1"/>
      <c r="R102" s="1"/>
      <c r="S102" s="1"/>
      <c r="T102" s="1"/>
      <c r="U102" s="1"/>
      <c r="V102" s="1"/>
    </row>
    <row r="103" spans="1:22" ht="33" x14ac:dyDescent="0.25">
      <c r="A103" s="30" t="s">
        <v>89</v>
      </c>
      <c r="B103" s="365"/>
      <c r="C103" s="366"/>
      <c r="D103" s="365"/>
      <c r="E103" s="366"/>
      <c r="F103" s="365"/>
      <c r="G103" s="366"/>
      <c r="H103" s="1"/>
      <c r="I103" s="1"/>
      <c r="J103" s="1"/>
      <c r="K103" s="1"/>
      <c r="L103" s="1"/>
      <c r="M103" s="1"/>
      <c r="N103" s="1"/>
      <c r="O103" s="1"/>
      <c r="P103" s="1"/>
      <c r="Q103" s="1"/>
      <c r="R103" s="1"/>
      <c r="S103" s="1"/>
      <c r="T103" s="1"/>
      <c r="U103" s="1"/>
      <c r="V103" s="1"/>
    </row>
    <row r="104" spans="1:22" ht="16.5" x14ac:dyDescent="0.25">
      <c r="A104" s="267" t="s">
        <v>60</v>
      </c>
      <c r="B104" s="71" t="s">
        <v>26</v>
      </c>
      <c r="C104" s="71" t="s">
        <v>27</v>
      </c>
      <c r="D104" s="71" t="s">
        <v>26</v>
      </c>
      <c r="E104" s="71" t="s">
        <v>27</v>
      </c>
      <c r="F104" s="71" t="s">
        <v>26</v>
      </c>
      <c r="G104" s="71" t="s">
        <v>27</v>
      </c>
      <c r="H104" s="1"/>
      <c r="I104" s="1"/>
      <c r="J104" s="1"/>
      <c r="K104" s="1"/>
      <c r="L104" s="1"/>
      <c r="M104" s="1"/>
      <c r="N104" s="1"/>
      <c r="O104" s="1"/>
      <c r="P104" s="1"/>
      <c r="Q104" s="1"/>
      <c r="R104" s="1"/>
      <c r="S104" s="1"/>
      <c r="T104" s="1"/>
      <c r="U104" s="1"/>
      <c r="V104" s="1"/>
    </row>
    <row r="105" spans="1:22" ht="16.5" x14ac:dyDescent="0.25">
      <c r="A105" s="268"/>
      <c r="B105" s="168">
        <v>8.3299999999999999E-2</v>
      </c>
      <c r="C105" s="34"/>
      <c r="D105" s="32">
        <v>0.15</v>
      </c>
      <c r="E105" s="32"/>
      <c r="F105" s="168">
        <v>8.3299999999999999E-2</v>
      </c>
      <c r="G105" s="34"/>
      <c r="H105" s="1"/>
      <c r="I105" s="1"/>
      <c r="J105" s="1"/>
      <c r="K105" s="1"/>
      <c r="L105" s="1"/>
      <c r="M105" s="1"/>
      <c r="N105" s="1"/>
      <c r="O105" s="1"/>
      <c r="P105" s="1"/>
      <c r="Q105" s="1"/>
      <c r="R105" s="1"/>
      <c r="S105" s="1"/>
      <c r="T105" s="1"/>
      <c r="U105" s="1"/>
      <c r="V105" s="1"/>
    </row>
    <row r="106" spans="1:22" ht="82.5" x14ac:dyDescent="0.25">
      <c r="A106" s="30" t="s">
        <v>88</v>
      </c>
      <c r="B106" s="271"/>
      <c r="C106" s="271"/>
      <c r="D106" s="271"/>
      <c r="E106" s="271"/>
      <c r="F106" s="271"/>
      <c r="G106" s="271"/>
      <c r="H106" s="1"/>
      <c r="I106" s="1"/>
      <c r="J106" s="1"/>
      <c r="K106" s="1"/>
      <c r="L106" s="1"/>
      <c r="M106" s="1"/>
      <c r="N106" s="1"/>
      <c r="O106" s="1"/>
      <c r="P106" s="1"/>
      <c r="Q106" s="1"/>
      <c r="R106" s="1"/>
      <c r="S106" s="1"/>
      <c r="T106" s="1"/>
      <c r="U106" s="1"/>
      <c r="V106" s="1"/>
    </row>
    <row r="107" spans="1:22" ht="33" x14ac:dyDescent="0.25">
      <c r="A107" s="30" t="s">
        <v>89</v>
      </c>
      <c r="B107" s="365"/>
      <c r="C107" s="366"/>
      <c r="D107" s="365"/>
      <c r="E107" s="366"/>
      <c r="F107" s="365"/>
      <c r="G107" s="366"/>
      <c r="H107" s="1"/>
      <c r="I107" s="1"/>
      <c r="J107" s="1"/>
      <c r="K107" s="1"/>
      <c r="L107" s="1"/>
      <c r="M107" s="1"/>
      <c r="N107" s="1"/>
      <c r="O107" s="1"/>
      <c r="P107" s="1"/>
      <c r="Q107" s="1"/>
      <c r="R107" s="1"/>
      <c r="S107" s="1"/>
      <c r="T107" s="1"/>
      <c r="U107" s="1"/>
      <c r="V107" s="1"/>
    </row>
    <row r="108" spans="1:22" ht="16.5" x14ac:dyDescent="0.25">
      <c r="A108" s="267" t="s">
        <v>61</v>
      </c>
      <c r="B108" s="71" t="s">
        <v>26</v>
      </c>
      <c r="C108" s="71" t="s">
        <v>27</v>
      </c>
      <c r="D108" s="71" t="s">
        <v>26</v>
      </c>
      <c r="E108" s="71" t="s">
        <v>27</v>
      </c>
      <c r="F108" s="71" t="s">
        <v>26</v>
      </c>
      <c r="G108" s="71" t="s">
        <v>27</v>
      </c>
      <c r="H108" s="1"/>
      <c r="I108" s="1"/>
      <c r="J108" s="1"/>
      <c r="K108" s="1"/>
      <c r="L108" s="1"/>
      <c r="M108" s="1"/>
      <c r="N108" s="1"/>
      <c r="O108" s="1"/>
      <c r="P108" s="1"/>
      <c r="Q108" s="1"/>
      <c r="R108" s="1"/>
      <c r="S108" s="1"/>
      <c r="T108" s="1"/>
      <c r="U108" s="1"/>
      <c r="V108" s="1"/>
    </row>
    <row r="109" spans="1:22" ht="16.5" x14ac:dyDescent="0.25">
      <c r="A109" s="268"/>
      <c r="B109" s="168">
        <v>8.3299999999999999E-2</v>
      </c>
      <c r="C109" s="34"/>
      <c r="D109" s="32">
        <v>0</v>
      </c>
      <c r="E109" s="32"/>
      <c r="F109" s="168">
        <v>8.3299999999999999E-2</v>
      </c>
      <c r="G109" s="34"/>
      <c r="H109" s="1"/>
      <c r="I109" s="1"/>
      <c r="J109" s="1"/>
      <c r="K109" s="1"/>
      <c r="L109" s="1"/>
      <c r="M109" s="1"/>
      <c r="N109" s="1"/>
      <c r="O109" s="1"/>
      <c r="P109" s="1"/>
      <c r="Q109" s="1"/>
      <c r="R109" s="1"/>
      <c r="S109" s="1"/>
      <c r="T109" s="1"/>
      <c r="U109" s="1"/>
      <c r="V109" s="1"/>
    </row>
    <row r="110" spans="1:22" ht="82.5" x14ac:dyDescent="0.25">
      <c r="A110" s="30" t="s">
        <v>88</v>
      </c>
      <c r="B110" s="271"/>
      <c r="C110" s="271"/>
      <c r="D110" s="271"/>
      <c r="E110" s="271"/>
      <c r="F110" s="271"/>
      <c r="G110" s="271"/>
      <c r="H110" s="1"/>
      <c r="I110" s="1"/>
      <c r="J110" s="1"/>
      <c r="K110" s="1"/>
      <c r="L110" s="1"/>
      <c r="M110" s="1"/>
      <c r="N110" s="1"/>
      <c r="O110" s="1"/>
      <c r="P110" s="1"/>
      <c r="Q110" s="1"/>
      <c r="R110" s="1"/>
      <c r="S110" s="1"/>
      <c r="T110" s="1"/>
      <c r="U110" s="1"/>
      <c r="V110" s="1"/>
    </row>
    <row r="111" spans="1:22" ht="33" x14ac:dyDescent="0.25">
      <c r="A111" s="30" t="s">
        <v>89</v>
      </c>
      <c r="B111" s="365"/>
      <c r="C111" s="366"/>
      <c r="D111" s="365"/>
      <c r="E111" s="366"/>
      <c r="F111" s="365"/>
      <c r="G111" s="366"/>
      <c r="H111" s="1"/>
      <c r="I111" s="1"/>
      <c r="J111" s="1"/>
      <c r="K111" s="1"/>
      <c r="L111" s="1"/>
      <c r="M111" s="1"/>
      <c r="N111" s="1"/>
      <c r="O111" s="1"/>
      <c r="P111" s="1"/>
      <c r="Q111" s="1"/>
      <c r="R111" s="1"/>
      <c r="S111" s="1"/>
      <c r="T111" s="1"/>
      <c r="U111" s="1"/>
      <c r="V111" s="1"/>
    </row>
    <row r="112" spans="1:22" ht="16.5" x14ac:dyDescent="0.25">
      <c r="A112" s="267" t="s">
        <v>62</v>
      </c>
      <c r="B112" s="71" t="s">
        <v>26</v>
      </c>
      <c r="C112" s="71" t="s">
        <v>27</v>
      </c>
      <c r="D112" s="71" t="s">
        <v>26</v>
      </c>
      <c r="E112" s="71" t="s">
        <v>27</v>
      </c>
      <c r="F112" s="71" t="s">
        <v>26</v>
      </c>
      <c r="G112" s="71" t="s">
        <v>27</v>
      </c>
      <c r="H112" s="1"/>
      <c r="I112" s="1"/>
      <c r="J112" s="1"/>
      <c r="K112" s="1"/>
      <c r="L112" s="1"/>
      <c r="M112" s="1"/>
      <c r="N112" s="1"/>
      <c r="O112" s="1"/>
      <c r="P112" s="1"/>
      <c r="Q112" s="1"/>
      <c r="R112" s="1"/>
      <c r="S112" s="1"/>
      <c r="T112" s="1"/>
      <c r="U112" s="1"/>
      <c r="V112" s="1"/>
    </row>
    <row r="113" spans="1:24" ht="16.5" x14ac:dyDescent="0.25">
      <c r="A113" s="268"/>
      <c r="B113" s="168">
        <v>8.3299999999999999E-2</v>
      </c>
      <c r="C113" s="119"/>
      <c r="D113" s="32">
        <v>0</v>
      </c>
      <c r="E113" s="119"/>
      <c r="F113" s="168">
        <v>8.3299999999999999E-2</v>
      </c>
      <c r="G113" s="119"/>
      <c r="H113" s="1"/>
      <c r="I113" s="1"/>
      <c r="J113" s="1"/>
      <c r="K113" s="1"/>
      <c r="L113" s="1"/>
      <c r="M113" s="1"/>
      <c r="N113" s="1"/>
      <c r="O113" s="1"/>
      <c r="P113" s="1"/>
      <c r="Q113" s="1"/>
      <c r="R113" s="1"/>
      <c r="S113" s="1"/>
      <c r="T113" s="1"/>
      <c r="U113" s="1"/>
      <c r="V113" s="1"/>
    </row>
    <row r="114" spans="1:24" ht="82.5" x14ac:dyDescent="0.25">
      <c r="A114" s="30" t="s">
        <v>88</v>
      </c>
      <c r="B114" s="269"/>
      <c r="C114" s="269"/>
      <c r="D114" s="269"/>
      <c r="E114" s="269"/>
      <c r="F114" s="269"/>
      <c r="G114" s="269"/>
      <c r="H114" s="1"/>
      <c r="I114" s="1"/>
      <c r="J114" s="1"/>
      <c r="K114" s="1"/>
      <c r="L114" s="1"/>
      <c r="M114" s="1"/>
      <c r="N114" s="1"/>
      <c r="O114" s="1"/>
      <c r="P114" s="1"/>
      <c r="Q114" s="1"/>
      <c r="R114" s="1"/>
      <c r="S114" s="1"/>
      <c r="T114" s="1"/>
      <c r="U114" s="1"/>
      <c r="V114" s="1"/>
    </row>
    <row r="115" spans="1:24" ht="33" x14ac:dyDescent="0.25">
      <c r="A115" s="30" t="s">
        <v>89</v>
      </c>
      <c r="B115" s="365"/>
      <c r="C115" s="366"/>
      <c r="D115" s="365"/>
      <c r="E115" s="366"/>
      <c r="F115" s="365"/>
      <c r="G115" s="366"/>
      <c r="H115" s="1"/>
      <c r="I115" s="1"/>
      <c r="J115" s="1"/>
      <c r="K115" s="1"/>
      <c r="L115" s="1"/>
      <c r="M115" s="1"/>
      <c r="N115" s="1"/>
      <c r="O115" s="1"/>
      <c r="P115" s="1"/>
      <c r="Q115" s="1"/>
      <c r="R115" s="1"/>
      <c r="S115" s="1"/>
      <c r="T115" s="1"/>
      <c r="U115" s="1"/>
      <c r="V115" s="1"/>
    </row>
    <row r="116" spans="1:24" ht="16.5" x14ac:dyDescent="0.25">
      <c r="A116" s="31" t="s">
        <v>90</v>
      </c>
      <c r="B116" s="35">
        <f t="shared" ref="B116:G116" si="1">(B69+B73+B77+B81+B85+B89+B93+B97+B101+B105+B109+B113)</f>
        <v>0.99960000000000016</v>
      </c>
      <c r="C116" s="35">
        <f t="shared" si="1"/>
        <v>0.1666</v>
      </c>
      <c r="D116" s="35">
        <f t="shared" si="1"/>
        <v>1</v>
      </c>
      <c r="E116" s="35">
        <f>(E69+E73+E77+E81+E85+E89+E93+E97+E101+E105+E109+E113)</f>
        <v>0.05</v>
      </c>
      <c r="F116" s="35">
        <f t="shared" si="1"/>
        <v>0.99960000000000016</v>
      </c>
      <c r="G116" s="35">
        <f t="shared" si="1"/>
        <v>0.1666</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5">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B67:C67"/>
    <mergeCell ref="D67:E67"/>
    <mergeCell ref="F67:G67"/>
    <mergeCell ref="A60:A61"/>
    <mergeCell ref="D60:E60"/>
    <mergeCell ref="F60:G60"/>
    <mergeCell ref="D61:E61"/>
    <mergeCell ref="F61:G61"/>
    <mergeCell ref="A65:G65"/>
    <mergeCell ref="A72:A73"/>
    <mergeCell ref="B74:C74"/>
    <mergeCell ref="D74:E74"/>
    <mergeCell ref="F74:G74"/>
    <mergeCell ref="B75:C75"/>
    <mergeCell ref="D75:E75"/>
    <mergeCell ref="F75:G75"/>
    <mergeCell ref="A68:A69"/>
    <mergeCell ref="D70:E70"/>
    <mergeCell ref="B71:C71"/>
    <mergeCell ref="D71:E71"/>
    <mergeCell ref="F71:G71"/>
    <mergeCell ref="B70:C70"/>
    <mergeCell ref="F70:G70"/>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s>
  <hyperlinks>
    <hyperlink ref="B71" r:id="rId1" xr:uid="{3ED3F8D9-36E8-8F44-AD2C-FEAFFFCE4F0B}"/>
    <hyperlink ref="F71" r:id="rId2" xr:uid="{8E9B257C-874F-E34A-9F01-D0D5D3468AE3}"/>
    <hyperlink ref="B75" r:id="rId3" xr:uid="{D1885409-A5AE-3F43-B080-A4A61A7284B6}"/>
    <hyperlink ref="D75" r:id="rId4" xr:uid="{03ACC6F0-ED37-CB41-963D-9279D50DCEEA}"/>
    <hyperlink ref="F75" r:id="rId5" xr:uid="{025978A1-A5A1-1F4A-8E2A-D8BCA87D3149}"/>
  </hyperlinks>
  <pageMargins left="0.7" right="0.7" top="0.75" bottom="0.75" header="0.3" footer="0.3"/>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abSelected="1" topLeftCell="E30" zoomScale="85" zoomScaleNormal="85" workbookViewId="0">
      <selection activeCell="F31" sqref="F31:G31"/>
    </sheetView>
  </sheetViews>
  <sheetFormatPr baseColWidth="10" defaultColWidth="10.85546875" defaultRowHeight="14.25" x14ac:dyDescent="0.25"/>
  <cols>
    <col min="1" max="1" width="42.42578125" style="1" customWidth="1"/>
    <col min="2" max="3" width="35.7109375" style="1" customWidth="1"/>
    <col min="4" max="4" width="63" style="1" customWidth="1"/>
    <col min="5" max="5" width="77.140625" style="1" customWidth="1"/>
    <col min="6" max="6" width="76.42578125" style="1" customWidth="1"/>
    <col min="7" max="7" width="71.28515625" style="1" customWidth="1"/>
    <col min="8" max="8" width="35.7109375" style="1" customWidth="1"/>
    <col min="9" max="9" width="58.140625" style="1" customWidth="1"/>
    <col min="10" max="10" width="49" style="1" customWidth="1"/>
    <col min="11"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58"/>
      <c r="B1" s="353" t="s">
        <v>43</v>
      </c>
      <c r="C1" s="354"/>
      <c r="D1" s="354"/>
      <c r="E1" s="354"/>
      <c r="F1" s="354"/>
      <c r="G1" s="354"/>
      <c r="H1" s="355"/>
      <c r="I1" s="38" t="s">
        <v>91</v>
      </c>
      <c r="J1" s="356" t="s">
        <v>129</v>
      </c>
      <c r="K1" s="357"/>
      <c r="L1" s="358"/>
      <c r="M1" s="69"/>
    </row>
    <row r="2" spans="1:25" ht="24" customHeight="1" thickBot="1" x14ac:dyDescent="0.3">
      <c r="A2" s="459"/>
      <c r="B2" s="359" t="s">
        <v>44</v>
      </c>
      <c r="C2" s="360"/>
      <c r="D2" s="360"/>
      <c r="E2" s="360"/>
      <c r="F2" s="360"/>
      <c r="G2" s="360"/>
      <c r="H2" s="361"/>
      <c r="I2" s="38" t="s">
        <v>92</v>
      </c>
      <c r="J2" s="356" t="s">
        <v>130</v>
      </c>
      <c r="K2" s="357"/>
      <c r="L2" s="358"/>
      <c r="M2" s="69"/>
    </row>
    <row r="3" spans="1:25" ht="24" customHeight="1" thickBot="1" x14ac:dyDescent="0.3">
      <c r="A3" s="459"/>
      <c r="B3" s="359" t="s">
        <v>0</v>
      </c>
      <c r="C3" s="360"/>
      <c r="D3" s="360"/>
      <c r="E3" s="360"/>
      <c r="F3" s="360"/>
      <c r="G3" s="360"/>
      <c r="H3" s="361"/>
      <c r="I3" s="38" t="s">
        <v>93</v>
      </c>
      <c r="J3" s="356" t="s">
        <v>131</v>
      </c>
      <c r="K3" s="357"/>
      <c r="L3" s="358"/>
      <c r="M3" s="69"/>
    </row>
    <row r="4" spans="1:25" ht="24" customHeight="1" thickBot="1" x14ac:dyDescent="0.3">
      <c r="A4" s="460"/>
      <c r="B4" s="362" t="s">
        <v>94</v>
      </c>
      <c r="C4" s="363"/>
      <c r="D4" s="363"/>
      <c r="E4" s="363"/>
      <c r="F4" s="363"/>
      <c r="G4" s="363"/>
      <c r="H4" s="364"/>
      <c r="I4" s="38" t="s">
        <v>46</v>
      </c>
      <c r="J4" s="356" t="s">
        <v>133</v>
      </c>
      <c r="K4" s="357"/>
      <c r="L4" s="358"/>
      <c r="M4" s="69"/>
    </row>
    <row r="6" spans="1:25" ht="15" customHeight="1" thickBot="1" x14ac:dyDescent="0.3">
      <c r="A6" s="4"/>
      <c r="B6" s="5"/>
      <c r="C6" s="5"/>
      <c r="D6" s="7"/>
      <c r="E6" s="6"/>
      <c r="F6" s="6"/>
      <c r="G6" s="143"/>
      <c r="H6" s="143"/>
      <c r="I6" s="8"/>
      <c r="J6" s="8"/>
      <c r="K6" s="5"/>
      <c r="L6" s="5"/>
      <c r="M6" s="5"/>
      <c r="N6" s="5"/>
      <c r="O6" s="5"/>
      <c r="P6" s="5"/>
      <c r="Q6" s="5"/>
      <c r="R6" s="5"/>
      <c r="S6" s="5"/>
      <c r="T6" s="9"/>
      <c r="U6" s="5"/>
      <c r="V6" s="5"/>
      <c r="X6" s="10"/>
      <c r="Y6" s="11"/>
    </row>
    <row r="7" spans="1:25" ht="15" customHeight="1" x14ac:dyDescent="0.25">
      <c r="A7" s="439" t="s">
        <v>1</v>
      </c>
      <c r="B7" s="446" t="s">
        <v>137</v>
      </c>
      <c r="C7" s="447"/>
      <c r="D7" s="447"/>
      <c r="E7" s="447"/>
      <c r="F7" s="447"/>
      <c r="G7" s="447"/>
      <c r="H7" s="448"/>
      <c r="I7" s="439" t="s">
        <v>48</v>
      </c>
      <c r="J7" s="442">
        <v>2024110010308</v>
      </c>
      <c r="K7" s="5"/>
      <c r="L7" s="5"/>
      <c r="M7" s="5"/>
      <c r="N7" s="5"/>
      <c r="O7" s="5"/>
      <c r="P7" s="5"/>
      <c r="Q7" s="5"/>
      <c r="R7" s="5"/>
      <c r="S7" s="5"/>
      <c r="T7" s="5"/>
      <c r="U7" s="5"/>
      <c r="V7" s="5"/>
      <c r="W7" s="5"/>
      <c r="X7" s="5"/>
      <c r="Y7" s="5"/>
    </row>
    <row r="8" spans="1:25" ht="15" customHeight="1" x14ac:dyDescent="0.25">
      <c r="A8" s="440"/>
      <c r="B8" s="449"/>
      <c r="C8" s="450"/>
      <c r="D8" s="450"/>
      <c r="E8" s="450"/>
      <c r="F8" s="450"/>
      <c r="G8" s="450"/>
      <c r="H8" s="451"/>
      <c r="I8" s="440"/>
      <c r="J8" s="443"/>
      <c r="K8" s="5"/>
      <c r="L8" s="5"/>
      <c r="M8" s="5"/>
      <c r="N8" s="5"/>
      <c r="O8" s="5"/>
      <c r="P8" s="5"/>
      <c r="Q8" s="5"/>
      <c r="R8" s="5"/>
      <c r="S8" s="5"/>
      <c r="T8" s="5"/>
      <c r="U8" s="5"/>
      <c r="V8" s="5"/>
      <c r="W8" s="5"/>
      <c r="X8" s="5"/>
      <c r="Y8" s="5"/>
    </row>
    <row r="9" spans="1:25" ht="15" customHeight="1" x14ac:dyDescent="0.25">
      <c r="A9" s="440"/>
      <c r="B9" s="449"/>
      <c r="C9" s="450"/>
      <c r="D9" s="450"/>
      <c r="E9" s="450"/>
      <c r="F9" s="450"/>
      <c r="G9" s="450"/>
      <c r="H9" s="451"/>
      <c r="I9" s="440"/>
      <c r="J9" s="443"/>
      <c r="K9" s="5"/>
      <c r="L9" s="5"/>
      <c r="M9" s="5"/>
      <c r="N9" s="5"/>
      <c r="O9" s="5"/>
      <c r="P9" s="5"/>
      <c r="Q9" s="5"/>
      <c r="R9" s="5"/>
      <c r="S9" s="5"/>
      <c r="T9" s="5"/>
      <c r="U9" s="5"/>
      <c r="V9" s="5"/>
      <c r="W9" s="5"/>
      <c r="X9" s="5"/>
      <c r="Y9" s="5"/>
    </row>
    <row r="10" spans="1:25" ht="15" customHeight="1" thickBot="1" x14ac:dyDescent="0.3">
      <c r="A10" s="441"/>
      <c r="B10" s="452"/>
      <c r="C10" s="453"/>
      <c r="D10" s="453"/>
      <c r="E10" s="453"/>
      <c r="F10" s="453"/>
      <c r="G10" s="453"/>
      <c r="H10" s="454"/>
      <c r="I10" s="441"/>
      <c r="J10" s="444"/>
      <c r="K10" s="5"/>
      <c r="L10" s="5"/>
      <c r="M10" s="5"/>
      <c r="N10" s="5"/>
      <c r="O10" s="5"/>
      <c r="P10" s="5"/>
      <c r="Q10" s="5"/>
      <c r="R10" s="5"/>
      <c r="S10" s="5"/>
      <c r="T10" s="5"/>
      <c r="U10" s="5"/>
      <c r="V10" s="5"/>
      <c r="W10" s="5"/>
      <c r="X10" s="5"/>
      <c r="Y10" s="5"/>
    </row>
    <row r="11" spans="1:25" ht="9" customHeight="1" thickBot="1" x14ac:dyDescent="0.3">
      <c r="A11" s="12"/>
      <c r="B11" s="63"/>
      <c r="C11" s="5"/>
      <c r="D11" s="5"/>
      <c r="E11" s="5"/>
      <c r="F11" s="5"/>
      <c r="G11" s="5"/>
      <c r="H11" s="5"/>
      <c r="I11" s="5"/>
      <c r="J11" s="5"/>
      <c r="K11" s="5"/>
      <c r="L11" s="5"/>
      <c r="M11" s="5"/>
      <c r="N11" s="5"/>
      <c r="O11" s="5"/>
      <c r="P11" s="5"/>
      <c r="Q11" s="5"/>
      <c r="R11" s="5"/>
      <c r="S11" s="5"/>
      <c r="T11" s="5"/>
      <c r="U11" s="5"/>
      <c r="V11" s="5"/>
      <c r="W11" s="5"/>
      <c r="X11" s="5"/>
      <c r="Y11" s="5"/>
    </row>
    <row r="12" spans="1:25" s="64" customFormat="1" ht="21.75" customHeight="1" thickBot="1" x14ac:dyDescent="0.3">
      <c r="A12" s="347" t="s">
        <v>2</v>
      </c>
      <c r="B12" s="97" t="s">
        <v>49</v>
      </c>
      <c r="C12" s="258"/>
      <c r="D12" s="97" t="s">
        <v>50</v>
      </c>
      <c r="E12" s="258" t="s">
        <v>151</v>
      </c>
      <c r="F12" s="97" t="s">
        <v>51</v>
      </c>
      <c r="G12" s="111"/>
      <c r="H12" s="97" t="s">
        <v>52</v>
      </c>
      <c r="I12" s="112"/>
    </row>
    <row r="13" spans="1:25" s="64" customFormat="1" ht="21.75" customHeight="1" thickBot="1" x14ac:dyDescent="0.3">
      <c r="A13" s="347"/>
      <c r="B13" s="99" t="s">
        <v>54</v>
      </c>
      <c r="C13" s="70"/>
      <c r="D13" s="97" t="s">
        <v>55</v>
      </c>
      <c r="E13" s="39"/>
      <c r="F13" s="97" t="s">
        <v>56</v>
      </c>
      <c r="G13" s="39"/>
      <c r="H13" s="97" t="s">
        <v>57</v>
      </c>
      <c r="I13" s="112"/>
    </row>
    <row r="14" spans="1:25" s="64" customFormat="1" ht="21.75" customHeight="1" thickBot="1" x14ac:dyDescent="0.3">
      <c r="A14" s="347"/>
      <c r="B14" s="97" t="s">
        <v>59</v>
      </c>
      <c r="C14" s="111"/>
      <c r="D14" s="97" t="s">
        <v>60</v>
      </c>
      <c r="E14" s="39"/>
      <c r="F14" s="97" t="s">
        <v>61</v>
      </c>
      <c r="G14" s="39"/>
      <c r="H14" s="97" t="s">
        <v>62</v>
      </c>
      <c r="I14" s="112"/>
    </row>
    <row r="15" spans="1:25" s="64" customFormat="1" ht="21.75" customHeight="1" thickBot="1" x14ac:dyDescent="0.3">
      <c r="A15" s="1"/>
      <c r="B15" s="1"/>
      <c r="C15" s="1"/>
      <c r="D15" s="1"/>
      <c r="E15" s="1"/>
      <c r="F15" s="1"/>
      <c r="G15" s="1"/>
      <c r="H15" s="1"/>
      <c r="I15" s="1"/>
      <c r="J15" s="1"/>
      <c r="K15" s="1"/>
      <c r="L15" s="72"/>
      <c r="M15" s="73"/>
      <c r="N15" s="73"/>
      <c r="O15" s="73"/>
    </row>
    <row r="16" spans="1:25" s="64" customFormat="1" ht="21.75" customHeight="1" thickBot="1" x14ac:dyDescent="0.3">
      <c r="A16" s="348" t="s">
        <v>3</v>
      </c>
      <c r="B16" s="348"/>
      <c r="C16" s="108" t="s">
        <v>53</v>
      </c>
      <c r="D16" s="349"/>
      <c r="E16" s="349"/>
      <c r="F16" s="349"/>
      <c r="G16" s="1"/>
      <c r="H16" s="1"/>
      <c r="I16" s="1"/>
      <c r="J16" s="1"/>
      <c r="K16" s="1"/>
      <c r="L16" s="72"/>
      <c r="M16" s="73"/>
      <c r="N16" s="73"/>
      <c r="O16" s="73"/>
    </row>
    <row r="17" spans="1:15" s="64" customFormat="1" ht="21.75" customHeight="1" thickBot="1" x14ac:dyDescent="0.3">
      <c r="A17" s="348"/>
      <c r="B17" s="348"/>
      <c r="C17" s="108" t="s">
        <v>58</v>
      </c>
      <c r="D17" s="349"/>
      <c r="E17" s="349"/>
      <c r="F17" s="349"/>
      <c r="G17" s="1"/>
      <c r="H17" s="1"/>
      <c r="I17" s="1"/>
      <c r="J17" s="1"/>
      <c r="K17" s="1"/>
      <c r="L17" s="72"/>
      <c r="M17" s="73"/>
      <c r="N17" s="73"/>
      <c r="O17" s="73"/>
    </row>
    <row r="18" spans="1:15" s="64" customFormat="1" ht="21.75" customHeight="1" thickBot="1" x14ac:dyDescent="0.3">
      <c r="A18" s="348"/>
      <c r="B18" s="348"/>
      <c r="C18" s="108" t="s">
        <v>63</v>
      </c>
      <c r="D18" s="349" t="s">
        <v>151</v>
      </c>
      <c r="E18" s="349"/>
      <c r="F18" s="349"/>
      <c r="G18" s="1"/>
      <c r="H18" s="1"/>
      <c r="I18" s="1"/>
      <c r="J18" s="1"/>
      <c r="K18" s="1"/>
      <c r="L18" s="72"/>
      <c r="M18" s="73"/>
      <c r="N18" s="73"/>
      <c r="O18" s="73"/>
    </row>
    <row r="19" spans="1:15" s="64" customFormat="1" ht="21.75" customHeight="1" x14ac:dyDescent="0.25">
      <c r="A19" s="1"/>
      <c r="B19" s="1"/>
      <c r="C19" s="1"/>
      <c r="D19" s="1"/>
      <c r="E19" s="1"/>
      <c r="F19" s="1"/>
      <c r="G19" s="1"/>
      <c r="H19" s="1"/>
      <c r="I19" s="1"/>
      <c r="J19" s="1"/>
      <c r="K19" s="1"/>
      <c r="L19" s="72"/>
      <c r="M19" s="73"/>
      <c r="N19" s="73"/>
      <c r="O19" s="73"/>
    </row>
    <row r="20" spans="1:15" s="19" customFormat="1" ht="16.5" customHeight="1" x14ac:dyDescent="0.2"/>
    <row r="21" spans="1:15" ht="5.25" customHeight="1" thickBot="1" x14ac:dyDescent="0.3"/>
    <row r="22" spans="1:15" ht="48" customHeight="1" thickBot="1" x14ac:dyDescent="0.3">
      <c r="A22" s="445" t="s">
        <v>95</v>
      </c>
      <c r="B22" s="445"/>
      <c r="C22" s="445"/>
      <c r="D22" s="445"/>
      <c r="E22" s="445"/>
      <c r="F22" s="445"/>
      <c r="G22" s="445"/>
      <c r="H22" s="445"/>
      <c r="I22" s="445"/>
      <c r="J22" s="445"/>
    </row>
    <row r="23" spans="1:15" ht="69.95" customHeight="1" thickBot="1" x14ac:dyDescent="0.3">
      <c r="A23" s="102" t="s">
        <v>8</v>
      </c>
      <c r="B23" s="436" t="s">
        <v>182</v>
      </c>
      <c r="C23" s="437"/>
      <c r="D23" s="438"/>
      <c r="E23" s="170" t="s">
        <v>19</v>
      </c>
      <c r="F23" s="171" t="s">
        <v>154</v>
      </c>
      <c r="G23" s="170" t="s">
        <v>20</v>
      </c>
      <c r="H23" s="436" t="s">
        <v>155</v>
      </c>
      <c r="I23" s="437"/>
      <c r="J23" s="438"/>
    </row>
    <row r="24" spans="1:15" ht="50.25" customHeight="1" thickBot="1" x14ac:dyDescent="0.3">
      <c r="A24" s="89" t="s">
        <v>21</v>
      </c>
      <c r="B24" s="436" t="s">
        <v>156</v>
      </c>
      <c r="C24" s="437"/>
      <c r="D24" s="437"/>
      <c r="E24" s="437"/>
      <c r="F24" s="437"/>
      <c r="G24" s="437"/>
      <c r="H24" s="437"/>
      <c r="I24" s="437"/>
      <c r="J24" s="438"/>
    </row>
    <row r="25" spans="1:15" ht="50.25" customHeight="1" thickBot="1" x14ac:dyDescent="0.3">
      <c r="A25" s="425" t="s">
        <v>22</v>
      </c>
      <c r="B25" s="103">
        <v>2024</v>
      </c>
      <c r="C25" s="104">
        <v>2025</v>
      </c>
      <c r="D25" s="104">
        <v>2026</v>
      </c>
      <c r="E25" s="104">
        <v>2027</v>
      </c>
      <c r="F25" s="105" t="s">
        <v>96</v>
      </c>
      <c r="G25" s="106" t="s">
        <v>23</v>
      </c>
      <c r="H25" s="433" t="s">
        <v>24</v>
      </c>
      <c r="I25" s="434"/>
      <c r="J25" s="435"/>
    </row>
    <row r="26" spans="1:15" ht="50.25" customHeight="1" thickBot="1" x14ac:dyDescent="0.3">
      <c r="A26" s="426"/>
      <c r="B26" s="201">
        <v>1</v>
      </c>
      <c r="C26" s="201">
        <v>2</v>
      </c>
      <c r="D26" s="201">
        <v>2</v>
      </c>
      <c r="E26" s="202">
        <v>2</v>
      </c>
      <c r="F26" s="203">
        <v>2</v>
      </c>
      <c r="G26" s="204">
        <v>2</v>
      </c>
      <c r="H26" s="436" t="s">
        <v>183</v>
      </c>
      <c r="I26" s="437"/>
      <c r="J26" s="438"/>
    </row>
    <row r="27" spans="1:15" ht="52.5" customHeight="1" thickBot="1" x14ac:dyDescent="0.3">
      <c r="A27" s="89"/>
      <c r="B27" s="428" t="s">
        <v>25</v>
      </c>
      <c r="C27" s="429"/>
      <c r="D27" s="429"/>
      <c r="E27" s="429"/>
      <c r="F27" s="429"/>
      <c r="G27" s="429"/>
      <c r="H27" s="429"/>
      <c r="I27" s="429"/>
      <c r="J27" s="430"/>
    </row>
    <row r="28" spans="1:15" s="23" customFormat="1" ht="56.25" customHeight="1" thickBot="1" x14ac:dyDescent="0.3">
      <c r="A28" s="431" t="s">
        <v>74</v>
      </c>
      <c r="B28" s="205" t="s">
        <v>75</v>
      </c>
      <c r="C28" s="205" t="s">
        <v>27</v>
      </c>
      <c r="D28" s="427" t="s">
        <v>28</v>
      </c>
      <c r="E28" s="427"/>
      <c r="F28" s="427" t="s">
        <v>29</v>
      </c>
      <c r="G28" s="427"/>
      <c r="H28" s="205" t="s">
        <v>30</v>
      </c>
      <c r="I28" s="205" t="s">
        <v>31</v>
      </c>
      <c r="J28" s="206" t="s">
        <v>32</v>
      </c>
    </row>
    <row r="29" spans="1:15" ht="297.95" customHeight="1" thickBot="1" x14ac:dyDescent="0.3">
      <c r="A29" s="432"/>
      <c r="B29" s="207">
        <v>2</v>
      </c>
      <c r="C29" s="207">
        <v>2</v>
      </c>
      <c r="D29" s="423" t="s">
        <v>193</v>
      </c>
      <c r="E29" s="423"/>
      <c r="F29" s="424" t="s">
        <v>193</v>
      </c>
      <c r="G29" s="424"/>
      <c r="H29" s="240" t="s">
        <v>185</v>
      </c>
      <c r="I29" s="241" t="s">
        <v>192</v>
      </c>
      <c r="J29" s="250" t="s">
        <v>207</v>
      </c>
    </row>
    <row r="30" spans="1:15" s="23" customFormat="1" ht="45" customHeight="1" thickBot="1" x14ac:dyDescent="0.3">
      <c r="A30" s="432" t="s">
        <v>76</v>
      </c>
      <c r="B30" s="209" t="s">
        <v>75</v>
      </c>
      <c r="C30" s="209" t="s">
        <v>27</v>
      </c>
      <c r="D30" s="455" t="s">
        <v>28</v>
      </c>
      <c r="E30" s="455"/>
      <c r="F30" s="455" t="s">
        <v>29</v>
      </c>
      <c r="G30" s="455"/>
      <c r="H30" s="209" t="s">
        <v>30</v>
      </c>
      <c r="I30" s="209" t="s">
        <v>31</v>
      </c>
      <c r="J30" s="210" t="s">
        <v>32</v>
      </c>
    </row>
    <row r="31" spans="1:15" ht="408.95" customHeight="1" thickBot="1" x14ac:dyDescent="0.3">
      <c r="A31" s="432"/>
      <c r="B31" s="207">
        <v>2</v>
      </c>
      <c r="C31" s="207">
        <v>2</v>
      </c>
      <c r="D31" s="423" t="s">
        <v>228</v>
      </c>
      <c r="E31" s="423"/>
      <c r="F31" s="423" t="s">
        <v>244</v>
      </c>
      <c r="G31" s="423"/>
      <c r="H31" s="240" t="s">
        <v>185</v>
      </c>
      <c r="I31" s="241" t="s">
        <v>192</v>
      </c>
      <c r="J31" s="250" t="s">
        <v>242</v>
      </c>
    </row>
    <row r="32" spans="1:15" s="23" customFormat="1" ht="54" customHeight="1" x14ac:dyDescent="0.25">
      <c r="A32" s="432" t="s">
        <v>77</v>
      </c>
      <c r="B32" s="209" t="s">
        <v>75</v>
      </c>
      <c r="C32" s="209" t="s">
        <v>27</v>
      </c>
      <c r="D32" s="455" t="s">
        <v>28</v>
      </c>
      <c r="E32" s="455"/>
      <c r="F32" s="455" t="s">
        <v>29</v>
      </c>
      <c r="G32" s="455"/>
      <c r="H32" s="209" t="s">
        <v>30</v>
      </c>
      <c r="I32" s="209" t="s">
        <v>31</v>
      </c>
      <c r="J32" s="210" t="s">
        <v>32</v>
      </c>
    </row>
    <row r="33" spans="1:10" ht="73.349999999999994" customHeight="1" x14ac:dyDescent="0.25">
      <c r="A33" s="432"/>
      <c r="B33" s="207">
        <v>2</v>
      </c>
      <c r="C33" s="207"/>
      <c r="D33" s="456"/>
      <c r="E33" s="456"/>
      <c r="F33" s="457"/>
      <c r="G33" s="457"/>
      <c r="H33" s="122"/>
      <c r="I33" s="122"/>
      <c r="J33" s="208"/>
    </row>
    <row r="34" spans="1:10" s="23" customFormat="1" ht="47.25" customHeight="1" x14ac:dyDescent="0.25">
      <c r="A34" s="432" t="s">
        <v>78</v>
      </c>
      <c r="B34" s="209" t="s">
        <v>75</v>
      </c>
      <c r="C34" s="209" t="s">
        <v>27</v>
      </c>
      <c r="D34" s="455" t="s">
        <v>28</v>
      </c>
      <c r="E34" s="455"/>
      <c r="F34" s="455" t="s">
        <v>29</v>
      </c>
      <c r="G34" s="455"/>
      <c r="H34" s="209" t="s">
        <v>30</v>
      </c>
      <c r="I34" s="209" t="s">
        <v>31</v>
      </c>
      <c r="J34" s="210" t="s">
        <v>32</v>
      </c>
    </row>
    <row r="35" spans="1:10" ht="76.349999999999994" customHeight="1" x14ac:dyDescent="0.25">
      <c r="A35" s="432"/>
      <c r="B35" s="207">
        <v>2</v>
      </c>
      <c r="C35" s="207"/>
      <c r="D35" s="462"/>
      <c r="E35" s="462"/>
      <c r="F35" s="462"/>
      <c r="G35" s="462"/>
      <c r="H35" s="211"/>
      <c r="I35" s="212"/>
      <c r="J35" s="213"/>
    </row>
    <row r="36" spans="1:10" s="23" customFormat="1" ht="47.25" customHeight="1" x14ac:dyDescent="0.25">
      <c r="A36" s="432" t="s">
        <v>79</v>
      </c>
      <c r="B36" s="209" t="s">
        <v>75</v>
      </c>
      <c r="C36" s="209" t="s">
        <v>27</v>
      </c>
      <c r="D36" s="455" t="s">
        <v>28</v>
      </c>
      <c r="E36" s="455"/>
      <c r="F36" s="455" t="s">
        <v>29</v>
      </c>
      <c r="G36" s="455"/>
      <c r="H36" s="209" t="s">
        <v>30</v>
      </c>
      <c r="I36" s="209" t="s">
        <v>31</v>
      </c>
      <c r="J36" s="210" t="s">
        <v>32</v>
      </c>
    </row>
    <row r="37" spans="1:10" ht="77.099999999999994" customHeight="1" x14ac:dyDescent="0.25">
      <c r="A37" s="432"/>
      <c r="B37" s="207">
        <v>2</v>
      </c>
      <c r="C37" s="207"/>
      <c r="D37" s="461"/>
      <c r="E37" s="461"/>
      <c r="F37" s="461"/>
      <c r="G37" s="461"/>
      <c r="H37" s="207"/>
      <c r="I37" s="207"/>
      <c r="J37" s="214"/>
    </row>
    <row r="38" spans="1:10" s="23" customFormat="1" ht="48.75" customHeight="1" x14ac:dyDescent="0.25">
      <c r="A38" s="432" t="s">
        <v>80</v>
      </c>
      <c r="B38" s="209" t="s">
        <v>75</v>
      </c>
      <c r="C38" s="209" t="s">
        <v>27</v>
      </c>
      <c r="D38" s="455" t="s">
        <v>28</v>
      </c>
      <c r="E38" s="455"/>
      <c r="F38" s="455" t="s">
        <v>29</v>
      </c>
      <c r="G38" s="455"/>
      <c r="H38" s="209" t="s">
        <v>30</v>
      </c>
      <c r="I38" s="209" t="s">
        <v>31</v>
      </c>
      <c r="J38" s="210" t="s">
        <v>32</v>
      </c>
    </row>
    <row r="39" spans="1:10" ht="80.099999999999994" customHeight="1" x14ac:dyDescent="0.25">
      <c r="A39" s="432"/>
      <c r="B39" s="207">
        <v>2</v>
      </c>
      <c r="C39" s="207"/>
      <c r="D39" s="461"/>
      <c r="E39" s="461"/>
      <c r="F39" s="461"/>
      <c r="G39" s="461"/>
      <c r="H39" s="207"/>
      <c r="I39" s="207"/>
      <c r="J39" s="214"/>
    </row>
    <row r="40" spans="1:10" ht="46.5" customHeight="1" x14ac:dyDescent="0.25">
      <c r="A40" s="432" t="s">
        <v>81</v>
      </c>
      <c r="B40" s="209" t="s">
        <v>75</v>
      </c>
      <c r="C40" s="209" t="s">
        <v>27</v>
      </c>
      <c r="D40" s="455" t="s">
        <v>28</v>
      </c>
      <c r="E40" s="455"/>
      <c r="F40" s="455" t="s">
        <v>29</v>
      </c>
      <c r="G40" s="455"/>
      <c r="H40" s="209" t="s">
        <v>30</v>
      </c>
      <c r="I40" s="209" t="s">
        <v>31</v>
      </c>
      <c r="J40" s="210" t="s">
        <v>32</v>
      </c>
    </row>
    <row r="41" spans="1:10" ht="72" customHeight="1" x14ac:dyDescent="0.25">
      <c r="A41" s="432"/>
      <c r="B41" s="207">
        <v>2</v>
      </c>
      <c r="C41" s="207"/>
      <c r="D41" s="461"/>
      <c r="E41" s="461"/>
      <c r="F41" s="461"/>
      <c r="G41" s="461"/>
      <c r="H41" s="207"/>
      <c r="I41" s="207"/>
      <c r="J41" s="214"/>
    </row>
    <row r="42" spans="1:10" ht="48.75" customHeight="1" x14ac:dyDescent="0.25">
      <c r="A42" s="432" t="s">
        <v>82</v>
      </c>
      <c r="B42" s="209" t="s">
        <v>75</v>
      </c>
      <c r="C42" s="209" t="s">
        <v>27</v>
      </c>
      <c r="D42" s="455" t="s">
        <v>28</v>
      </c>
      <c r="E42" s="455"/>
      <c r="F42" s="455" t="s">
        <v>29</v>
      </c>
      <c r="G42" s="455"/>
      <c r="H42" s="209" t="s">
        <v>30</v>
      </c>
      <c r="I42" s="209" t="s">
        <v>31</v>
      </c>
      <c r="J42" s="210" t="s">
        <v>32</v>
      </c>
    </row>
    <row r="43" spans="1:10" ht="87" customHeight="1" x14ac:dyDescent="0.25">
      <c r="A43" s="432"/>
      <c r="B43" s="207">
        <v>2</v>
      </c>
      <c r="C43" s="207"/>
      <c r="D43" s="461"/>
      <c r="E43" s="461"/>
      <c r="F43" s="461"/>
      <c r="G43" s="461"/>
      <c r="H43" s="207"/>
      <c r="I43" s="207"/>
      <c r="J43" s="214"/>
    </row>
    <row r="44" spans="1:10" ht="42.75" customHeight="1" x14ac:dyDescent="0.25">
      <c r="A44" s="432" t="s">
        <v>83</v>
      </c>
      <c r="B44" s="209" t="s">
        <v>75</v>
      </c>
      <c r="C44" s="209" t="s">
        <v>27</v>
      </c>
      <c r="D44" s="455" t="s">
        <v>28</v>
      </c>
      <c r="E44" s="455"/>
      <c r="F44" s="455" t="s">
        <v>29</v>
      </c>
      <c r="G44" s="455"/>
      <c r="H44" s="209" t="s">
        <v>30</v>
      </c>
      <c r="I44" s="209" t="s">
        <v>31</v>
      </c>
      <c r="J44" s="210" t="s">
        <v>32</v>
      </c>
    </row>
    <row r="45" spans="1:10" ht="78.599999999999994" customHeight="1" x14ac:dyDescent="0.25">
      <c r="A45" s="432"/>
      <c r="B45" s="207">
        <v>2</v>
      </c>
      <c r="C45" s="207"/>
      <c r="D45" s="461"/>
      <c r="E45" s="461"/>
      <c r="F45" s="461"/>
      <c r="G45" s="461"/>
      <c r="H45" s="207"/>
      <c r="I45" s="207"/>
      <c r="J45" s="214"/>
    </row>
    <row r="46" spans="1:10" ht="45" customHeight="1" x14ac:dyDescent="0.25">
      <c r="A46" s="432" t="s">
        <v>84</v>
      </c>
      <c r="B46" s="209" t="s">
        <v>75</v>
      </c>
      <c r="C46" s="209" t="s">
        <v>27</v>
      </c>
      <c r="D46" s="455" t="s">
        <v>28</v>
      </c>
      <c r="E46" s="455"/>
      <c r="F46" s="455" t="s">
        <v>29</v>
      </c>
      <c r="G46" s="455"/>
      <c r="H46" s="209" t="s">
        <v>30</v>
      </c>
      <c r="I46" s="209" t="s">
        <v>31</v>
      </c>
      <c r="J46" s="210" t="s">
        <v>32</v>
      </c>
    </row>
    <row r="47" spans="1:10" ht="75.599999999999994" customHeight="1" x14ac:dyDescent="0.25">
      <c r="A47" s="432"/>
      <c r="B47" s="207">
        <v>2</v>
      </c>
      <c r="C47" s="207"/>
      <c r="D47" s="461"/>
      <c r="E47" s="461"/>
      <c r="F47" s="461"/>
      <c r="G47" s="461"/>
      <c r="H47" s="207"/>
      <c r="I47" s="207"/>
      <c r="J47" s="214"/>
    </row>
    <row r="48" spans="1:10" ht="46.5" customHeight="1" x14ac:dyDescent="0.25">
      <c r="A48" s="432" t="s">
        <v>85</v>
      </c>
      <c r="B48" s="209" t="s">
        <v>75</v>
      </c>
      <c r="C48" s="209" t="s">
        <v>27</v>
      </c>
      <c r="D48" s="455" t="s">
        <v>28</v>
      </c>
      <c r="E48" s="455"/>
      <c r="F48" s="455" t="s">
        <v>29</v>
      </c>
      <c r="G48" s="455"/>
      <c r="H48" s="209" t="s">
        <v>30</v>
      </c>
      <c r="I48" s="209" t="s">
        <v>31</v>
      </c>
      <c r="J48" s="210" t="s">
        <v>32</v>
      </c>
    </row>
    <row r="49" spans="1:13" ht="72" customHeight="1" x14ac:dyDescent="0.25">
      <c r="A49" s="432"/>
      <c r="B49" s="207">
        <v>2</v>
      </c>
      <c r="C49" s="207"/>
      <c r="D49" s="461"/>
      <c r="E49" s="461"/>
      <c r="F49" s="461"/>
      <c r="G49" s="461"/>
      <c r="H49" s="207"/>
      <c r="I49" s="207"/>
      <c r="J49" s="214"/>
    </row>
    <row r="50" spans="1:13" ht="48.75" customHeight="1" x14ac:dyDescent="0.25">
      <c r="A50" s="432" t="s">
        <v>86</v>
      </c>
      <c r="B50" s="209" t="s">
        <v>75</v>
      </c>
      <c r="C50" s="209" t="s">
        <v>27</v>
      </c>
      <c r="D50" s="455" t="s">
        <v>28</v>
      </c>
      <c r="E50" s="455"/>
      <c r="F50" s="455" t="s">
        <v>29</v>
      </c>
      <c r="G50" s="455"/>
      <c r="H50" s="209" t="s">
        <v>30</v>
      </c>
      <c r="I50" s="209" t="s">
        <v>31</v>
      </c>
      <c r="J50" s="210" t="s">
        <v>32</v>
      </c>
    </row>
    <row r="51" spans="1:13" ht="72.599999999999994" customHeight="1" thickBot="1" x14ac:dyDescent="0.3">
      <c r="A51" s="464"/>
      <c r="B51" s="215">
        <v>2</v>
      </c>
      <c r="C51" s="215"/>
      <c r="D51" s="465"/>
      <c r="E51" s="465"/>
      <c r="F51" s="465"/>
      <c r="G51" s="465"/>
      <c r="H51" s="215"/>
      <c r="I51" s="215"/>
      <c r="J51" s="216"/>
    </row>
    <row r="53" spans="1:13" ht="18" x14ac:dyDescent="0.25">
      <c r="A53" s="37" t="s">
        <v>97</v>
      </c>
    </row>
    <row r="54" spans="1:13" ht="18" customHeight="1" x14ac:dyDescent="0.25">
      <c r="A54" s="25"/>
    </row>
    <row r="55" spans="1:13" ht="23.25" x14ac:dyDescent="0.25">
      <c r="A55" s="463" t="s">
        <v>98</v>
      </c>
      <c r="B55" s="26" t="s">
        <v>49</v>
      </c>
      <c r="C55" s="26" t="s">
        <v>50</v>
      </c>
      <c r="D55" s="26" t="s">
        <v>51</v>
      </c>
      <c r="E55" s="26" t="s">
        <v>52</v>
      </c>
      <c r="F55" s="26" t="s">
        <v>54</v>
      </c>
      <c r="G55" s="26" t="s">
        <v>55</v>
      </c>
      <c r="H55" s="26" t="s">
        <v>56</v>
      </c>
      <c r="I55" s="26" t="s">
        <v>57</v>
      </c>
      <c r="J55" s="26" t="s">
        <v>59</v>
      </c>
      <c r="K55" s="26" t="s">
        <v>60</v>
      </c>
      <c r="L55" s="26" t="s">
        <v>61</v>
      </c>
      <c r="M55" s="26" t="s">
        <v>62</v>
      </c>
    </row>
    <row r="56" spans="1:13" ht="24.75" customHeight="1" x14ac:dyDescent="0.25">
      <c r="A56" s="463"/>
      <c r="B56" s="27">
        <v>2</v>
      </c>
      <c r="C56" s="27">
        <v>2</v>
      </c>
      <c r="D56" s="27"/>
      <c r="E56" s="27"/>
      <c r="F56" s="27"/>
      <c r="G56" s="27"/>
      <c r="H56" s="27"/>
      <c r="I56" s="27"/>
      <c r="J56" s="27"/>
      <c r="K56" s="27"/>
      <c r="L56" s="27"/>
      <c r="M56" s="27"/>
    </row>
    <row r="57" spans="1:13" s="22" customFormat="1" ht="13.35" customHeight="1" x14ac:dyDescent="0.25">
      <c r="A57" s="1"/>
      <c r="B57" s="1"/>
      <c r="C57" s="1"/>
      <c r="D57" s="1"/>
      <c r="E57" s="1"/>
      <c r="F57" s="1"/>
      <c r="G57" s="1"/>
      <c r="H57" s="1"/>
      <c r="I57" s="1"/>
    </row>
    <row r="58" spans="1:13" ht="15" thickBot="1" x14ac:dyDescent="0.3"/>
    <row r="59" spans="1:13" ht="44.25" customHeight="1" thickBot="1" x14ac:dyDescent="0.3">
      <c r="A59" s="134" t="s">
        <v>99</v>
      </c>
      <c r="B59" s="123" t="s">
        <v>100</v>
      </c>
      <c r="C59" s="113"/>
      <c r="D59" s="135" t="s">
        <v>101</v>
      </c>
      <c r="E59" s="123" t="s">
        <v>100</v>
      </c>
      <c r="F59" s="113"/>
      <c r="G59" s="135" t="s">
        <v>102</v>
      </c>
      <c r="H59" s="123" t="s">
        <v>103</v>
      </c>
      <c r="I59" s="133"/>
      <c r="J59" s="107"/>
    </row>
    <row r="60" spans="1:13" ht="16.5" thickBot="1" x14ac:dyDescent="0.3">
      <c r="A60" s="136"/>
      <c r="B60" s="123" t="s">
        <v>104</v>
      </c>
      <c r="C60" s="172" t="s">
        <v>157</v>
      </c>
      <c r="D60" s="137"/>
      <c r="E60" s="123" t="s">
        <v>104</v>
      </c>
      <c r="F60" s="173" t="s">
        <v>159</v>
      </c>
      <c r="G60" s="137"/>
      <c r="H60" s="123" t="s">
        <v>105</v>
      </c>
      <c r="I60" s="176" t="s">
        <v>163</v>
      </c>
      <c r="J60" s="107"/>
    </row>
    <row r="61" spans="1:13" ht="16.5" thickBot="1" x14ac:dyDescent="0.3">
      <c r="A61" s="136"/>
      <c r="B61" s="123" t="s">
        <v>106</v>
      </c>
      <c r="C61" s="172" t="s">
        <v>158</v>
      </c>
      <c r="D61" s="137"/>
      <c r="E61" s="123" t="s">
        <v>106</v>
      </c>
      <c r="F61" s="174" t="s">
        <v>160</v>
      </c>
      <c r="G61" s="137"/>
      <c r="H61" s="123" t="s">
        <v>107</v>
      </c>
      <c r="I61" s="176" t="s">
        <v>164</v>
      </c>
      <c r="J61" s="107"/>
    </row>
    <row r="62" spans="1:13" ht="39.75" customHeight="1" thickBot="1" x14ac:dyDescent="0.3">
      <c r="A62" s="136"/>
      <c r="B62" s="123" t="s">
        <v>100</v>
      </c>
      <c r="C62" s="113"/>
      <c r="D62" s="137"/>
      <c r="E62" s="123" t="s">
        <v>100</v>
      </c>
      <c r="F62" s="174"/>
      <c r="G62" s="137"/>
      <c r="H62" s="123" t="s">
        <v>103</v>
      </c>
      <c r="I62" s="133"/>
      <c r="J62" s="107"/>
    </row>
    <row r="63" spans="1:13" ht="16.5" thickBot="1" x14ac:dyDescent="0.3">
      <c r="A63" s="136"/>
      <c r="B63" s="123" t="s">
        <v>104</v>
      </c>
      <c r="C63" s="113"/>
      <c r="D63" s="137"/>
      <c r="E63" s="123" t="s">
        <v>104</v>
      </c>
      <c r="F63" s="174" t="s">
        <v>161</v>
      </c>
      <c r="G63" s="137"/>
      <c r="H63" s="123" t="s">
        <v>105</v>
      </c>
      <c r="I63" s="133"/>
      <c r="J63" s="107"/>
    </row>
    <row r="64" spans="1:13" ht="34.5" customHeight="1" thickBot="1" x14ac:dyDescent="0.3">
      <c r="A64" s="138"/>
      <c r="B64" s="123" t="s">
        <v>106</v>
      </c>
      <c r="C64" s="113"/>
      <c r="D64" s="139"/>
      <c r="E64" s="123" t="s">
        <v>106</v>
      </c>
      <c r="F64" s="175" t="s">
        <v>162</v>
      </c>
      <c r="G64" s="139"/>
      <c r="H64" s="123" t="s">
        <v>107</v>
      </c>
      <c r="I64" s="133"/>
      <c r="J64" s="107"/>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D28:E28"/>
    <mergeCell ref="F28:G28"/>
    <mergeCell ref="B27:J27"/>
    <mergeCell ref="A28:A29"/>
    <mergeCell ref="H25:J25"/>
    <mergeCell ref="H26:J26"/>
    <mergeCell ref="J1:L1"/>
    <mergeCell ref="J2:L2"/>
    <mergeCell ref="J3:L3"/>
    <mergeCell ref="J4:L4"/>
    <mergeCell ref="D29:E29"/>
    <mergeCell ref="F29:G29"/>
  </mergeCells>
  <hyperlinks>
    <hyperlink ref="J29" r:id="rId1" xr:uid="{DDEF285C-F43B-5843-B353-8004290682CB}"/>
    <hyperlink ref="J31" r:id="rId2" xr:uid="{3A513254-61A4-414A-A2F9-F20E96590C9F}"/>
  </hyperlinks>
  <pageMargins left="0.25" right="0.25" top="0.75" bottom="0.75" header="0.3" footer="0.3"/>
  <pageSetup scale="21" orientation="landscape"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0"/>
  <sheetViews>
    <sheetView showGridLines="0" zoomScale="70" zoomScaleNormal="70" workbookViewId="0">
      <selection activeCell="H17" sqref="H17"/>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4" customFormat="1" ht="32.25" customHeight="1" thickBot="1" x14ac:dyDescent="0.3">
      <c r="A1" s="350"/>
      <c r="B1" s="353" t="s">
        <v>43</v>
      </c>
      <c r="C1" s="354"/>
      <c r="D1" s="354"/>
      <c r="E1" s="354"/>
      <c r="F1" s="354"/>
      <c r="G1" s="354"/>
      <c r="H1" s="354"/>
      <c r="I1" s="355"/>
      <c r="J1" s="356" t="s">
        <v>129</v>
      </c>
      <c r="K1" s="357"/>
      <c r="L1" s="358"/>
    </row>
    <row r="2" spans="1:15" s="64" customFormat="1" ht="30.75" customHeight="1" thickBot="1" x14ac:dyDescent="0.3">
      <c r="A2" s="351"/>
      <c r="B2" s="359" t="s">
        <v>44</v>
      </c>
      <c r="C2" s="360"/>
      <c r="D2" s="360"/>
      <c r="E2" s="360"/>
      <c r="F2" s="360"/>
      <c r="G2" s="360"/>
      <c r="H2" s="360"/>
      <c r="I2" s="361"/>
      <c r="J2" s="356" t="s">
        <v>130</v>
      </c>
      <c r="K2" s="357"/>
      <c r="L2" s="358"/>
    </row>
    <row r="3" spans="1:15" s="64" customFormat="1" ht="24" customHeight="1" thickBot="1" x14ac:dyDescent="0.3">
      <c r="A3" s="351"/>
      <c r="B3" s="359" t="s">
        <v>0</v>
      </c>
      <c r="C3" s="360"/>
      <c r="D3" s="360"/>
      <c r="E3" s="360"/>
      <c r="F3" s="360"/>
      <c r="G3" s="360"/>
      <c r="H3" s="360"/>
      <c r="I3" s="361"/>
      <c r="J3" s="356" t="s">
        <v>131</v>
      </c>
      <c r="K3" s="357"/>
      <c r="L3" s="358"/>
    </row>
    <row r="4" spans="1:15" s="64" customFormat="1" ht="21.75" customHeight="1" thickBot="1" x14ac:dyDescent="0.3">
      <c r="A4" s="352"/>
      <c r="B4" s="362" t="s">
        <v>108</v>
      </c>
      <c r="C4" s="363"/>
      <c r="D4" s="363"/>
      <c r="E4" s="363"/>
      <c r="F4" s="363"/>
      <c r="G4" s="363"/>
      <c r="H4" s="363"/>
      <c r="I4" s="364"/>
      <c r="J4" s="356" t="s">
        <v>134</v>
      </c>
      <c r="K4" s="357"/>
      <c r="L4" s="358"/>
    </row>
    <row r="5" spans="1:15" s="64" customFormat="1" ht="21.75" customHeight="1" thickBot="1" x14ac:dyDescent="0.3">
      <c r="A5" s="65"/>
      <c r="B5" s="66"/>
      <c r="C5" s="66"/>
      <c r="D5" s="66"/>
      <c r="E5" s="66"/>
      <c r="F5" s="66"/>
      <c r="G5" s="66"/>
      <c r="H5" s="66"/>
      <c r="I5" s="66"/>
      <c r="J5" s="67"/>
      <c r="K5" s="67"/>
      <c r="L5" s="67"/>
    </row>
    <row r="6" spans="1:15" ht="40.35" customHeight="1" thickBot="1" x14ac:dyDescent="0.3">
      <c r="A6" s="38" t="s">
        <v>47</v>
      </c>
      <c r="B6" s="483" t="s">
        <v>137</v>
      </c>
      <c r="C6" s="484"/>
      <c r="D6" s="484"/>
      <c r="E6" s="484"/>
      <c r="F6" s="484"/>
      <c r="G6" s="484"/>
      <c r="H6" s="484"/>
      <c r="I6" s="485"/>
      <c r="J6" s="132" t="s">
        <v>48</v>
      </c>
      <c r="K6" s="486">
        <v>2024110010308</v>
      </c>
      <c r="L6" s="487"/>
      <c r="M6" s="477"/>
      <c r="N6" s="477"/>
      <c r="O6" s="477"/>
    </row>
    <row r="7" spans="1:15" s="64" customFormat="1" ht="21.75" customHeight="1" thickBot="1" x14ac:dyDescent="0.3">
      <c r="A7" s="65"/>
      <c r="B7" s="66"/>
      <c r="C7" s="66"/>
      <c r="D7" s="66"/>
      <c r="E7" s="66"/>
      <c r="F7" s="66"/>
      <c r="G7" s="66"/>
      <c r="H7" s="66"/>
      <c r="I7" s="66"/>
      <c r="J7" s="66"/>
      <c r="K7" s="66"/>
      <c r="L7" s="66"/>
      <c r="M7" s="67"/>
      <c r="N7" s="67"/>
      <c r="O7" s="67"/>
    </row>
    <row r="8" spans="1:15" s="64" customFormat="1" ht="21.75" customHeight="1" thickBot="1" x14ac:dyDescent="0.3">
      <c r="A8" s="491" t="s">
        <v>2</v>
      </c>
      <c r="B8" s="109" t="s">
        <v>49</v>
      </c>
      <c r="C8" s="238"/>
      <c r="D8" s="109" t="s">
        <v>50</v>
      </c>
      <c r="E8" s="238" t="s">
        <v>151</v>
      </c>
      <c r="F8" s="109" t="s">
        <v>51</v>
      </c>
      <c r="G8" s="91"/>
      <c r="H8" s="109" t="s">
        <v>52</v>
      </c>
      <c r="I8" s="92"/>
      <c r="J8" s="495" t="s">
        <v>3</v>
      </c>
      <c r="K8" s="108" t="s">
        <v>53</v>
      </c>
      <c r="L8" s="68"/>
      <c r="M8" s="477"/>
      <c r="N8" s="477"/>
      <c r="O8" s="477"/>
    </row>
    <row r="9" spans="1:15" s="64" customFormat="1" ht="21.75" customHeight="1" thickBot="1" x14ac:dyDescent="0.3">
      <c r="A9" s="491"/>
      <c r="B9" s="110" t="s">
        <v>54</v>
      </c>
      <c r="C9" s="93"/>
      <c r="D9" s="109" t="s">
        <v>55</v>
      </c>
      <c r="E9" s="94"/>
      <c r="F9" s="109" t="s">
        <v>56</v>
      </c>
      <c r="G9" s="94"/>
      <c r="H9" s="109" t="s">
        <v>57</v>
      </c>
      <c r="I9" s="92"/>
      <c r="J9" s="495"/>
      <c r="K9" s="108" t="s">
        <v>58</v>
      </c>
      <c r="L9" s="68"/>
      <c r="M9" s="477"/>
      <c r="N9" s="477"/>
      <c r="O9" s="477"/>
    </row>
    <row r="10" spans="1:15" s="64" customFormat="1" ht="21.75" customHeight="1" thickBot="1" x14ac:dyDescent="0.3">
      <c r="A10" s="491"/>
      <c r="B10" s="109" t="s">
        <v>59</v>
      </c>
      <c r="C10" s="90"/>
      <c r="D10" s="109" t="s">
        <v>60</v>
      </c>
      <c r="E10" s="94"/>
      <c r="F10" s="109" t="s">
        <v>61</v>
      </c>
      <c r="G10" s="94"/>
      <c r="H10" s="109" t="s">
        <v>62</v>
      </c>
      <c r="I10" s="92"/>
      <c r="J10" s="495"/>
      <c r="K10" s="108" t="s">
        <v>63</v>
      </c>
      <c r="L10" s="68" t="s">
        <v>151</v>
      </c>
      <c r="M10" s="477"/>
      <c r="N10" s="477"/>
      <c r="O10" s="477"/>
    </row>
    <row r="11" spans="1:15" ht="15" thickBot="1" x14ac:dyDescent="0.3"/>
    <row r="12" spans="1:15" ht="33.75" customHeight="1" x14ac:dyDescent="0.25">
      <c r="A12" s="492" t="s">
        <v>109</v>
      </c>
      <c r="B12" s="493"/>
      <c r="C12" s="493"/>
      <c r="D12" s="493"/>
      <c r="E12" s="493"/>
      <c r="F12" s="493"/>
      <c r="G12" s="493"/>
      <c r="H12" s="493"/>
      <c r="I12" s="493"/>
      <c r="J12" s="493"/>
      <c r="K12" s="493"/>
      <c r="L12" s="494"/>
    </row>
    <row r="13" spans="1:15" ht="31.5" customHeight="1" x14ac:dyDescent="0.25">
      <c r="A13" s="466" t="s">
        <v>110</v>
      </c>
      <c r="B13" s="467" t="s">
        <v>33</v>
      </c>
      <c r="C13" s="467" t="s">
        <v>4</v>
      </c>
      <c r="D13" s="467" t="s">
        <v>74</v>
      </c>
      <c r="E13" s="467"/>
      <c r="F13" s="467"/>
      <c r="G13" s="467" t="s">
        <v>76</v>
      </c>
      <c r="H13" s="467"/>
      <c r="I13" s="467"/>
      <c r="J13" s="467" t="s">
        <v>77</v>
      </c>
      <c r="K13" s="467"/>
      <c r="L13" s="478"/>
    </row>
    <row r="14" spans="1:15" ht="32.1" customHeight="1" x14ac:dyDescent="0.25">
      <c r="A14" s="466"/>
      <c r="B14" s="467"/>
      <c r="C14" s="467"/>
      <c r="D14" s="220" t="s">
        <v>11</v>
      </c>
      <c r="E14" s="220" t="s">
        <v>12</v>
      </c>
      <c r="F14" s="220" t="s">
        <v>34</v>
      </c>
      <c r="G14" s="220" t="s">
        <v>11</v>
      </c>
      <c r="H14" s="220" t="s">
        <v>12</v>
      </c>
      <c r="I14" s="220" t="s">
        <v>34</v>
      </c>
      <c r="J14" s="220" t="s">
        <v>11</v>
      </c>
      <c r="K14" s="220" t="s">
        <v>12</v>
      </c>
      <c r="L14" s="221" t="s">
        <v>34</v>
      </c>
    </row>
    <row r="15" spans="1:15" ht="75" customHeight="1" x14ac:dyDescent="0.25">
      <c r="A15" s="481" t="s">
        <v>146</v>
      </c>
      <c r="B15" s="222" t="s">
        <v>147</v>
      </c>
      <c r="C15" s="479" t="s">
        <v>148</v>
      </c>
      <c r="D15" s="149">
        <v>524563141</v>
      </c>
      <c r="E15" s="149">
        <v>480660</v>
      </c>
      <c r="F15" s="488">
        <v>1</v>
      </c>
      <c r="G15" s="141">
        <v>87907866</v>
      </c>
      <c r="H15" s="265">
        <v>22503164</v>
      </c>
      <c r="I15" s="488">
        <v>1</v>
      </c>
      <c r="J15" s="141"/>
      <c r="K15" s="142"/>
      <c r="L15" s="140"/>
    </row>
    <row r="16" spans="1:15" ht="70.5" customHeight="1" x14ac:dyDescent="0.25">
      <c r="A16" s="481"/>
      <c r="B16" s="222" t="s">
        <v>149</v>
      </c>
      <c r="C16" s="479"/>
      <c r="D16" s="150">
        <v>543980804</v>
      </c>
      <c r="E16" s="149">
        <v>61520</v>
      </c>
      <c r="F16" s="489"/>
      <c r="G16" s="142">
        <v>42244556</v>
      </c>
      <c r="H16" s="265">
        <v>19911842</v>
      </c>
      <c r="I16" s="489"/>
      <c r="J16" s="147"/>
      <c r="K16" s="147"/>
      <c r="L16" s="140"/>
    </row>
    <row r="17" spans="1:13" s="19" customFormat="1" ht="81.75" customHeight="1" thickBot="1" x14ac:dyDescent="0.25">
      <c r="A17" s="482"/>
      <c r="B17" s="223" t="s">
        <v>150</v>
      </c>
      <c r="C17" s="480"/>
      <c r="D17" s="149">
        <v>577042760</v>
      </c>
      <c r="E17" s="149">
        <v>0</v>
      </c>
      <c r="F17" s="490"/>
      <c r="G17" s="141">
        <v>32080341</v>
      </c>
      <c r="H17" s="265">
        <v>19863281</v>
      </c>
      <c r="I17" s="490"/>
      <c r="J17" s="224"/>
      <c r="K17" s="224"/>
      <c r="L17" s="225"/>
      <c r="M17" s="1"/>
    </row>
    <row r="18" spans="1:13" ht="15" customHeight="1" thickBot="1" x14ac:dyDescent="0.3"/>
    <row r="19" spans="1:13" ht="35.1" customHeight="1" thickBot="1" x14ac:dyDescent="0.3">
      <c r="A19" s="468" t="s">
        <v>111</v>
      </c>
      <c r="B19" s="469"/>
      <c r="C19" s="469"/>
      <c r="D19" s="469"/>
      <c r="E19" s="469"/>
      <c r="F19" s="469"/>
      <c r="G19" s="469"/>
      <c r="H19" s="469"/>
      <c r="I19" s="469"/>
      <c r="J19" s="469"/>
      <c r="K19" s="469"/>
      <c r="L19" s="470"/>
    </row>
    <row r="20" spans="1:13" ht="35.1" customHeight="1" x14ac:dyDescent="0.25">
      <c r="A20" s="466" t="s">
        <v>110</v>
      </c>
      <c r="B20" s="467" t="s">
        <v>33</v>
      </c>
      <c r="C20" s="467" t="s">
        <v>4</v>
      </c>
      <c r="D20" s="474" t="s">
        <v>78</v>
      </c>
      <c r="E20" s="475"/>
      <c r="F20" s="476"/>
      <c r="G20" s="474" t="s">
        <v>79</v>
      </c>
      <c r="H20" s="475"/>
      <c r="I20" s="476"/>
      <c r="J20" s="474" t="s">
        <v>80</v>
      </c>
      <c r="K20" s="475"/>
      <c r="L20" s="476"/>
    </row>
    <row r="21" spans="1:13" ht="35.1" customHeight="1" thickBot="1" x14ac:dyDescent="0.3">
      <c r="A21" s="466"/>
      <c r="B21" s="467"/>
      <c r="C21" s="467"/>
      <c r="D21" s="86" t="s">
        <v>11</v>
      </c>
      <c r="E21" s="84" t="s">
        <v>12</v>
      </c>
      <c r="F21" s="85" t="s">
        <v>34</v>
      </c>
      <c r="G21" s="86" t="s">
        <v>11</v>
      </c>
      <c r="H21" s="84" t="s">
        <v>12</v>
      </c>
      <c r="I21" s="85" t="s">
        <v>34</v>
      </c>
      <c r="J21" s="86" t="s">
        <v>11</v>
      </c>
      <c r="K21" s="84" t="s">
        <v>12</v>
      </c>
      <c r="L21" s="85" t="s">
        <v>34</v>
      </c>
    </row>
    <row r="22" spans="1:13" ht="90" customHeight="1" x14ac:dyDescent="0.25">
      <c r="A22" s="481" t="s">
        <v>146</v>
      </c>
      <c r="B22" s="222" t="s">
        <v>147</v>
      </c>
      <c r="C22" s="479" t="s">
        <v>148</v>
      </c>
      <c r="D22" s="87"/>
      <c r="E22" s="82"/>
      <c r="F22" s="83"/>
      <c r="G22" s="87"/>
      <c r="H22" s="82"/>
      <c r="I22" s="83"/>
      <c r="J22" s="87"/>
      <c r="K22" s="82"/>
      <c r="L22" s="83"/>
    </row>
    <row r="23" spans="1:13" ht="90" customHeight="1" x14ac:dyDescent="0.25">
      <c r="A23" s="481"/>
      <c r="B23" s="222" t="s">
        <v>149</v>
      </c>
      <c r="C23" s="479"/>
      <c r="D23" s="217"/>
      <c r="E23" s="218"/>
      <c r="F23" s="219"/>
      <c r="G23" s="217"/>
      <c r="H23" s="218"/>
      <c r="I23" s="219"/>
      <c r="J23" s="217"/>
      <c r="K23" s="218"/>
      <c r="L23" s="219"/>
    </row>
    <row r="24" spans="1:13" ht="90" customHeight="1" thickBot="1" x14ac:dyDescent="0.3">
      <c r="A24" s="482"/>
      <c r="B24" s="223" t="s">
        <v>150</v>
      </c>
      <c r="C24" s="480"/>
      <c r="D24" s="88"/>
      <c r="E24" s="18"/>
      <c r="F24" s="21"/>
      <c r="G24" s="88"/>
      <c r="H24" s="18"/>
      <c r="I24" s="21"/>
      <c r="J24" s="88"/>
      <c r="K24" s="18"/>
      <c r="L24" s="21"/>
    </row>
    <row r="26" spans="1:13" ht="15" thickBot="1" x14ac:dyDescent="0.3"/>
    <row r="27" spans="1:13" ht="35.1" customHeight="1" thickBot="1" x14ac:dyDescent="0.3">
      <c r="A27" s="471" t="s">
        <v>112</v>
      </c>
      <c r="B27" s="472"/>
      <c r="C27" s="472"/>
      <c r="D27" s="472"/>
      <c r="E27" s="472"/>
      <c r="F27" s="472"/>
      <c r="G27" s="472"/>
      <c r="H27" s="472"/>
      <c r="I27" s="472"/>
      <c r="J27" s="472"/>
      <c r="K27" s="472"/>
      <c r="L27" s="473"/>
    </row>
    <row r="28" spans="1:13" ht="35.1" customHeight="1" x14ac:dyDescent="0.25">
      <c r="A28" s="466" t="s">
        <v>110</v>
      </c>
      <c r="B28" s="467" t="s">
        <v>33</v>
      </c>
      <c r="C28" s="467" t="s">
        <v>4</v>
      </c>
      <c r="D28" s="474" t="s">
        <v>81</v>
      </c>
      <c r="E28" s="475"/>
      <c r="F28" s="476"/>
      <c r="G28" s="474" t="s">
        <v>82</v>
      </c>
      <c r="H28" s="475"/>
      <c r="I28" s="476"/>
      <c r="J28" s="474" t="s">
        <v>83</v>
      </c>
      <c r="K28" s="475"/>
      <c r="L28" s="476"/>
    </row>
    <row r="29" spans="1:13" ht="35.1" customHeight="1" thickBot="1" x14ac:dyDescent="0.3">
      <c r="A29" s="466"/>
      <c r="B29" s="467"/>
      <c r="C29" s="467"/>
      <c r="D29" s="86" t="s">
        <v>11</v>
      </c>
      <c r="E29" s="84" t="s">
        <v>12</v>
      </c>
      <c r="F29" s="85" t="s">
        <v>34</v>
      </c>
      <c r="G29" s="86" t="s">
        <v>11</v>
      </c>
      <c r="H29" s="84" t="s">
        <v>12</v>
      </c>
      <c r="I29" s="85" t="s">
        <v>34</v>
      </c>
      <c r="J29" s="86" t="s">
        <v>11</v>
      </c>
      <c r="K29" s="84" t="s">
        <v>12</v>
      </c>
      <c r="L29" s="85" t="s">
        <v>34</v>
      </c>
    </row>
    <row r="30" spans="1:13" ht="81" customHeight="1" x14ac:dyDescent="0.25">
      <c r="A30" s="481" t="s">
        <v>146</v>
      </c>
      <c r="B30" s="222" t="s">
        <v>147</v>
      </c>
      <c r="C30" s="479" t="s">
        <v>148</v>
      </c>
      <c r="D30" s="87"/>
      <c r="E30" s="82"/>
      <c r="F30" s="83"/>
      <c r="G30" s="87"/>
      <c r="H30" s="82"/>
      <c r="I30" s="83"/>
      <c r="J30" s="87"/>
      <c r="K30" s="82"/>
      <c r="L30" s="83"/>
    </row>
    <row r="31" spans="1:13" ht="81" customHeight="1" x14ac:dyDescent="0.25">
      <c r="A31" s="481"/>
      <c r="B31" s="222" t="s">
        <v>149</v>
      </c>
      <c r="C31" s="479"/>
      <c r="D31" s="87"/>
      <c r="E31" s="82"/>
      <c r="F31" s="83"/>
      <c r="G31" s="87"/>
      <c r="H31" s="82"/>
      <c r="I31" s="83"/>
      <c r="J31" s="87"/>
      <c r="K31" s="82"/>
      <c r="L31" s="83"/>
    </row>
    <row r="32" spans="1:13" ht="94.5" customHeight="1" thickBot="1" x14ac:dyDescent="0.3">
      <c r="A32" s="482"/>
      <c r="B32" s="223" t="s">
        <v>150</v>
      </c>
      <c r="C32" s="480"/>
      <c r="D32" s="88"/>
      <c r="E32" s="18"/>
      <c r="F32" s="21"/>
      <c r="G32" s="88"/>
      <c r="H32" s="18"/>
      <c r="I32" s="21"/>
      <c r="J32" s="88"/>
      <c r="K32" s="18"/>
      <c r="L32" s="21"/>
    </row>
    <row r="34" spans="1:12" ht="15" thickBot="1" x14ac:dyDescent="0.3"/>
    <row r="35" spans="1:12" ht="35.1" customHeight="1" thickBot="1" x14ac:dyDescent="0.3">
      <c r="A35" s="471" t="s">
        <v>113</v>
      </c>
      <c r="B35" s="472"/>
      <c r="C35" s="472"/>
      <c r="D35" s="472"/>
      <c r="E35" s="472"/>
      <c r="F35" s="472"/>
      <c r="G35" s="472"/>
      <c r="H35" s="472"/>
      <c r="I35" s="472"/>
      <c r="J35" s="472"/>
      <c r="K35" s="472"/>
      <c r="L35" s="473"/>
    </row>
    <row r="36" spans="1:12" ht="35.1" customHeight="1" x14ac:dyDescent="0.25">
      <c r="A36" s="466" t="s">
        <v>110</v>
      </c>
      <c r="B36" s="467" t="s">
        <v>33</v>
      </c>
      <c r="C36" s="467" t="s">
        <v>4</v>
      </c>
      <c r="D36" s="474" t="s">
        <v>84</v>
      </c>
      <c r="E36" s="475"/>
      <c r="F36" s="476"/>
      <c r="G36" s="474" t="s">
        <v>114</v>
      </c>
      <c r="H36" s="475"/>
      <c r="I36" s="476"/>
      <c r="J36" s="474" t="s">
        <v>86</v>
      </c>
      <c r="K36" s="475"/>
      <c r="L36" s="476"/>
    </row>
    <row r="37" spans="1:12" ht="35.1" customHeight="1" thickBot="1" x14ac:dyDescent="0.3">
      <c r="A37" s="466"/>
      <c r="B37" s="467"/>
      <c r="C37" s="467"/>
      <c r="D37" s="86" t="s">
        <v>11</v>
      </c>
      <c r="E37" s="84" t="s">
        <v>12</v>
      </c>
      <c r="F37" s="85" t="s">
        <v>34</v>
      </c>
      <c r="G37" s="86" t="s">
        <v>11</v>
      </c>
      <c r="H37" s="84" t="s">
        <v>12</v>
      </c>
      <c r="I37" s="85" t="s">
        <v>34</v>
      </c>
      <c r="J37" s="86" t="s">
        <v>11</v>
      </c>
      <c r="K37" s="84" t="s">
        <v>12</v>
      </c>
      <c r="L37" s="85" t="s">
        <v>34</v>
      </c>
    </row>
    <row r="38" spans="1:12" ht="99" customHeight="1" x14ac:dyDescent="0.25">
      <c r="A38" s="481" t="s">
        <v>146</v>
      </c>
      <c r="B38" s="222" t="s">
        <v>147</v>
      </c>
      <c r="C38" s="479" t="s">
        <v>148</v>
      </c>
      <c r="D38" s="87"/>
      <c r="E38" s="82"/>
      <c r="F38" s="83"/>
      <c r="G38" s="87"/>
      <c r="H38" s="82"/>
      <c r="I38" s="83"/>
      <c r="J38" s="87"/>
      <c r="K38" s="82"/>
      <c r="L38" s="83"/>
    </row>
    <row r="39" spans="1:12" ht="99" customHeight="1" x14ac:dyDescent="0.25">
      <c r="A39" s="481"/>
      <c r="B39" s="222" t="s">
        <v>149</v>
      </c>
      <c r="C39" s="479"/>
      <c r="D39" s="87"/>
      <c r="E39" s="82"/>
      <c r="F39" s="83"/>
      <c r="G39" s="87"/>
      <c r="H39" s="82"/>
      <c r="I39" s="83"/>
      <c r="J39" s="87"/>
      <c r="K39" s="82"/>
      <c r="L39" s="83"/>
    </row>
    <row r="40" spans="1:12" ht="93.75" customHeight="1" thickBot="1" x14ac:dyDescent="0.3">
      <c r="A40" s="482"/>
      <c r="B40" s="223" t="s">
        <v>150</v>
      </c>
      <c r="C40" s="480"/>
      <c r="D40" s="88"/>
      <c r="E40" s="18"/>
      <c r="F40" s="21"/>
      <c r="G40" s="88"/>
      <c r="H40" s="18"/>
      <c r="I40" s="21"/>
      <c r="J40" s="88"/>
      <c r="K40" s="18"/>
      <c r="L40" s="21"/>
    </row>
  </sheetData>
  <mergeCells count="55">
    <mergeCell ref="A38:A40"/>
    <mergeCell ref="C38:C40"/>
    <mergeCell ref="A8:A10"/>
    <mergeCell ref="A12:L12"/>
    <mergeCell ref="A35:L35"/>
    <mergeCell ref="B28:B29"/>
    <mergeCell ref="J8:J10"/>
    <mergeCell ref="A13:A14"/>
    <mergeCell ref="B13:B14"/>
    <mergeCell ref="C13:C14"/>
    <mergeCell ref="C28:C29"/>
    <mergeCell ref="D28:F28"/>
    <mergeCell ref="G28:I28"/>
    <mergeCell ref="A15:A17"/>
    <mergeCell ref="C15:C17"/>
    <mergeCell ref="A22:A24"/>
    <mergeCell ref="C22:C24"/>
    <mergeCell ref="A30:A32"/>
    <mergeCell ref="B6:I6"/>
    <mergeCell ref="K6:L6"/>
    <mergeCell ref="C30:C32"/>
    <mergeCell ref="F15:F17"/>
    <mergeCell ref="I15:I17"/>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36:A37"/>
    <mergeCell ref="B36:B37"/>
    <mergeCell ref="A20:A21"/>
    <mergeCell ref="A28:A29"/>
    <mergeCell ref="A19:L19"/>
    <mergeCell ref="A27:L27"/>
    <mergeCell ref="J20:L20"/>
    <mergeCell ref="J28:L28"/>
    <mergeCell ref="B20:B21"/>
    <mergeCell ref="C20:C21"/>
    <mergeCell ref="D20:F20"/>
    <mergeCell ref="C36:C37"/>
    <mergeCell ref="D36:F36"/>
    <mergeCell ref="G36:I36"/>
    <mergeCell ref="J36:L36"/>
    <mergeCell ref="G20:I20"/>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zoomScale="115" zoomScaleNormal="115" workbookViewId="0">
      <selection activeCell="D8" sqref="D8"/>
    </sheetView>
  </sheetViews>
  <sheetFormatPr baseColWidth="10" defaultColWidth="11.42578125" defaultRowHeight="15" x14ac:dyDescent="0.25"/>
  <cols>
    <col min="1" max="1" width="15.7109375" style="76" customWidth="1"/>
    <col min="2" max="2" width="35.42578125" style="76" customWidth="1"/>
    <col min="3" max="3" width="27.85546875" style="76" customWidth="1"/>
    <col min="4" max="4" width="12" style="76" customWidth="1"/>
    <col min="5" max="5" width="35" style="76" customWidth="1"/>
    <col min="6" max="6" width="22.140625" style="76" customWidth="1"/>
    <col min="7" max="7" width="13.7109375" style="76" customWidth="1"/>
    <col min="8" max="8" width="13.42578125" style="76" customWidth="1"/>
    <col min="9" max="9" width="13.7109375" style="77" customWidth="1"/>
    <col min="10" max="10" width="11.42578125" style="77" customWidth="1"/>
    <col min="11" max="11" width="11.42578125" style="77"/>
    <col min="12" max="12" width="10.140625" style="77" customWidth="1"/>
    <col min="13" max="13" width="10.140625" style="76" customWidth="1"/>
    <col min="14" max="14" width="32.42578125" style="76" customWidth="1"/>
    <col min="15" max="16" width="10.140625" style="76" customWidth="1"/>
    <col min="17" max="17" width="31.140625" style="76" customWidth="1"/>
    <col min="18" max="19" width="10.140625" style="76" customWidth="1"/>
    <col min="20" max="20" width="33.7109375" style="76" customWidth="1"/>
    <col min="21" max="22" width="10.140625" style="76" customWidth="1"/>
    <col min="23" max="23" width="12.85546875" style="76" customWidth="1"/>
    <col min="24" max="25" width="10.28515625" style="76" customWidth="1"/>
    <col min="26" max="26" width="12.85546875" style="76" customWidth="1"/>
    <col min="27" max="28" width="10.28515625" style="76" customWidth="1"/>
    <col min="29" max="29" width="12.85546875" style="76" customWidth="1"/>
    <col min="30" max="31" width="10.28515625" style="76" customWidth="1"/>
    <col min="32" max="32" width="13.42578125" style="76" customWidth="1"/>
    <col min="33" max="34" width="10.28515625" style="76" customWidth="1"/>
    <col min="35" max="35" width="13.42578125" style="76" customWidth="1"/>
    <col min="36" max="37" width="10.28515625" style="76" customWidth="1"/>
    <col min="38" max="38" width="13.42578125" style="76" customWidth="1"/>
    <col min="39" max="40" width="10.28515625" style="76" customWidth="1"/>
    <col min="41" max="41" width="13.42578125" style="76" customWidth="1"/>
    <col min="42" max="43" width="10.28515625" style="76" customWidth="1"/>
    <col min="44" max="44" width="12" style="76" customWidth="1"/>
    <col min="45" max="46" width="10.28515625" style="76" customWidth="1"/>
    <col min="47" max="47" width="12.42578125" style="76" customWidth="1"/>
    <col min="48" max="48" width="14" style="76" customWidth="1"/>
    <col min="49" max="50" width="12" style="76" customWidth="1"/>
    <col min="51" max="91" width="11.42578125" style="79"/>
    <col min="92" max="16384" width="11.42578125" style="76"/>
  </cols>
  <sheetData>
    <row r="1" spans="1:91" s="64" customFormat="1" ht="25.5" customHeight="1" thickBot="1" x14ac:dyDescent="0.3">
      <c r="A1" s="351"/>
      <c r="B1" s="515"/>
      <c r="C1" s="520" t="s">
        <v>43</v>
      </c>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356" t="s">
        <v>129</v>
      </c>
      <c r="AW1" s="357"/>
      <c r="AX1" s="358"/>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74"/>
      <c r="CB1" s="74"/>
      <c r="CC1" s="74"/>
      <c r="CD1" s="74"/>
      <c r="CE1" s="74"/>
      <c r="CF1" s="74"/>
      <c r="CG1" s="74"/>
      <c r="CH1" s="74"/>
      <c r="CI1" s="74"/>
      <c r="CJ1" s="74"/>
      <c r="CK1" s="74"/>
      <c r="CL1" s="74"/>
      <c r="CM1" s="74"/>
    </row>
    <row r="2" spans="1:91" s="64" customFormat="1" ht="25.5" customHeight="1" thickBot="1" x14ac:dyDescent="0.3">
      <c r="A2" s="351"/>
      <c r="B2" s="515"/>
      <c r="C2" s="521" t="s">
        <v>44</v>
      </c>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356" t="s">
        <v>130</v>
      </c>
      <c r="AW2" s="357"/>
      <c r="AX2" s="358"/>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74"/>
      <c r="CB2" s="74"/>
      <c r="CC2" s="74"/>
      <c r="CD2" s="74"/>
      <c r="CE2" s="74"/>
      <c r="CF2" s="74"/>
      <c r="CG2" s="74"/>
      <c r="CH2" s="74"/>
      <c r="CI2" s="74"/>
      <c r="CJ2" s="74"/>
      <c r="CK2" s="74"/>
      <c r="CL2" s="74"/>
      <c r="CM2" s="74"/>
    </row>
    <row r="3" spans="1:91" s="64" customFormat="1" ht="25.5" customHeight="1" thickBot="1" x14ac:dyDescent="0.3">
      <c r="A3" s="351"/>
      <c r="B3" s="515"/>
      <c r="C3" s="521" t="s">
        <v>0</v>
      </c>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356" t="s">
        <v>131</v>
      </c>
      <c r="AW3" s="357"/>
      <c r="AX3" s="358"/>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74"/>
      <c r="CB3" s="74"/>
      <c r="CC3" s="74"/>
      <c r="CD3" s="74"/>
      <c r="CE3" s="74"/>
      <c r="CF3" s="74"/>
      <c r="CG3" s="74"/>
      <c r="CH3" s="74"/>
      <c r="CI3" s="74"/>
      <c r="CJ3" s="74"/>
      <c r="CK3" s="74"/>
      <c r="CL3" s="74"/>
      <c r="CM3" s="74"/>
    </row>
    <row r="4" spans="1:91" s="64" customFormat="1" ht="25.5" customHeight="1" thickBot="1" x14ac:dyDescent="0.3">
      <c r="A4" s="352"/>
      <c r="B4" s="516"/>
      <c r="C4" s="517" t="s">
        <v>115</v>
      </c>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9"/>
      <c r="AV4" s="356" t="s">
        <v>135</v>
      </c>
      <c r="AW4" s="357"/>
      <c r="AX4" s="358"/>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74"/>
      <c r="CB4" s="74"/>
      <c r="CC4" s="74"/>
      <c r="CD4" s="74"/>
      <c r="CE4" s="74"/>
      <c r="CF4" s="74"/>
      <c r="CG4" s="74"/>
      <c r="CH4" s="74"/>
      <c r="CI4" s="74"/>
      <c r="CJ4" s="74"/>
      <c r="CK4" s="74"/>
      <c r="CL4" s="74"/>
      <c r="CM4" s="74"/>
    </row>
    <row r="5" spans="1:91" s="64" customFormat="1" ht="11.45" customHeight="1" thickBot="1" x14ac:dyDescent="0.3">
      <c r="A5" s="65"/>
      <c r="B5" s="148"/>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67"/>
      <c r="AW5" s="67"/>
      <c r="AX5" s="67"/>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74"/>
      <c r="CB5" s="74"/>
      <c r="CC5" s="74"/>
      <c r="CD5" s="74"/>
      <c r="CE5" s="74"/>
      <c r="CF5" s="74"/>
      <c r="CG5" s="74"/>
      <c r="CH5" s="74"/>
      <c r="CI5" s="74"/>
      <c r="CJ5" s="74"/>
      <c r="CK5" s="74"/>
      <c r="CL5" s="74"/>
      <c r="CM5" s="74"/>
    </row>
    <row r="6" spans="1:91" s="1" customFormat="1" ht="40.35" customHeight="1" thickBot="1" x14ac:dyDescent="0.3">
      <c r="A6" s="309" t="s">
        <v>47</v>
      </c>
      <c r="B6" s="311"/>
      <c r="C6" s="496" t="s">
        <v>137</v>
      </c>
      <c r="D6" s="484"/>
      <c r="E6" s="484"/>
      <c r="F6" s="484"/>
      <c r="G6" s="484"/>
      <c r="H6" s="484"/>
      <c r="I6" s="484"/>
      <c r="J6" s="484"/>
      <c r="K6" s="485"/>
      <c r="M6" s="118"/>
      <c r="N6" s="132" t="s">
        <v>48</v>
      </c>
      <c r="O6" s="486">
        <v>2024110010308</v>
      </c>
      <c r="P6" s="497"/>
      <c r="Q6" s="487"/>
    </row>
    <row r="7" spans="1:91" s="74" customFormat="1" ht="10.35" customHeight="1" thickBot="1" x14ac:dyDescent="0.3">
      <c r="A7" s="80"/>
      <c r="B7" s="75"/>
      <c r="C7" s="75"/>
      <c r="D7" s="75"/>
      <c r="E7" s="75"/>
      <c r="F7" s="75"/>
      <c r="G7" s="75"/>
      <c r="H7" s="75"/>
      <c r="I7" s="75"/>
      <c r="J7" s="75"/>
      <c r="K7" s="75"/>
      <c r="L7" s="75"/>
      <c r="M7" s="81"/>
      <c r="N7" s="81"/>
      <c r="O7" s="81"/>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row>
    <row r="8" spans="1:91" s="64" customFormat="1" ht="21.75" customHeight="1" thickBot="1" x14ac:dyDescent="0.25">
      <c r="A8" s="491" t="s">
        <v>2</v>
      </c>
      <c r="B8" s="491"/>
      <c r="C8" s="97" t="s">
        <v>49</v>
      </c>
      <c r="D8" s="100"/>
      <c r="E8" s="97" t="s">
        <v>50</v>
      </c>
      <c r="F8" s="258" t="s">
        <v>151</v>
      </c>
      <c r="G8" s="97" t="s">
        <v>51</v>
      </c>
      <c r="H8" s="96"/>
      <c r="I8" s="114" t="s">
        <v>52</v>
      </c>
      <c r="J8" s="98"/>
      <c r="K8" s="115"/>
      <c r="L8" s="116"/>
      <c r="M8" s="101"/>
      <c r="N8" s="526" t="s">
        <v>3</v>
      </c>
      <c r="O8" s="527"/>
      <c r="P8" s="528"/>
      <c r="Q8" s="498" t="s">
        <v>53</v>
      </c>
      <c r="R8" s="498"/>
      <c r="S8" s="498"/>
      <c r="T8" s="522"/>
      <c r="U8" s="523"/>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74"/>
      <c r="CB8" s="74"/>
      <c r="CC8" s="74"/>
      <c r="CD8" s="74"/>
      <c r="CE8" s="74"/>
      <c r="CF8" s="74"/>
      <c r="CG8" s="74"/>
      <c r="CH8" s="74"/>
      <c r="CI8" s="74"/>
      <c r="CJ8" s="74"/>
      <c r="CK8" s="74"/>
      <c r="CL8" s="74"/>
      <c r="CM8" s="74"/>
    </row>
    <row r="9" spans="1:91" s="64" customFormat="1" ht="21.75" customHeight="1" thickBot="1" x14ac:dyDescent="0.25">
      <c r="A9" s="491"/>
      <c r="B9" s="491"/>
      <c r="C9" s="99" t="s">
        <v>54</v>
      </c>
      <c r="D9" s="100"/>
      <c r="E9" s="97" t="s">
        <v>55</v>
      </c>
      <c r="F9" s="96"/>
      <c r="G9" s="97" t="s">
        <v>56</v>
      </c>
      <c r="H9" s="100"/>
      <c r="I9" s="114" t="s">
        <v>57</v>
      </c>
      <c r="J9" s="98"/>
      <c r="K9" s="115"/>
      <c r="L9" s="116"/>
      <c r="M9" s="101"/>
      <c r="N9" s="529"/>
      <c r="O9" s="530"/>
      <c r="P9" s="531"/>
      <c r="Q9" s="498" t="s">
        <v>58</v>
      </c>
      <c r="R9" s="498"/>
      <c r="S9" s="498"/>
      <c r="T9" s="522"/>
      <c r="U9" s="523"/>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74"/>
      <c r="CB9" s="74"/>
      <c r="CC9" s="74"/>
      <c r="CD9" s="74"/>
      <c r="CE9" s="74"/>
      <c r="CF9" s="74"/>
      <c r="CG9" s="74"/>
      <c r="CH9" s="74"/>
      <c r="CI9" s="74"/>
      <c r="CJ9" s="74"/>
      <c r="CK9" s="74"/>
      <c r="CL9" s="74"/>
      <c r="CM9" s="74"/>
    </row>
    <row r="10" spans="1:91" s="64" customFormat="1" ht="21.75" customHeight="1" thickBot="1" x14ac:dyDescent="0.25">
      <c r="A10" s="491"/>
      <c r="B10" s="491"/>
      <c r="C10" s="97" t="s">
        <v>59</v>
      </c>
      <c r="D10" s="96"/>
      <c r="E10" s="97" t="s">
        <v>60</v>
      </c>
      <c r="F10" s="96"/>
      <c r="G10" s="97" t="s">
        <v>61</v>
      </c>
      <c r="H10" s="100"/>
      <c r="I10" s="114" t="s">
        <v>62</v>
      </c>
      <c r="J10" s="98"/>
      <c r="K10" s="115"/>
      <c r="L10" s="116"/>
      <c r="M10" s="101"/>
      <c r="N10" s="532"/>
      <c r="O10" s="533"/>
      <c r="P10" s="534"/>
      <c r="Q10" s="498" t="s">
        <v>63</v>
      </c>
      <c r="R10" s="498"/>
      <c r="S10" s="498"/>
      <c r="T10" s="524" t="s">
        <v>151</v>
      </c>
      <c r="U10" s="525"/>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74"/>
      <c r="CB10" s="74"/>
      <c r="CC10" s="74"/>
      <c r="CD10" s="74"/>
      <c r="CE10" s="74"/>
      <c r="CF10" s="74"/>
      <c r="CG10" s="74"/>
      <c r="CH10" s="74"/>
      <c r="CI10" s="74"/>
      <c r="CJ10" s="74"/>
      <c r="CK10" s="74"/>
      <c r="CL10" s="74"/>
      <c r="CM10" s="74"/>
    </row>
    <row r="11" spans="1:91" s="74" customFormat="1" ht="18" customHeight="1" thickBot="1" x14ac:dyDescent="0.3">
      <c r="I11" s="117"/>
      <c r="J11" s="117"/>
      <c r="K11" s="117"/>
      <c r="L11" s="117"/>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row>
    <row r="12" spans="1:91" ht="23.45" customHeight="1" x14ac:dyDescent="0.25">
      <c r="A12" s="501" t="s">
        <v>35</v>
      </c>
      <c r="B12" s="503" t="s">
        <v>36</v>
      </c>
      <c r="C12" s="505" t="s">
        <v>116</v>
      </c>
      <c r="D12" s="505" t="s">
        <v>37</v>
      </c>
      <c r="E12" s="505" t="s">
        <v>38</v>
      </c>
      <c r="F12" s="505" t="s">
        <v>39</v>
      </c>
      <c r="G12" s="503" t="s">
        <v>40</v>
      </c>
      <c r="H12" s="503" t="s">
        <v>41</v>
      </c>
      <c r="I12" s="507" t="s">
        <v>117</v>
      </c>
      <c r="J12" s="507" t="s">
        <v>118</v>
      </c>
      <c r="K12" s="513" t="s">
        <v>165</v>
      </c>
      <c r="L12" s="509" t="s">
        <v>49</v>
      </c>
      <c r="M12" s="509"/>
      <c r="N12" s="509"/>
      <c r="O12" s="509" t="s">
        <v>50</v>
      </c>
      <c r="P12" s="509"/>
      <c r="Q12" s="509"/>
      <c r="R12" s="509" t="s">
        <v>51</v>
      </c>
      <c r="S12" s="509"/>
      <c r="T12" s="509"/>
      <c r="U12" s="509" t="s">
        <v>52</v>
      </c>
      <c r="V12" s="509"/>
      <c r="W12" s="509"/>
      <c r="X12" s="509" t="s">
        <v>54</v>
      </c>
      <c r="Y12" s="509"/>
      <c r="Z12" s="509"/>
      <c r="AA12" s="509" t="s">
        <v>55</v>
      </c>
      <c r="AB12" s="509"/>
      <c r="AC12" s="509"/>
      <c r="AD12" s="509" t="s">
        <v>56</v>
      </c>
      <c r="AE12" s="509"/>
      <c r="AF12" s="509"/>
      <c r="AG12" s="509" t="s">
        <v>57</v>
      </c>
      <c r="AH12" s="509"/>
      <c r="AI12" s="509"/>
      <c r="AJ12" s="509" t="s">
        <v>59</v>
      </c>
      <c r="AK12" s="509"/>
      <c r="AL12" s="509"/>
      <c r="AM12" s="509" t="s">
        <v>60</v>
      </c>
      <c r="AN12" s="509"/>
      <c r="AO12" s="509"/>
      <c r="AP12" s="509" t="s">
        <v>61</v>
      </c>
      <c r="AQ12" s="509"/>
      <c r="AR12" s="509"/>
      <c r="AS12" s="509" t="s">
        <v>62</v>
      </c>
      <c r="AT12" s="509"/>
      <c r="AU12" s="509"/>
      <c r="AV12" s="499" t="s">
        <v>119</v>
      </c>
      <c r="AW12" s="499" t="s">
        <v>120</v>
      </c>
      <c r="AX12" s="510" t="s">
        <v>172</v>
      </c>
      <c r="AY12" s="512"/>
      <c r="AZ12" s="512"/>
      <c r="BA12" s="512"/>
      <c r="BB12" s="512"/>
      <c r="BC12" s="512"/>
      <c r="BD12" s="512"/>
      <c r="BE12" s="512"/>
      <c r="BF12" s="512"/>
      <c r="BG12" s="512"/>
    </row>
    <row r="13" spans="1:91" s="77" customFormat="1" ht="36.75" customHeight="1" x14ac:dyDescent="0.25">
      <c r="A13" s="502"/>
      <c r="B13" s="504"/>
      <c r="C13" s="506"/>
      <c r="D13" s="506"/>
      <c r="E13" s="506"/>
      <c r="F13" s="506"/>
      <c r="G13" s="504"/>
      <c r="H13" s="504"/>
      <c r="I13" s="508"/>
      <c r="J13" s="508"/>
      <c r="K13" s="514"/>
      <c r="L13" s="227" t="s">
        <v>121</v>
      </c>
      <c r="M13" s="228" t="s">
        <v>122</v>
      </c>
      <c r="N13" s="228" t="s">
        <v>42</v>
      </c>
      <c r="O13" s="227" t="s">
        <v>121</v>
      </c>
      <c r="P13" s="228" t="s">
        <v>122</v>
      </c>
      <c r="Q13" s="228" t="s">
        <v>42</v>
      </c>
      <c r="R13" s="227" t="s">
        <v>121</v>
      </c>
      <c r="S13" s="228" t="s">
        <v>122</v>
      </c>
      <c r="T13" s="228" t="s">
        <v>42</v>
      </c>
      <c r="U13" s="227" t="s">
        <v>121</v>
      </c>
      <c r="V13" s="228" t="s">
        <v>122</v>
      </c>
      <c r="W13" s="228" t="s">
        <v>42</v>
      </c>
      <c r="X13" s="227" t="s">
        <v>121</v>
      </c>
      <c r="Y13" s="228" t="s">
        <v>122</v>
      </c>
      <c r="Z13" s="228" t="s">
        <v>42</v>
      </c>
      <c r="AA13" s="227" t="s">
        <v>121</v>
      </c>
      <c r="AB13" s="228" t="s">
        <v>122</v>
      </c>
      <c r="AC13" s="228" t="s">
        <v>42</v>
      </c>
      <c r="AD13" s="227" t="s">
        <v>121</v>
      </c>
      <c r="AE13" s="228" t="s">
        <v>122</v>
      </c>
      <c r="AF13" s="228" t="s">
        <v>42</v>
      </c>
      <c r="AG13" s="227" t="s">
        <v>121</v>
      </c>
      <c r="AH13" s="228" t="s">
        <v>122</v>
      </c>
      <c r="AI13" s="228" t="s">
        <v>42</v>
      </c>
      <c r="AJ13" s="227" t="s">
        <v>121</v>
      </c>
      <c r="AK13" s="228" t="s">
        <v>122</v>
      </c>
      <c r="AL13" s="228" t="s">
        <v>42</v>
      </c>
      <c r="AM13" s="227" t="s">
        <v>121</v>
      </c>
      <c r="AN13" s="228" t="s">
        <v>122</v>
      </c>
      <c r="AO13" s="228" t="s">
        <v>42</v>
      </c>
      <c r="AP13" s="227" t="s">
        <v>121</v>
      </c>
      <c r="AQ13" s="228" t="s">
        <v>122</v>
      </c>
      <c r="AR13" s="228" t="s">
        <v>42</v>
      </c>
      <c r="AS13" s="227" t="s">
        <v>121</v>
      </c>
      <c r="AT13" s="228" t="s">
        <v>122</v>
      </c>
      <c r="AU13" s="228" t="s">
        <v>42</v>
      </c>
      <c r="AV13" s="500"/>
      <c r="AW13" s="500"/>
      <c r="AX13" s="511"/>
      <c r="AY13" s="512"/>
      <c r="AZ13" s="512"/>
      <c r="BA13" s="512"/>
      <c r="BB13" s="512"/>
      <c r="BC13" s="512"/>
      <c r="BD13" s="512"/>
      <c r="BE13" s="512"/>
      <c r="BF13" s="512"/>
      <c r="BG13" s="512"/>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row>
    <row r="14" spans="1:91" ht="149.1" customHeight="1" x14ac:dyDescent="0.25">
      <c r="A14" s="124" t="s">
        <v>166</v>
      </c>
      <c r="B14" s="125" t="s">
        <v>167</v>
      </c>
      <c r="C14" s="125" t="s">
        <v>148</v>
      </c>
      <c r="D14" s="126">
        <v>14</v>
      </c>
      <c r="E14" s="125" t="s">
        <v>194</v>
      </c>
      <c r="F14" s="126">
        <v>2</v>
      </c>
      <c r="G14" s="126" t="s">
        <v>168</v>
      </c>
      <c r="H14" s="126" t="s">
        <v>169</v>
      </c>
      <c r="I14" s="127">
        <v>13521</v>
      </c>
      <c r="J14" s="127">
        <v>20650</v>
      </c>
      <c r="K14" s="127">
        <v>3800</v>
      </c>
      <c r="L14" s="177">
        <v>290</v>
      </c>
      <c r="M14" s="129">
        <v>195</v>
      </c>
      <c r="N14" s="264" t="s">
        <v>195</v>
      </c>
      <c r="O14" s="128">
        <v>300</v>
      </c>
      <c r="P14" s="129">
        <v>344</v>
      </c>
      <c r="Q14" s="264" t="s">
        <v>229</v>
      </c>
      <c r="R14" s="128">
        <v>380</v>
      </c>
      <c r="S14" s="129"/>
      <c r="T14" s="146"/>
      <c r="U14" s="128">
        <v>340</v>
      </c>
      <c r="V14" s="129"/>
      <c r="W14" s="129"/>
      <c r="X14" s="128">
        <v>340</v>
      </c>
      <c r="Y14" s="129"/>
      <c r="Z14" s="129"/>
      <c r="AA14" s="128">
        <v>400</v>
      </c>
      <c r="AB14" s="129"/>
      <c r="AC14" s="129"/>
      <c r="AD14" s="128">
        <v>320</v>
      </c>
      <c r="AE14" s="129"/>
      <c r="AF14" s="129"/>
      <c r="AG14" s="128">
        <v>280</v>
      </c>
      <c r="AH14" s="129"/>
      <c r="AI14" s="129"/>
      <c r="AJ14" s="128">
        <v>320</v>
      </c>
      <c r="AK14" s="129"/>
      <c r="AL14" s="129"/>
      <c r="AM14" s="128">
        <v>310</v>
      </c>
      <c r="AN14" s="129"/>
      <c r="AO14" s="129"/>
      <c r="AP14" s="128">
        <v>270</v>
      </c>
      <c r="AQ14" s="129"/>
      <c r="AR14" s="129"/>
      <c r="AS14" s="128">
        <v>250</v>
      </c>
      <c r="AT14" s="129"/>
      <c r="AU14" s="129"/>
      <c r="AV14" s="226">
        <f>+L14+O14+R14+U14+X14+AA14+AD14+AG14+AJ14+AM14+AP14+AS14</f>
        <v>3800</v>
      </c>
      <c r="AW14" s="178">
        <f>+M14+P14+S14+V14+Y14+AB14+AE14+AH14+AK14+AN14+AQ14+AT14</f>
        <v>539</v>
      </c>
      <c r="AX14" s="229">
        <v>8221</v>
      </c>
    </row>
    <row r="15" spans="1:91" ht="153.94999999999999" customHeight="1" x14ac:dyDescent="0.25">
      <c r="A15" s="124" t="s">
        <v>166</v>
      </c>
      <c r="B15" s="125" t="s">
        <v>167</v>
      </c>
      <c r="C15" s="125" t="s">
        <v>148</v>
      </c>
      <c r="D15" s="126">
        <v>15</v>
      </c>
      <c r="E15" s="125" t="s">
        <v>170</v>
      </c>
      <c r="F15" s="126">
        <v>1</v>
      </c>
      <c r="G15" s="126" t="s">
        <v>168</v>
      </c>
      <c r="H15" s="126" t="s">
        <v>169</v>
      </c>
      <c r="I15" s="127">
        <v>8570</v>
      </c>
      <c r="J15" s="127">
        <v>20178</v>
      </c>
      <c r="K15" s="127">
        <v>2500</v>
      </c>
      <c r="L15" s="177">
        <v>190</v>
      </c>
      <c r="M15" s="129">
        <v>119</v>
      </c>
      <c r="N15" s="264" t="s">
        <v>196</v>
      </c>
      <c r="O15" s="128">
        <v>180</v>
      </c>
      <c r="P15" s="129">
        <v>203</v>
      </c>
      <c r="Q15" s="264" t="s">
        <v>230</v>
      </c>
      <c r="R15" s="128">
        <v>190</v>
      </c>
      <c r="S15" s="129"/>
      <c r="T15" s="129"/>
      <c r="U15" s="128">
        <v>200</v>
      </c>
      <c r="V15" s="129"/>
      <c r="W15" s="129"/>
      <c r="X15" s="128">
        <v>250</v>
      </c>
      <c r="Y15" s="129"/>
      <c r="Z15" s="129"/>
      <c r="AA15" s="128">
        <v>250</v>
      </c>
      <c r="AB15" s="129"/>
      <c r="AC15" s="129"/>
      <c r="AD15" s="128">
        <v>250</v>
      </c>
      <c r="AE15" s="129"/>
      <c r="AF15" s="129"/>
      <c r="AG15" s="128">
        <v>250</v>
      </c>
      <c r="AH15" s="129"/>
      <c r="AI15" s="129"/>
      <c r="AJ15" s="128">
        <v>200</v>
      </c>
      <c r="AK15" s="129"/>
      <c r="AL15" s="129"/>
      <c r="AM15" s="128">
        <v>200</v>
      </c>
      <c r="AN15" s="129"/>
      <c r="AO15" s="129"/>
      <c r="AP15" s="128">
        <v>180</v>
      </c>
      <c r="AQ15" s="129"/>
      <c r="AR15" s="129"/>
      <c r="AS15" s="128">
        <v>160</v>
      </c>
      <c r="AT15" s="129"/>
      <c r="AU15" s="129"/>
      <c r="AV15" s="226">
        <f>+L15+O15+R15+U15+X15+AA15+AD15+AG15+AJ15+AM15+AP15+AS15</f>
        <v>2500</v>
      </c>
      <c r="AW15" s="178">
        <f t="shared" ref="AW15:AW16" si="0">+M15+P15+S15+V15+Y15+AB15+AE15+AH15+AK15+AN15+AQ15+AT15</f>
        <v>322</v>
      </c>
      <c r="AX15" s="229">
        <v>8221</v>
      </c>
    </row>
    <row r="16" spans="1:91" s="255" customFormat="1" ht="183.95" customHeight="1" thickBot="1" x14ac:dyDescent="0.3">
      <c r="A16" s="230" t="s">
        <v>166</v>
      </c>
      <c r="B16" s="231" t="s">
        <v>167</v>
      </c>
      <c r="C16" s="231" t="s">
        <v>148</v>
      </c>
      <c r="D16" s="232">
        <v>16</v>
      </c>
      <c r="E16" s="231" t="s">
        <v>171</v>
      </c>
      <c r="F16" s="232">
        <v>3</v>
      </c>
      <c r="G16" s="232" t="s">
        <v>168</v>
      </c>
      <c r="H16" s="232" t="s">
        <v>169</v>
      </c>
      <c r="I16" s="233">
        <v>20697</v>
      </c>
      <c r="J16" s="233">
        <v>22950</v>
      </c>
      <c r="K16" s="233">
        <v>4600</v>
      </c>
      <c r="L16" s="234">
        <v>280</v>
      </c>
      <c r="M16" s="252">
        <v>237</v>
      </c>
      <c r="N16" s="263" t="s">
        <v>197</v>
      </c>
      <c r="O16" s="252">
        <v>320</v>
      </c>
      <c r="P16" s="252">
        <v>407</v>
      </c>
      <c r="Q16" s="263" t="s">
        <v>231</v>
      </c>
      <c r="R16" s="252">
        <v>450</v>
      </c>
      <c r="S16" s="252"/>
      <c r="T16" s="252"/>
      <c r="U16" s="252">
        <v>400</v>
      </c>
      <c r="V16" s="252"/>
      <c r="W16" s="252"/>
      <c r="X16" s="252">
        <v>400</v>
      </c>
      <c r="Y16" s="252"/>
      <c r="Z16" s="252"/>
      <c r="AA16" s="252">
        <v>450</v>
      </c>
      <c r="AB16" s="252"/>
      <c r="AC16" s="252"/>
      <c r="AD16" s="252">
        <v>450</v>
      </c>
      <c r="AE16" s="252"/>
      <c r="AF16" s="252"/>
      <c r="AG16" s="252">
        <v>460</v>
      </c>
      <c r="AH16" s="252"/>
      <c r="AI16" s="252"/>
      <c r="AJ16" s="252">
        <v>430</v>
      </c>
      <c r="AK16" s="252"/>
      <c r="AL16" s="252"/>
      <c r="AM16" s="252">
        <v>350</v>
      </c>
      <c r="AN16" s="252"/>
      <c r="AO16" s="252"/>
      <c r="AP16" s="252">
        <v>310</v>
      </c>
      <c r="AQ16" s="252"/>
      <c r="AR16" s="252"/>
      <c r="AS16" s="252">
        <v>300</v>
      </c>
      <c r="AT16" s="252"/>
      <c r="AU16" s="252"/>
      <c r="AV16" s="235">
        <f>+L16+O16+R16+U16+X16+AA16+AD16+AG16+AJ16+AM16+AP16+AS16</f>
        <v>4600</v>
      </c>
      <c r="AW16" s="256">
        <f t="shared" si="0"/>
        <v>644</v>
      </c>
      <c r="AX16" s="253">
        <v>8221</v>
      </c>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c r="CD16" s="254"/>
      <c r="CE16" s="254"/>
      <c r="CF16" s="254"/>
      <c r="CG16" s="254"/>
      <c r="CH16" s="254"/>
      <c r="CI16" s="254"/>
      <c r="CJ16" s="254"/>
      <c r="CK16" s="254"/>
      <c r="CL16" s="254"/>
      <c r="CM16" s="254"/>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130" zoomScaleNormal="130" workbookViewId="0">
      <selection activeCell="D9" sqref="D9:E9"/>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59.7109375" customWidth="1"/>
  </cols>
  <sheetData>
    <row r="1" spans="1:84" ht="22.5" customHeight="1" thickBot="1" x14ac:dyDescent="0.3">
      <c r="A1" s="543"/>
      <c r="B1" s="544" t="s">
        <v>43</v>
      </c>
      <c r="C1" s="544"/>
      <c r="D1" s="544"/>
      <c r="E1" s="356" t="s">
        <v>129</v>
      </c>
      <c r="F1" s="357"/>
      <c r="G1" s="358"/>
    </row>
    <row r="2" spans="1:84" ht="22.5" customHeight="1" thickBot="1" x14ac:dyDescent="0.3">
      <c r="A2" s="543"/>
      <c r="B2" s="545" t="s">
        <v>44</v>
      </c>
      <c r="C2" s="545"/>
      <c r="D2" s="545"/>
      <c r="E2" s="356" t="s">
        <v>130</v>
      </c>
      <c r="F2" s="357"/>
      <c r="G2" s="358"/>
    </row>
    <row r="3" spans="1:84" ht="31.5" customHeight="1" thickBot="1" x14ac:dyDescent="0.3">
      <c r="A3" s="543"/>
      <c r="B3" s="548" t="s">
        <v>0</v>
      </c>
      <c r="C3" s="549"/>
      <c r="D3" s="550"/>
      <c r="E3" s="356" t="s">
        <v>131</v>
      </c>
      <c r="F3" s="357"/>
      <c r="G3" s="358"/>
    </row>
    <row r="4" spans="1:84" ht="22.5" customHeight="1" thickBot="1" x14ac:dyDescent="0.3">
      <c r="A4" s="543"/>
      <c r="B4" s="551" t="s">
        <v>123</v>
      </c>
      <c r="C4" s="552"/>
      <c r="D4" s="553"/>
      <c r="E4" s="356" t="s">
        <v>136</v>
      </c>
      <c r="F4" s="357"/>
      <c r="G4" s="358"/>
    </row>
    <row r="5" spans="1:84" ht="15.75" thickBot="1" x14ac:dyDescent="0.3">
      <c r="A5" s="40"/>
      <c r="B5" s="40"/>
      <c r="C5" s="152"/>
      <c r="D5" s="152"/>
      <c r="E5" s="152"/>
      <c r="F5" s="153"/>
      <c r="G5" s="153"/>
      <c r="H5" s="153"/>
      <c r="I5" s="153"/>
      <c r="J5" s="153"/>
      <c r="K5" s="153"/>
    </row>
    <row r="6" spans="1:84" ht="87" customHeight="1" x14ac:dyDescent="0.25">
      <c r="A6" s="309" t="s">
        <v>47</v>
      </c>
      <c r="B6" s="310"/>
      <c r="C6" s="554" t="s">
        <v>137</v>
      </c>
      <c r="D6" s="555"/>
      <c r="E6" s="556"/>
      <c r="F6" s="5"/>
      <c r="G6" s="5"/>
      <c r="H6" s="5"/>
      <c r="I6" s="5"/>
      <c r="J6" s="5"/>
      <c r="K6" s="5"/>
      <c r="L6" s="1"/>
      <c r="M6" s="11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474" t="s">
        <v>124</v>
      </c>
      <c r="B7" s="475"/>
      <c r="C7" s="546"/>
      <c r="D7" s="546"/>
      <c r="E7" s="547"/>
      <c r="F7" s="153"/>
      <c r="G7" s="153"/>
      <c r="H7" s="153"/>
      <c r="I7" s="153"/>
      <c r="J7" s="153"/>
      <c r="K7" s="153"/>
    </row>
    <row r="8" spans="1:84" ht="45.75" customHeight="1" x14ac:dyDescent="0.25">
      <c r="A8" s="41" t="s">
        <v>125</v>
      </c>
      <c r="B8" s="41" t="s">
        <v>126</v>
      </c>
      <c r="C8" s="42" t="s">
        <v>127</v>
      </c>
      <c r="D8" s="541" t="s">
        <v>128</v>
      </c>
      <c r="E8" s="542"/>
    </row>
    <row r="9" spans="1:84" ht="58.5" customHeight="1" x14ac:dyDescent="0.25">
      <c r="A9" s="43">
        <v>46076</v>
      </c>
      <c r="B9" s="154">
        <v>46080</v>
      </c>
      <c r="C9" s="57" t="s">
        <v>223</v>
      </c>
      <c r="D9" s="539" t="s">
        <v>243</v>
      </c>
      <c r="E9" s="540"/>
    </row>
    <row r="10" spans="1:84" x14ac:dyDescent="0.25">
      <c r="A10" s="43"/>
      <c r="B10" s="44"/>
      <c r="C10" s="58"/>
      <c r="D10" s="535"/>
      <c r="E10" s="536"/>
    </row>
    <row r="11" spans="1:84" x14ac:dyDescent="0.25">
      <c r="A11" s="43"/>
      <c r="B11" s="44"/>
      <c r="C11" s="58"/>
      <c r="D11" s="535"/>
      <c r="E11" s="536"/>
    </row>
    <row r="12" spans="1:84" x14ac:dyDescent="0.25">
      <c r="A12" s="45"/>
      <c r="B12" s="46"/>
      <c r="C12" s="58"/>
      <c r="D12" s="535"/>
      <c r="E12" s="536"/>
    </row>
    <row r="13" spans="1:84" x14ac:dyDescent="0.25">
      <c r="A13" s="47"/>
      <c r="B13" s="46"/>
      <c r="C13" s="58"/>
      <c r="D13" s="535"/>
      <c r="E13" s="536"/>
    </row>
    <row r="14" spans="1:84" x14ac:dyDescent="0.25">
      <c r="A14" s="47"/>
      <c r="B14" s="46"/>
      <c r="C14" s="59"/>
      <c r="D14" s="535"/>
      <c r="E14" s="536"/>
    </row>
    <row r="15" spans="1:84" x14ac:dyDescent="0.25">
      <c r="A15" s="47"/>
      <c r="B15" s="46"/>
      <c r="C15" s="59"/>
      <c r="D15" s="535"/>
      <c r="E15" s="536"/>
    </row>
    <row r="16" spans="1:84" x14ac:dyDescent="0.25">
      <c r="A16" s="48"/>
      <c r="B16" s="46"/>
      <c r="C16" s="58"/>
      <c r="D16" s="535"/>
      <c r="E16" s="536"/>
    </row>
    <row r="17" spans="1:5" x14ac:dyDescent="0.25">
      <c r="A17" s="49"/>
      <c r="B17" s="50"/>
      <c r="C17" s="60"/>
      <c r="D17" s="535"/>
      <c r="E17" s="536"/>
    </row>
    <row r="18" spans="1:5" x14ac:dyDescent="0.25">
      <c r="A18" s="49"/>
      <c r="B18" s="50"/>
      <c r="C18" s="60"/>
      <c r="D18" s="535"/>
      <c r="E18" s="536"/>
    </row>
    <row r="19" spans="1:5" x14ac:dyDescent="0.25">
      <c r="A19" s="51"/>
      <c r="B19" s="52"/>
      <c r="C19" s="54"/>
      <c r="D19" s="535"/>
      <c r="E19" s="536"/>
    </row>
    <row r="20" spans="1:5" x14ac:dyDescent="0.25">
      <c r="A20" s="53"/>
      <c r="B20" s="54"/>
      <c r="C20" s="54"/>
      <c r="D20" s="535"/>
      <c r="E20" s="536"/>
    </row>
    <row r="21" spans="1:5" x14ac:dyDescent="0.25">
      <c r="A21" s="53"/>
      <c r="B21" s="54"/>
      <c r="C21" s="54"/>
      <c r="D21" s="535"/>
      <c r="E21" s="536"/>
    </row>
    <row r="22" spans="1:5" x14ac:dyDescent="0.25">
      <c r="A22" s="53"/>
      <c r="B22" s="54"/>
      <c r="C22" s="54"/>
      <c r="D22" s="535"/>
      <c r="E22" s="536"/>
    </row>
    <row r="23" spans="1:5" x14ac:dyDescent="0.25">
      <c r="A23" s="53"/>
      <c r="B23" s="54"/>
      <c r="C23" s="54"/>
      <c r="D23" s="535"/>
      <c r="E23" s="536"/>
    </row>
    <row r="24" spans="1:5" x14ac:dyDescent="0.25">
      <c r="A24" s="53"/>
      <c r="B24" s="54"/>
      <c r="C24" s="54"/>
      <c r="D24" s="535"/>
      <c r="E24" s="536"/>
    </row>
    <row r="25" spans="1:5" x14ac:dyDescent="0.25">
      <c r="A25" s="53"/>
      <c r="B25" s="54"/>
      <c r="C25" s="54"/>
      <c r="D25" s="535"/>
      <c r="E25" s="536"/>
    </row>
    <row r="26" spans="1:5" x14ac:dyDescent="0.25">
      <c r="A26" s="53"/>
      <c r="B26" s="54"/>
      <c r="C26" s="54"/>
      <c r="D26" s="535"/>
      <c r="E26" s="536"/>
    </row>
    <row r="27" spans="1:5" x14ac:dyDescent="0.25">
      <c r="A27" s="53"/>
      <c r="B27" s="54"/>
      <c r="C27" s="54"/>
      <c r="D27" s="535"/>
      <c r="E27" s="536"/>
    </row>
    <row r="28" spans="1:5" x14ac:dyDescent="0.25">
      <c r="A28" s="53"/>
      <c r="B28" s="54"/>
      <c r="C28" s="54"/>
      <c r="D28" s="535"/>
      <c r="E28" s="536"/>
    </row>
    <row r="29" spans="1:5" x14ac:dyDescent="0.25">
      <c r="A29" s="53"/>
      <c r="B29" s="54"/>
      <c r="C29" s="54"/>
      <c r="D29" s="535"/>
      <c r="E29" s="536"/>
    </row>
    <row r="30" spans="1:5" x14ac:dyDescent="0.25">
      <c r="A30" s="53"/>
      <c r="B30" s="54"/>
      <c r="C30" s="54"/>
      <c r="D30" s="535"/>
      <c r="E30" s="536"/>
    </row>
    <row r="31" spans="1:5" x14ac:dyDescent="0.25">
      <c r="A31" s="53"/>
      <c r="B31" s="54"/>
      <c r="C31" s="54"/>
      <c r="D31" s="535"/>
      <c r="E31" s="536"/>
    </row>
    <row r="32" spans="1:5" x14ac:dyDescent="0.25">
      <c r="A32" s="53"/>
      <c r="B32" s="54"/>
      <c r="C32" s="54"/>
      <c r="D32" s="535"/>
      <c r="E32" s="536"/>
    </row>
    <row r="33" spans="1:5" x14ac:dyDescent="0.25">
      <c r="A33" s="53"/>
      <c r="B33" s="54"/>
      <c r="C33" s="54"/>
      <c r="D33" s="535"/>
      <c r="E33" s="536"/>
    </row>
    <row r="34" spans="1:5" x14ac:dyDescent="0.25">
      <c r="A34" s="53"/>
      <c r="B34" s="54"/>
      <c r="C34" s="54"/>
      <c r="D34" s="535"/>
      <c r="E34" s="536"/>
    </row>
    <row r="35" spans="1:5" x14ac:dyDescent="0.25">
      <c r="A35" s="53"/>
      <c r="B35" s="54"/>
      <c r="C35" s="54"/>
      <c r="D35" s="535"/>
      <c r="E35" s="536"/>
    </row>
    <row r="36" spans="1:5" x14ac:dyDescent="0.25">
      <c r="A36" s="55"/>
      <c r="B36" s="56"/>
      <c r="C36" s="56"/>
      <c r="D36" s="537"/>
      <c r="E36" s="538"/>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DEC7F06C-467C-45E2-8D4D-111F35BE4E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ACTIVIDAD_1</vt:lpstr>
      <vt:lpstr>ACTIVIDAD_2</vt:lpstr>
      <vt:lpstr>ACTIVIDAD_3</vt:lpstr>
      <vt:lpstr>META_PDD_1940</vt:lpstr>
      <vt:lpstr>PRODUCTO_MGA</vt:lpstr>
      <vt:lpstr>PMR</vt:lpstr>
      <vt:lpstr>CONTROL DE CAMBIOS</vt:lpstr>
      <vt:lpstr>ACTIVIDAD_1!Área_de_impresión</vt:lpstr>
      <vt:lpstr>META_PDD_1940!Área_de_impresión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2026-03-11T20:39:27Z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