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LEGION 5\Downloads\"/>
    </mc:Choice>
  </mc:AlternateContent>
  <xr:revisionPtr revIDLastSave="0" documentId="13_ncr:1_{50CF9F58-5034-423F-A22F-1D6ECAD478DF}" xr6:coauthVersionLast="47" xr6:coauthVersionMax="47" xr10:uidLastSave="{00000000-0000-0000-0000-000000000000}"/>
  <bookViews>
    <workbookView xWindow="-108" yWindow="-108" windowWidth="23256" windowHeight="12456" tabRatio="901" firstSheet="1" activeTab="5" xr2:uid="{00000000-000D-0000-FFFF-FFFF00000000}"/>
  </bookViews>
  <sheets>
    <sheet name="Instructivo" sheetId="48" state="hidden" r:id="rId1"/>
    <sheet name="ACTIVIDAD_1" sheetId="20" r:id="rId2"/>
    <sheet name="ACTIVIDAD_2" sheetId="49" r:id="rId3"/>
    <sheet name="ACTIVIDAD_3" sheetId="50" r:id="rId4"/>
    <sheet name="ACTIVIDAD_4" sheetId="54" r:id="rId5"/>
    <sheet name="ACTIVIDAD_5" sheetId="51" r:id="rId6"/>
    <sheet name="ACTIVIDAD_6" sheetId="52" r:id="rId7"/>
    <sheet name="ACTIVIDAD_7" sheetId="53" r:id="rId8"/>
    <sheet name="ACTIVIDAD_8" sheetId="55" r:id="rId9"/>
    <sheet name="META_PDD" sheetId="38" r:id="rId10"/>
    <sheet name="PRODUCTO_MGA" sheetId="47" r:id="rId11"/>
    <sheet name="TERRITORIALIZACIÓN" sheetId="41" r:id="rId12"/>
    <sheet name="PMR" sheetId="46" r:id="rId13"/>
    <sheet name="CONTROL DE CAMBIOS" sheetId="40" r:id="rId14"/>
  </sheets>
  <definedNames>
    <definedName name="_xlnm._FilterDatabase" localSheetId="12" hidden="1">PMR!$A$12:$AX$14</definedName>
    <definedName name="_xlnm.Print_Area" localSheetId="1">ACTIVIDAD_1!$A$1:$O$115</definedName>
    <definedName name="_xlnm.Print_Area" localSheetId="2">ACTIVIDAD_2!$A$1:$O$117</definedName>
    <definedName name="_xlnm.Print_Area" localSheetId="3">ACTIVIDAD_3!$A$1:$O$117</definedName>
    <definedName name="_xlnm.Print_Area" localSheetId="4">ACTIVIDAD_4!$A$1:$O$119</definedName>
    <definedName name="_xlnm.Print_Area" localSheetId="5">ACTIVIDAD_5!$A$1:$O$119</definedName>
    <definedName name="_xlnm.Print_Area" localSheetId="6">ACTIVIDAD_6!$A$1:$O$117</definedName>
    <definedName name="_xlnm.Print_Area" localSheetId="7">ACTIVIDAD_7!$A$1:$O$118</definedName>
    <definedName name="_xlnm.Print_Area" localSheetId="8">ACTIVIDAD_8!$A$1:$O$118</definedName>
    <definedName name="_xlnm.Print_Area" localSheetId="13">'CONTROL DE CAMBIOS'!$A$1:$G$36</definedName>
    <definedName name="_xlnm.Print_Area" localSheetId="0">Instructivo!$A$1:$B$93</definedName>
    <definedName name="_xlnm.Print_Area" localSheetId="9">META_PDD!$A$1:$M$66</definedName>
    <definedName name="_xlnm.Print_Area" localSheetId="12">PMR!$A$1:$AX$17</definedName>
    <definedName name="_xlnm.Print_Area" localSheetId="10">PRODUCTO_MGA!$A$1:$L$63</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Q25" i="55" l="1"/>
  <c r="N24" i="50"/>
  <c r="Q24" i="55"/>
  <c r="O25" i="49"/>
  <c r="F22" i="47" l="1"/>
  <c r="F21" i="47"/>
  <c r="F20" i="47"/>
  <c r="F19" i="47"/>
  <c r="F18" i="47"/>
  <c r="F17" i="47"/>
  <c r="F15" i="47"/>
  <c r="D22" i="47" l="1"/>
  <c r="D20" i="47"/>
  <c r="D19" i="47"/>
  <c r="D15" i="47"/>
  <c r="AV15" i="46"/>
  <c r="AV14" i="46"/>
  <c r="AW16" i="46" l="1"/>
  <c r="AW15" i="46"/>
  <c r="AW14" i="46"/>
  <c r="F116" i="55"/>
  <c r="B62" i="55"/>
  <c r="B62" i="53"/>
  <c r="B62" i="52"/>
  <c r="B116" i="51"/>
  <c r="D116" i="51"/>
  <c r="F116" i="51"/>
  <c r="B61" i="51"/>
  <c r="B59" i="51"/>
  <c r="B57" i="51"/>
  <c r="B55" i="51"/>
  <c r="B53" i="51"/>
  <c r="B51" i="51"/>
  <c r="B49" i="51"/>
  <c r="B47" i="51"/>
  <c r="B45" i="51"/>
  <c r="B43" i="51"/>
  <c r="B41" i="51"/>
  <c r="B116" i="54"/>
  <c r="F116" i="54"/>
  <c r="D116" i="54"/>
  <c r="F36" i="54"/>
  <c r="D116" i="50"/>
  <c r="B116" i="50"/>
  <c r="F116" i="50"/>
  <c r="B62" i="50"/>
  <c r="B113" i="49"/>
  <c r="B109" i="49"/>
  <c r="B105" i="49"/>
  <c r="B101" i="49"/>
  <c r="B97" i="49"/>
  <c r="B93" i="49"/>
  <c r="B89" i="49"/>
  <c r="B85" i="49"/>
  <c r="B116" i="49" s="1"/>
  <c r="B81" i="49"/>
  <c r="B77" i="49"/>
  <c r="B73" i="49"/>
  <c r="I116" i="55"/>
  <c r="H116" i="55"/>
  <c r="G116" i="55"/>
  <c r="E116" i="55"/>
  <c r="D116" i="55"/>
  <c r="C116" i="55"/>
  <c r="B116" i="55"/>
  <c r="B34" i="55"/>
  <c r="N29" i="55"/>
  <c r="N28" i="55"/>
  <c r="N27" i="55"/>
  <c r="N26" i="55"/>
  <c r="N25" i="55"/>
  <c r="N24" i="55"/>
  <c r="I116" i="54"/>
  <c r="H116" i="54"/>
  <c r="G116" i="54"/>
  <c r="E116" i="54"/>
  <c r="C116" i="54"/>
  <c r="B62" i="54"/>
  <c r="B34" i="54"/>
  <c r="N29" i="54"/>
  <c r="N28" i="54"/>
  <c r="N27" i="54"/>
  <c r="N26" i="54"/>
  <c r="N25" i="54"/>
  <c r="N24" i="54"/>
  <c r="I116" i="53"/>
  <c r="H116" i="53"/>
  <c r="G116" i="53"/>
  <c r="F116" i="53"/>
  <c r="E116" i="53"/>
  <c r="D116" i="53"/>
  <c r="C116" i="53"/>
  <c r="B116" i="53"/>
  <c r="B34" i="53"/>
  <c r="N29" i="53"/>
  <c r="N28" i="53"/>
  <c r="N27" i="53"/>
  <c r="O29" i="53" s="1"/>
  <c r="N26" i="53"/>
  <c r="N25" i="53"/>
  <c r="N24" i="53"/>
  <c r="I116" i="52"/>
  <c r="H116" i="52"/>
  <c r="G116" i="52"/>
  <c r="F116" i="52"/>
  <c r="E116" i="52"/>
  <c r="D116" i="52"/>
  <c r="C116" i="52"/>
  <c r="B116" i="52"/>
  <c r="B34" i="52"/>
  <c r="N29" i="52"/>
  <c r="N28" i="52"/>
  <c r="N27" i="52"/>
  <c r="N26" i="52"/>
  <c r="N25" i="52"/>
  <c r="N24" i="52"/>
  <c r="I116" i="51"/>
  <c r="H116" i="51"/>
  <c r="G116" i="51"/>
  <c r="E116" i="51"/>
  <c r="C116" i="51"/>
  <c r="B62" i="51"/>
  <c r="B34" i="51"/>
  <c r="N29" i="51"/>
  <c r="N28" i="51"/>
  <c r="N27" i="51"/>
  <c r="N26" i="51"/>
  <c r="N25" i="51"/>
  <c r="N24" i="51"/>
  <c r="I116" i="50"/>
  <c r="H116" i="50"/>
  <c r="G116" i="50"/>
  <c r="E116" i="50"/>
  <c r="C116" i="50"/>
  <c r="B34" i="50"/>
  <c r="N29" i="50"/>
  <c r="N28" i="50"/>
  <c r="N27" i="50"/>
  <c r="N26" i="50"/>
  <c r="N25" i="50"/>
  <c r="O25" i="50"/>
  <c r="I116" i="49"/>
  <c r="H116" i="49"/>
  <c r="G116" i="49"/>
  <c r="F116" i="49"/>
  <c r="E116" i="49"/>
  <c r="D116" i="49"/>
  <c r="C116" i="49"/>
  <c r="B34" i="49"/>
  <c r="N29" i="49"/>
  <c r="N28" i="49"/>
  <c r="N27" i="49"/>
  <c r="N26" i="49"/>
  <c r="N25" i="49"/>
  <c r="N24" i="49"/>
  <c r="N29" i="20"/>
  <c r="N28" i="20"/>
  <c r="N27" i="20"/>
  <c r="N26" i="20"/>
  <c r="N25" i="20"/>
  <c r="N24" i="20"/>
  <c r="O28" i="51" l="1"/>
  <c r="O25" i="55"/>
  <c r="O26" i="55"/>
  <c r="O25" i="52"/>
  <c r="O25" i="51"/>
  <c r="O26" i="51"/>
  <c r="O28" i="54"/>
  <c r="O26" i="50"/>
  <c r="O26" i="49"/>
  <c r="O29" i="55"/>
  <c r="O28" i="55"/>
  <c r="O25" i="53"/>
  <c r="O26" i="53"/>
  <c r="O28" i="53"/>
  <c r="O28" i="52"/>
  <c r="O29" i="52"/>
  <c r="O26" i="52"/>
  <c r="O29" i="51"/>
  <c r="O25" i="54"/>
  <c r="O26" i="54"/>
  <c r="O29" i="54"/>
  <c r="O28" i="50"/>
  <c r="O29" i="50"/>
  <c r="O29" i="49"/>
  <c r="O28" i="49"/>
  <c r="O25" i="20"/>
  <c r="O26" i="20"/>
  <c r="O28" i="20"/>
  <c r="O29" i="20"/>
  <c r="B62" i="20" l="1"/>
  <c r="B52" i="38"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AMURILLO: Se ajusta.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<sst xmlns="http://schemas.openxmlformats.org/spreadsheetml/2006/main" count="3254" uniqueCount="409">
  <si>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</si>
  <si>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</si>
  <si>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</si>
  <si>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</si>
  <si>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</si>
  <si>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</si>
  <si>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</si>
  <si>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</si>
  <si>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</si>
  <si>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</si>
  <si>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</si>
  <si>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</si>
  <si>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</si>
  <si>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</si>
  <si>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</si>
  <si>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</si>
  <si>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</si>
  <si>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</si>
  <si>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</si>
  <si>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</si>
  <si>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</si>
  <si>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</si>
  <si>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</si>
  <si>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</si>
  <si>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</si>
  <si>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</si>
  <si>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</si>
  <si>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</si>
  <si>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</si>
  <si>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</si>
  <si>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</si>
  <si>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</si>
  <si>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</si>
  <si>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</si>
  <si>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</si>
  <si>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</si>
  <si>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</si>
  <si>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</si>
  <si>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</si>
  <si>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</si>
  <si>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</si>
  <si>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</si>
  <si>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</si>
  <si>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</si>
  <si>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</si>
  <si>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</si>
  <si>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</si>
  <si>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</si>
  <si>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</si>
  <si>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</si>
  <si>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</si>
  <si>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</si>
  <si>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</si>
  <si>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</si>
  <si>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</si>
  <si>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</si>
  <si>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</si>
  <si>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</si>
  <si>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</si>
  <si>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</si>
  <si>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</si>
  <si>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</si>
  <si>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</si>
  <si>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</si>
  <si>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</si>
  <si>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</si>
  <si>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</si>
  <si>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</si>
  <si>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</si>
  <si>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</si>
  <si>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</si>
  <si>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</si>
  <si>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</si>
  <si>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</si>
  <si>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</si>
  <si>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</si>
  <si>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</si>
  <si>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</si>
  <si>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</si>
  <si>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</si>
  <si>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</si>
  <si>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</si>
  <si>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</si>
  <si>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</si>
  <si>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</si>
  <si>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</si>
  <si>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</si>
  <si>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</si>
  <si>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</si>
  <si>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</si>
  <si>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</si>
  <si>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</si>
  <si>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</si>
  <si>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</si>
  <si>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</si>
  <si>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</si>
  <si>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</si>
  <si>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</si>
  <si>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</si>
  <si>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</si>
  <si>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</si>
  <si>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</si>
  <si>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</si>
  <si>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</si>
  <si>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</si>
  <si>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</si>
  <si>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</si>
  <si>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</si>
  <si>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</si>
  <si>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</si>
  <si>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</si>
  <si>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</si>
  <si>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</si>
  <si>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</si>
  <si>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</si>
  <si>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</si>
  <si>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</si>
  <si>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</si>
  <si>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</si>
  <si>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</si>
  <si>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</si>
  <si>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</si>
  <si>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</si>
  <si>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</si>
  <si>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</si>
  <si>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</si>
  <si>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</si>
  <si>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</si>
  <si>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</si>
  <si>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</si>
  <si>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</si>
  <si>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</si>
  <si>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</si>
  <si>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</si>
  <si>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</si>
  <si>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</si>
  <si>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</si>
  <si>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</si>
  <si>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</si>
  <si>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</si>
  <si>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</si>
  <si>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</si>
  <si>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</si>
  <si>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</si>
  <si>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</si>
  <si>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</si>
  <si>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</si>
  <si>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</si>
  <si>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</si>
  <si>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</si>
  <si>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</si>
  <si>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</si>
  <si>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</si>
  <si>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</si>
  <si>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</si>
  <si>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</si>
  <si>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</si>
  <si>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</si>
  <si>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</si>
  <si>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</si>
  <si>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</si>
  <si>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</si>
  <si>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</si>
  <si>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</si>
  <si>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</si>
  <si>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</si>
  <si>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</si>
  <si>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</si>
  <si>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8225 - Mejoramiento del modelo de operación por procesos de la Secretaría Distrital de la Mujer en Bogotá D.C.</t>
  </si>
  <si>
    <t>BPIN</t>
  </si>
  <si>
    <t>Enero</t>
  </si>
  <si>
    <t>x</t>
  </si>
  <si>
    <t>Febrero</t>
  </si>
  <si>
    <t>Marzo</t>
  </si>
  <si>
    <t>Abril</t>
  </si>
  <si>
    <t>FORMULACION</t>
  </si>
  <si>
    <t>X</t>
  </si>
  <si>
    <t>Mayo</t>
  </si>
  <si>
    <t>Junio</t>
  </si>
  <si>
    <t>Julio</t>
  </si>
  <si>
    <t>Agosto</t>
  </si>
  <si>
    <t>ACTUALIZACION</t>
  </si>
  <si>
    <t>Septiembre</t>
  </si>
  <si>
    <t>Octubre</t>
  </si>
  <si>
    <t>Noviembre</t>
  </si>
  <si>
    <t>Diciembre</t>
  </si>
  <si>
    <t>SEGUIMIENTO</t>
  </si>
  <si>
    <t xml:space="preserve">ACTIVIDAD DEL PROYECTO </t>
  </si>
  <si>
    <t>Implementar el 100% de los planes de gestión para el cierre de brechas FURAG</t>
  </si>
  <si>
    <t>Servicio de implementación del Sistema de Gestión</t>
  </si>
  <si>
    <t>Porcentaje de implementación de los planes de gestión para el cierre de brechas FURAG</t>
  </si>
  <si>
    <t>5. Bogotá confía en su gobierno</t>
  </si>
  <si>
    <t>5.33. Fortalecimiento institucional para un gobierno confiable</t>
  </si>
  <si>
    <t>Lograr al menos 92 puntos del índice de Gestión Pública Distrital.</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</si>
  <si>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</si>
  <si>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</si>
  <si>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</si>
  <si>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</si>
  <si>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</si>
  <si>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</si>
  <si>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</si>
  <si>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</si>
  <si>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</si>
  <si>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</si>
  <si>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</si>
  <si>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</si>
  <si>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En el marco del proyecto de inversión, se formuló un instrumento técnico de gestión que permitió articular, ordenar y hacer seguimiento sistemático a las actividades orientadas al cierre de brechas identificadas en la medición del FURAG, fortaleciendo la trazabilidad de las acciones, la asignación clara de responsabilidades, los mecanismos de control y la oportunidad en la toma de decisiones por parte de las dependencias. Este instrumento facilitó la coherencia y alineación de las actividades con los planes institucionales definidos en cumplimiento del Decreto 612 de 2018, contribuyendo al fortalecimiento de la integración entre planeación, gestión y control, y al avance en la consolidación y sostenibilidad del Modelo Integrado de Planeación y Gestión (MIPG).</t>
  </si>
  <si>
    <t>En el marco del proyecto de inversión, se formuló un instrumento técnico de gestión que permitió articular, ordenar y hacer seguimiento sistemático a las actividades orientadas al cierre de brechas identificadas en la medición del FURAG, fortaleciendo la trazabilidad de las acciones, la asignación clara de responsabilidades, los mecanismos de control y la oportunidad en la toma de decisiones por parte de las dependencias. Este instrumento facilita la coherencia y alineación de las actividades con los planes institucionales definidos en cumplimiento del Decreto 612 de 2018, contribuyendo al fortalecimiento de la integración entre planeación, gestión y control, y al avance en la consolidación y sostenibilidad del Modelo Integrado de Planeación y Gestión (MIPG).</t>
  </si>
  <si>
    <t>Ninguno</t>
  </si>
  <si>
    <t>En el marco del Proyecto de Inversión 8225, durante el periodo reportado se formuló un instrumento de consolidación de brechas FURAG, el cual permitió organizar en una sola herramienta las recomendaciones, los planes asociados y las responsabilidades institucionales.
Este avance representó un paso concreto para el seguimiento y mejora continua del Modelo Integrado de Planeación y Gestión (MIPG), al pasar de un análisis conceptual de las brechas a un esquema estructurado de seguimiento, facilitando la trazabilidad de las acciones y la articulación con los planes institucionales definidos en el Decreto 612 de 2018.
Si bien el instrumento se encuentra en etapa inicial, su formulación constituye un habilitador para fortalecer la planeación, el control y la toma de decisiones basada en información consolidada, sentando las bases para el cierre progresivo de brechas institucionales.</t>
  </si>
  <si>
    <t>FEBRERO</t>
  </si>
  <si>
    <t>MARZO</t>
  </si>
  <si>
    <t>ABRIL</t>
  </si>
  <si>
    <t>MAYO</t>
  </si>
  <si>
    <t>JUNIO</t>
  </si>
  <si>
    <t>JULIO</t>
  </si>
  <si>
    <t>AGOSTO</t>
  </si>
  <si>
    <t>SEPTIEMBRE</t>
  </si>
  <si>
    <t>OCTUBRE</t>
  </si>
  <si>
    <t xml:space="preserve">NOVIEMBRE </t>
  </si>
  <si>
    <t>DICIEMBRE</t>
  </si>
  <si>
    <t>Construir un instrumento de consolidación de las acciones asociadas a las brechas identificadas en el FURAG, en articulación con los planes y políticas institucionales.</t>
  </si>
  <si>
    <t>Realizar el seguimiento mensual al avance en la implementación de las acciones definidas para el cierre de brechas.</t>
  </si>
  <si>
    <t>Elaborar el informe de avance correspondiente al primer semestre, consolidando los resultados del seguimiento y el nivel de cumplimiento de los planes de gestión.</t>
  </si>
  <si>
    <t xml:space="preserve">PONDERACIÓN DE LA TAREA
</t>
  </si>
  <si>
    <t>LOGROS Y BENEFICIOS Y RETRASOS Y ALTERNATIVAS DE SOLUCIÓN</t>
  </si>
  <si>
    <t>Se avanzó en la formulación de un instrumento técnico de gestión que permitió articular, organizar y realizar seguimiento sistemático a las acciones derivadas de la medición del FURAG, identificando las brechas asociadas y fortaleciendo la trazabilidad de las actividades, la asignación clara de responsabilidades, los mecanismos de control y la oportunidad en la toma de decisiones por parte de las dependencias.
Este instrumento facilita la coherencia y alineación de las acciones con los planes institucionales definidos en cumplimiento del Decreto 612 de 2018, así como con las recomendaciones formuladas a partir del FURAG, con el propósito de avanzar en la mitigación de las brechas identificadas. De esta manera, se contribuye al fortalecimiento de la articulación entre planeación, gestión y control, y al avance en la consolidación y sostenibilidad del Modelo Integrado de Planeación y Gestión (MIPG).</t>
  </si>
  <si>
    <t>No se programo para enero 2026.</t>
  </si>
  <si>
    <t>EVIDENCIAS DE EJECUCIÓN</t>
  </si>
  <si>
    <t>https://secretariadistritald-my.sharepoint.com/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t>
  </si>
  <si>
    <t>NA</t>
  </si>
  <si>
    <t>ACUMULADO</t>
  </si>
  <si>
    <t>Implementar al 92% la Política de Gestión Documental institucional</t>
  </si>
  <si>
    <t>Porcentaje de implementación de la Política de Gestión Documental institucional.</t>
  </si>
  <si>
    <t>Creciente</t>
  </si>
  <si>
    <t>Conforme a lo programado, no se reporta avance para el mes de enero, aclarando que el valor del 91% corresponde al valor base alcanzado en la vigencia 2025.</t>
  </si>
  <si>
    <t>Implementar la política de gestión documental institucional</t>
  </si>
  <si>
    <t>Tarea 2</t>
  </si>
  <si>
    <t>Tarea 3</t>
  </si>
  <si>
    <t>Tarea 4</t>
  </si>
  <si>
    <t>No se programa en enero 2026.</t>
  </si>
  <si>
    <t>https://secretariadistritald-my.sharepoint.com/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t>
  </si>
  <si>
    <t>Implementar el 100% del plan de acción de la Política de Gobierno Digital</t>
  </si>
  <si>
    <t>Se realizan actividades de avance para consolidar los entregables correspondientes al siguiente mes de reporte.</t>
  </si>
  <si>
    <t>Establecer instrumento de seguimiento al Plan de acción de la Política de Gobierno Digital</t>
  </si>
  <si>
    <t xml:space="preserve">Realizar seguimiento trimestal  del plan de acción </t>
  </si>
  <si>
    <t xml:space="preserve">Elaborar un informe del primer semestre </t>
  </si>
  <si>
    <t>1.5%</t>
  </si>
  <si>
    <t>No se programo en enero 2026</t>
  </si>
  <si>
    <t>Implementar 1 plan de fortalecimiento de la gestión de conocimiento e innovación alineado con la apuesta distrital</t>
  </si>
  <si>
    <t>Avance del plan de fortalecimiento de la gestión de conocimiento e innovación alineado con la apuesta distrital</t>
  </si>
  <si>
    <t>Suma</t>
  </si>
  <si>
    <t>Elaborar un diagnóstico de los proyectos de innovación de la entidad.</t>
  </si>
  <si>
    <t>Construir y actualizar el mapa de conocimiento tácito institucional.</t>
  </si>
  <si>
    <t>Realizar la medición trimestral de la política de gestión del conocimiento e innovación.</t>
  </si>
  <si>
    <t>Implementar 1 Plan Estratégico de Tecnologías de la Información</t>
  </si>
  <si>
    <t>Servicios tecnológicos</t>
  </si>
  <si>
    <t>Implementación del Plan Estratégico de Tecnologías de la Información</t>
  </si>
  <si>
    <t>Actualizar la hoja de ruta de los proyectos incluidos en el PETI</t>
  </si>
  <si>
    <t>Elaborar un plan de acción para el fortalecimiento de la implementación de arquitectura empresarial según lineamientos Mintic</t>
  </si>
  <si>
    <t>Elaborar  informe de seguimiento al plan estratégico de Tecnologías de la Información vigencia anterior</t>
  </si>
  <si>
    <t>Implementar 1 estrategia para el fortalecimiento de la gestión contractual institucional</t>
  </si>
  <si>
    <t>Documentos de lineamientos técnicos</t>
  </si>
  <si>
    <t>Trámites Contractuales suscritos</t>
  </si>
  <si>
    <t xml:space="preserve"> </t>
  </si>
  <si>
    <t>Durante el mes de enero de 2026, y en el marco de la Ley de Garantías, la Dirección de Contratación implementó una estrategia integral orientada a garantizar la continuidad operativa de la entidad mediante la optimización de la planeación, coordinación y gestión contractual.
La estrategia incluyó el fortalecimiento del uso de la herramienta PANDORA para la gestión de CDP, elaboración y revisión de Estudios Previos y seguimiento al estado de los procesos, así como su integración con ORFEO para simplificar la radicación y gestión documental, mejorando la trazabilidad y reduciendo reprocesos. Adicionalmente, se asignó un profesional jurídico por área para centralizar y acompañar los procesos desde la etapa de planeación, fortaleciendo la articulación entre dependencias.
Como resultado, de las 1.156 líneas programadas en el PAABS para el mes de enero se suscribieron 902 contratos, lo que representa un avance del 78,06%, pese a las restricciones propias del periodo. Los contratos formalizados corresponden a 895 de prestación de servicios profesionales y de apoyo a la gestión, 5 de arrendamiento, 1 de compraventa y 1 correspondiente a otros servicios, garantizando la continuidad en la prestación de los servicios institucionales.
La evidencia de la gestión se encuentra publicada en la plataforma transaccional SECOP II. Se adjunta base de datos consolidada con los enlaces de cada proceso (columna AE) para su verificación y trazabilidad.</t>
  </si>
  <si>
    <t>En el marco del Proyecto 8225, los avances desarrollados durante el inicio de la vigencia 2026 generaron beneficios orientados al fortalecimiento integral de la gestión institucional, particularmente en materia de planeación, contratación y control. La implementación de una estrategia integral de contratación, incluso en el contexto de la Ley de Garantías, facilitó la suscripción del 78,06% de las líneas programadas en enero, garantizando la prestación ininterrumpida de los servicios institucionales. El fortalecimiento del uso de herramientas tecnológicas como PANDORA y su integración con ORFEO optimizó la gestión de CDP, la elaboración y revisión de Estudios Previos y el seguimiento a los procesos contractuales, mejorando la trazabilidad, reduciendo reprocesos y agilizando los tiempos de respuesta. La asignación de un profesional jurídico por área fortaleció la coordinación interdependencias, promoviendo mayor control preventivo y disminución de riesgos. En conjunto, estas acciones contribuyeron a una gestión más eficiente, transparente y orientada a resultados, consolidando capacidades institucionales para la sostenibilidad administrativa y el cumplimiento oportuno de metas.</t>
  </si>
  <si>
    <t>Tramitar las diferentes solicitudes radicadas en la Dirección de contratación  en las etapas 
(Precontractual, Contractual y Postcontractual)</t>
  </si>
  <si>
    <t>Durante el mes de enero de 2026, en el marco de la Ley de Garantías y con el propósito de asegurar la continuidad operativa de la entidad, la Dirección de Contratación diseñó e implementó una estrategia integral orientada a optimizar la planeación, coordinación y gestión de los procesos contractuales.
Como parte de esta estrategia, se fortaleció el uso de la herramienta tecnológica PANDORA, la cual facilitó la solicitud y expedición de Certificados de Disponibilidad Presupuestal (CDP), la estructuración y revisión de Estudios Previos y demás documentos contractuales, así como el seguimiento al estado de los procesos contractuales, permitiendo mayor control, trazabilidad y reducción de reprocesos. Asimismo, la integración de PANDORA con ORFEO contribuyó a simplificar la radicación y gestión documental, mejorando los tiempos de respuesta y la organización de la información.
Adicionalmente, se implementó la asignación de un profesional jurídico por área, con el fin de centralizar, acompañar y coordinar los procesos de contratación desde su etapa de planeación, fortaleciendo la articulación entre las dependencias y la Dirección de Contratación.
Como resultado de estas acciones, y pese a las restricciones propias del periodo de Ley de Garantías, durante el mes de enero se suscribieron 895 contratos de prestación de servicios profesionales y de apoyo a la gestión, 5 contratos de arrendamiento, 1 contrato de compraventa y 1 contrato correspondiente a otros servicios, para un total de 902 contratos formalizados.
Estas acciones permitieron garantizar la continuidad en la prestación de los servicios institucionales y fortalecer la eficiencia y coordinación del proceso contractual.
La evidencia de la gestión adelantada se encuentra en los contratos celebrados y publicados a través de la plataforma transaccional SECOP II. Se adjunta base de datos consolidada que contiene los enlaces individuales de cada proceso contractual (columna AE), para efectos de verificación y trazabilidad.</t>
  </si>
  <si>
    <t>https://secretariadistritald-my.sharepoint.com/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t>
  </si>
  <si>
    <t>Fortalecer el 100% de los controles asociados al proceso de gestión financiera</t>
  </si>
  <si>
    <t>Porcentaje de controles fortalecidos en el proceso de gestión financiera.</t>
  </si>
  <si>
    <t>Durante el mes de enero se ejecutó el 100% de los controles programados asociados al mapa de riesgos del proceso financiero y contable, conforme a los procedimientos GF-PR-09 “Registrar Operaciones Contables” y GF-PR-10 “Gestión de Pagos de la Entidad”.
En el marco de dicha ejecución se realizaron conciliaciones contables y presupuestales, verificación de cifras financieras y estados financieros, revisión y validación del catálogo de cuentas frente a los lineamientos de la CGN, verificación de hechos económicos mediante los formatos establecidos, validación de liquidaciones de retenciones y descuentos en pagos, conciliación de informes tributarios y verificación oportuna del cargue de información exógena, así como el registro de operaciones contables relacionadas con medición posterior, expedición de CDP y giros de pagos cumpliendo con los requisitos establecidos en los procedimientos de la entidad.
Las evidencias correspondientes fueron cargadas en los aplicativos institucionales (KAWAK y Lucha) y soportadas mediante actas de seguimiento, garantizando trazabilidad, control y cumplimiento de los lineamientos normativos aplicables. Estas acciones permitieron fortalecer la confiabilidad de la información contable y presupuestal durante el inicio de la vigencia.</t>
  </si>
  <si>
    <t>Durante el mes de enero se ejecutó el 100% de los controles programados asociados al mapa de riesgos del proceso financiero y contable, conforme a los procedimientos GF-PR-09 “Registrar Operaciones Contables” y GF-PR-10 “Gestión de Pagos de la Entidad”.
En el marco de dicha ejecución se realizaron conciliaciones contables y presupuestales, verificación de cifras financieras y estados financieros, revisión y validación del catálogo de cuentas frente a los lineamientos de la CGN, verificación de hechos económicos mediante los formatos establecidos, validación de liquidaciones de retenciones y descuentos en pagos, conciliación de informes tributarios y verificación oportuna del cargue de información exógena, así como el registro de operaciones contables relacionadas con medición posterior, expedición de CDP y giros de pagos cumpliendo con los requisitos establecidos en los procedimientos de la entidad y la normatividad aplicable.
Las evidencias correspondientes fueron cargadas en los aplicativos institucionales (KAWAK y Lucha) y soportadas mediante actas de seguimiento, garantizando trazabilidad, control y cumplimiento de los lineamientos normativos aplicables. Estas acciones permitieron fortalecer la confiabilidad de la información contable y presupuestal durante el inicio de la vigencia.</t>
  </si>
  <si>
    <t>Ninguna</t>
  </si>
  <si>
    <t>La correcta expedición de los CDP solicitados, los giros de los pagos que cumplen con los requisitos establecidos por la entidad y la normatividad aplicable y la ejecución del 100% de los controles asociados al mapa de riesgos del proceso financiero y contable permitió fortalecer la confiabilidad y consistencia de la información contable, presupuestal y tributaria de la entidad.
Las conciliaciones, verificaciones y validaciones realizadas contribuyeron a mitigar riesgos relacionados con errores en registros contables, inconsistencias financieras, liquidaciones incorrectas y posibles incumplimientos normativos, garantizando la integridad de las cifras reportadas al cierre de la vigencia 2025 y el inicio ordenado de la vigencia 2026.
Asimismo, la documentación y cargue de evidencias en los aplicativos institucionales aseguraron trazabilidad y soporte para procesos de control interno y auditoría, fortaleciendo los mecanismos de seguimiento y control financiero.</t>
  </si>
  <si>
    <t>Expedir los certificados presupuestales solicitados a la Dirección Administrativa y Financiera</t>
  </si>
  <si>
    <t>Gestionar los pagos radicados a la Dirección Administrativa y Financiera que cumplan con los requisitos establecidos</t>
  </si>
  <si>
    <t>Ejecutar el 100% de los controles programados en el periodo de reporte</t>
  </si>
  <si>
    <t>En el mes de enero se atendieron 1.202 solicitudes de Certificados de Disponibilidad Presupuestal (CDP), los cuales fueron expedidos una vez surtido el proceso de revisión y validación de requisitos conforme al procedimiento GF-PR-3 “Expedición de Certificado de Disponibilidad Presupuestal”.
La gestión realizada garantizó la verificación de la existencia de apropiación presupuestal, la correcta imputación al rubro correspondiente y el cumplimiento de los controles establecidos, asegurando trazabilidad, oportunidad y soporte técnico a los procesos contractuales y administrativos adelantados por la entidad.
Asimismo, se efectuó el registro y control de los certificados expedidos, permitiendo mantener actualizada la información presupuestal y contribuir a la adecuada ejecución de los recursos durante el inicio de la vigencia.</t>
  </si>
  <si>
    <t>En el mes de enero se gestionaron 360 pagos, de conformidad con las solicitudes radicadas en la Dirección Administrativa y Financiera, una vez surtido el trámite de revisión y validación de requisitos establecidos en el procedimiento GF-PR-10 “Gestión de pagos de la entidad”.
La gestión adelantada incluyó la verificación documental, el cumplimiento de los requisitos contractuales y presupuestales, la correcta imputación contable y la aplicación de los controles internos definidos, garantizando la oportunidad en los desembolsos y la trazabilidad de las operaciones financieras. Asimismo, se aseguró la actualización de los registros correspondientes, contribuyendo a la adecuada ejecución presupuestal y al cierre ordenado de las obligaciones durante el inicio de la vigencia.</t>
  </si>
  <si>
    <t>https://secretariadistritald-my.sharepoint.com/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</si>
  <si>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</si>
  <si>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t>
  </si>
  <si>
    <t>Fortalecer el 100% de las herramientas para el seguimiento a de los planes, políticas públicas, proyectos y presupuesto asociados a la inversión de la entidad</t>
  </si>
  <si>
    <t>Documentos de planeación</t>
  </si>
  <si>
    <t>Porcentaje de las herramientas para el seguimiento a de los planes, políticas públicas, proyectos y presupuesto asociados a la inversión de la entidad fortalecidas</t>
  </si>
  <si>
    <t>Durante el mes de enero se adelantaron acciones orientadas al seguimiento y articulación de los instrumentos de planeación institucional, políticas públicas y proyectos de inversión, en el marco del Modelo Integrado de Planeación y Gestión (MIPG).
Se realizó el monitoreo y elaboración de los informes de seguimiento al Plan de Acción Institucional, al Programa de Transparencia y Ética Pública y a la gestión de los riesgos institucionales, verificando el avance en el cumplimiento de metas y acciones programadas. De igual manera, se efectuó el envío oportuno de los reportes de seguimiento con corte a diciembre de 2025 correspondientes a las políticas públicas en las que la entidad reporta, garantizando la consolidación y trazabilidad de la información.
En relación con los proyectos de inversión, se adelantó el acompañamiento técnico a las dependencias en la revisión y retroalimentación de los seguimientos a diciembre, la formulación de los planes de acción 2026 y el trámite de modificaciones presupuestales, así como el registro y actualización de la información en la plataforma SEGPLAN y la publicación en el enlace de transparencia.
Estas acciones permitieron fortalecer la articulación entre planeación, seguimiento y control, asegurando coherencia en la información reportada y dando inicio ordenado a la vigencia 2026.</t>
  </si>
  <si>
    <t>En el marco del Proyecto 8225 – Mejoramiento del modelo de operación por procesos, durante el mes de enero se consolidó el cierre técnico de la vigencia 2025 y se habilitaron los instrumentos de planeación para la vigencia 2026, garantizando continuidad, coherencia y articulación en la gestión institucional.
Las acciones desarrolladas comprendieron la consolidación y reporte de avances de las políticas públicas en las que la entidad participa, la revisión y publicación de los planes institucionales, así como el acompañamiento y seguimiento a los proyectos de inversión y su componente presupuestal. Esto permitió fortalecer la planeación institucional, asegurar la trazabilidad de la información entre vigencias y mantener la integración entre planeación, gestión y control en el marco del MIPG.</t>
  </si>
  <si>
    <t>Realizar el seguimiento a la ejecución de los planes institucionales.</t>
  </si>
  <si>
    <t>Realizar el seguimiento a la implementación de las políticas públicas a las cuales reporta la entidad.</t>
  </si>
  <si>
    <t>Crear y mantener  tablero de control para el seguimiento de los proyectos de inversión y del presupuesto asociado a los mismos.</t>
  </si>
  <si>
    <t>Realizar el seguimiento a los proyectos de inversión y al presupuesto asociado a los mismos.</t>
  </si>
  <si>
    <t>La Oficina Asesora de Planeación adelantó el seguimiento a la ejecución de los planes institucionales, mediante el monitoreo y elaboración de los informes correspondientes al Plan de Acción Institucional, al Programa de Transparencia y Ética Pública y a la gestión de los riesgos institucionales, verificando el avance en el cumplimiento de las metas y acciones programadas y garantizando la trazabilidad y control de la información reportada.
Durante el mes de enero se realizó la revisión técnica de los planes institucionales formulados en el marco del Comité Institucional de Gestión y Desempeño, con el fin de asegurar su coherencia y alineación con lo establecido en el Decreto 612 de 2018 y el Modelo Integrado de Planeación y Gestión (MIPG).</t>
  </si>
  <si>
    <t>Se realizó el envío oportuno de los reportes de seguimiento con corte a diciembre de 2025, correspondientes a los planes de acción de las políticas públicas en las que la Secretaría Distrital de la Mujer tiene productos a su cargo: Derechos Humanos, Discapacidad, Economía Cultural, Habitabilidad en Calle, Hábitat, Juventud, LEO, Migrantes, Seguridad, Trata de Personas y Vejez, garantizando el cumplimiento de los compromisos institucionales y el adecuado seguimiento a la gestión.</t>
  </si>
  <si>
    <t>Durante enero se realizó el acompañamiento, orientación, revisión y trámite de los requerimientos de las diferentes dependencias relacionados con las actividades y el presupuesto de los 13 proyectos de inversión, en este sentido: se efectuó la revisión y retroalimentación de los seguimientos a los planes de acción de diciembre y el acompañamiento en la formulación de los planes de acción para la vigencia 2026. Se revisaron y tramitaron las modificaciones presupuestales, se hizo seguimiento al presupuesto de la vigencia y a las reservas y se registró la información correspondiente en SEGPLAN. Asimismo, se gestionó la publicación en el enlace de transparencia de la página web de: Seguimientos a planes de acción a diciembre de 2025, formulación del plan de acción 2026 y reportes SEGPLAN a 31 de diciembre de 2025</t>
  </si>
  <si>
    <t>https://secretariadistritald-my.sharepoint.com/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</si>
  <si>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t>
  </si>
  <si>
    <t>https://secretariadistritald-my.sharepoint.com/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t>
  </si>
  <si>
    <t>Código</t>
  </si>
  <si>
    <t>Versión</t>
  </si>
  <si>
    <t>Fecha de Emisión</t>
  </si>
  <si>
    <t>META PLAN DE DESARROLLO</t>
  </si>
  <si>
    <t>Página</t>
  </si>
  <si>
    <t>Página 3 de 7</t>
  </si>
  <si>
    <t xml:space="preserve">                                                 REPORTE INDICADOR META PDD</t>
  </si>
  <si>
    <t>16 - Paz, justicia e instituciones sólidas</t>
  </si>
  <si>
    <t>16.6. Crear a todos los niveles instituciones eficaces y transparentes que rindan cuentas</t>
  </si>
  <si>
    <t>Índice de Gestión Pública Distrital</t>
  </si>
  <si>
    <t>TOTAL</t>
  </si>
  <si>
    <t>90.4%</t>
  </si>
  <si>
    <t>91.5%</t>
  </si>
  <si>
    <t>Formula indicador:</t>
  </si>
  <si>
    <t>Avance mensual</t>
  </si>
  <si>
    <t>Elaboró</t>
  </si>
  <si>
    <t>Firma</t>
  </si>
  <si>
    <t>Aprobó (Según aplique Gerenta de proyecto, Líder técnica y responsable de proceso)</t>
  </si>
  <si>
    <t>Revisó (Oficina Asesora de Planeación)</t>
  </si>
  <si>
    <t>VoBo:</t>
  </si>
  <si>
    <t>Nombre</t>
  </si>
  <si>
    <t>Angie Lizeth Murillo Pineda</t>
  </si>
  <si>
    <t>Yurieth Paola Rojas Mayorga</t>
  </si>
  <si>
    <t>Nombre:</t>
  </si>
  <si>
    <t>Cargo</t>
  </si>
  <si>
    <t>Contratista OAP</t>
  </si>
  <si>
    <t>Jefa Oficina Asesora de Planeación</t>
  </si>
  <si>
    <t>Cargo:</t>
  </si>
  <si>
    <t>PRODUCTO - MGA</t>
  </si>
  <si>
    <t>Página 4 de 7</t>
  </si>
  <si>
    <t>EJECUCIÓN PRESUPUESTAL DEL PRODUCTO I TRIMESTRE</t>
  </si>
  <si>
    <t>OBJETIVO ESPECIFICO</t>
  </si>
  <si>
    <t>1 - Implementar el 100 Porciento de los planes de gestión para el cierre de brechas FURAG</t>
  </si>
  <si>
    <t>Servicio de Implementación Sistemas de Gestión</t>
  </si>
  <si>
    <t>2 - implementar al  92 Porciento la Política de Gestión Documental institucional</t>
  </si>
  <si>
    <t>3 - Implementar el 100 Porciento del plan de acción de la Política de Gobierno Digital</t>
  </si>
  <si>
    <t>4 - Implementar 1 Plan(es) de fortalecimiento de la gestión de conocimiento e innovación alineado con la apuesta distrital</t>
  </si>
  <si>
    <t>5 - Implementar 1 Plan(es) Estratégico de Tecnologías de la Información</t>
  </si>
  <si>
    <t>Mejorar la gestión presupuestal y contractual de la entidad</t>
  </si>
  <si>
    <t>6 - Implementar 1 Estrategia(s) para el fortalecimiento de la gestión contractual institucional</t>
  </si>
  <si>
    <t>7 - Fortalecer el 100 Porciento de los controles asociados al proceso de gestión financiera.</t>
  </si>
  <si>
    <t xml:space="preserve">Fortalecer el seguimiento a la inversión en la entidad </t>
  </si>
  <si>
    <t>8 - Fortalecer el 100 Porciento de las herramientas para el seguimiento a de los planes, políticas públicas, proyectos y presupuesto asociados a la inversión de la entidad</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</si>
  <si>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</si>
  <si>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</si>
  <si>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</si>
  <si>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</si>
  <si>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</si>
  <si>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</si>
  <si>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</si>
  <si>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</si>
  <si>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</si>
  <si>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</si>
  <si>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</si>
  <si>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</si>
  <si>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</si>
  <si>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</si>
  <si>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</si>
  <si>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</si>
  <si>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</si>
  <si>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</si>
  <si>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</si>
  <si>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</si>
  <si>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</si>
  <si>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</si>
  <si>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</si>
  <si>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</si>
  <si>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</si>
  <si>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</si>
  <si>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</si>
  <si>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</si>
  <si>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</si>
  <si>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</si>
  <si>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</si>
  <si>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</si>
  <si>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</si>
  <si>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</si>
  <si>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</si>
  <si>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</si>
  <si>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</si>
  <si>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</si>
  <si>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</si>
  <si>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Meta Anual 2026</t>
  </si>
  <si>
    <t>Total
programado</t>
  </si>
  <si>
    <t>Total
ejecutado</t>
  </si>
  <si>
    <t>Prog.</t>
  </si>
  <si>
    <t>Ejec.</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</si>
  <si>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</si>
  <si>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</si>
  <si>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</si>
  <si>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1 - Implementar el 100 Porciento de los planes de gestión para el cierre de brechas FURAG
2 - implementar al  92 Porciento la Política de Gestión Documental institucional
3 - Implementar el 100 Porciento del plan de acción de la Política de Gobierno Digital
4 - Implementar 1 Plan(es) de fortalecimiento de la gestión de conocimiento e innovación alineado con la apuesta distrital
5 - Implementar 1 Plan(es) Estratégico de Tecnologías de la Información</t>
  </si>
  <si>
    <t>Stock</t>
  </si>
  <si>
    <t>NO</t>
  </si>
  <si>
    <t>Infraestructura Tecnológica y documental (Sistemas de Información y Tecnologia y Gestión documental)</t>
  </si>
  <si>
    <t>Numero y/o porcentaje de avance en el desarrollo, mantenimiento o adquisión de hardware o software</t>
  </si>
  <si>
    <t>6 - Implementar 1 Estrategia(s) para el fortalecimiento de la gestión contractual institucional
7 - Fortalecer el 100 Porciento de los controles asociados al proceso de gestión financiera.</t>
  </si>
  <si>
    <t>Sistema de gestión documental actualizado</t>
  </si>
  <si>
    <t>Capacidad</t>
  </si>
  <si>
    <t>CONTROL DE CAMBIOS</t>
  </si>
  <si>
    <t>Página 7 de 7</t>
  </si>
  <si>
    <t>CONTROL DE CAMBIOS EN EL PLAN DE ACCIÓN</t>
  </si>
  <si>
    <t>Durante el periodo de reporte se ejecutó el 100% de los controles asociados al mapa de riesgos del proceso financiero y contable, conforme a los procedimientos GF-PR-09 “Registrar Operaciones Contables” y GF-PR-10 “Gestión de Pagos de la Entidad”.
Se realizó el seguimiento y verificación del cumplimiento de los controles programados, dejando evidencia en las mesas de trabajo y actas correspondientes cargadas en aplicativos institucionales como KAWAK y Lucha. Entre las acciones desarrolladas se encuentran:
Conciliaciones contables y presupuestales (cuentas por cobrar, deterioro, cuentas por pagar, cuentas de orden, almacén, cuentas de enlace, catálogo de cuentas, nómina y cruces Bogdata/Limay).
Verificación de cifras financieras y estados financieros.
Revisión del catálogo de cuentas y validación frente a lineamientos de la CGN.
Verificación de hechos económicos mediante los formatos establecidos.
Validación de la liquidación de retenciones y descuentos en pagos a proveedores y contratistas.
Conciliación de informes tributarios y verificación oportuna del cargue de información exógena.
Registro de operaciones contables relacionadas con medición posterior.
La ejecución de estos controles permitió mitigar los riesgos identificados en el proceso financiero, fortalecer la confiabilidad de la información contable y presupuestal, y garantizar la trazabilidad y cumplimiento de los lineamientos normativos aplicables.</t>
  </si>
  <si>
    <t>https://secretariadistritald-my.sharepoint.com/shared?id=%2Fsites%2FSeguimientoPlandeAccinProyectodeInversin8225%2FDocumentos%20compartidos%2F01%2E%20Enero%202026&amp;listurl=https%3A%2F%2Fsecretariadistritald%2Esharepoint%2Ecom%2Fsites%2FSeguimientoPlandeAccinProyectodeInversin8225%2FDocumentos%20compartidos</t>
  </si>
  <si>
    <t>Durante el periodo reportado, las acciones desarrolladas en el marco del Proyecto 8225 fortalecieron de manera integral la gestión institucional al consolidar un instrumento para el cierre estructurado de brechas FURAG, optimizar la planeación y articulación de los instrumentos institucionales y proyectos de inversión, garantizar la continuidad operativa mediante una gestión contractual eficiente incluso en contexto de Ley de Garantías, y ejecutar de manera oportuna los controles financieros, contables y de riesgos programados. La integración de herramientas tecnológicas, el seguimiento sistemático a planes y políticas públicas, y el aseguramiento de la trazabilidad en los procesos administrativos y presupuestales contribuyeron a mejorar la coordinación interdependencias, reducir riesgos operativos y fortalecer la confiabilidad de la información institucional, generando condiciones sostenibles para el mejoramiento progresivo del Índice de Gestión Pública Distrital.</t>
  </si>
  <si>
    <t>Las acciones desarrolladas generaron como principales beneficios el fortalecimiento de la planeación institucional, la mejora en la articulación entre dependencias y la consolidación de herramientas para el cierre sistemático de brechas identificadas en FURAG, lo que permite una gestión más organizada y orientada a resultados. Asimismo, la optimización de la gestión contractual y financiera, junto con la ejecución oportuna de controles y el seguimiento a riesgos, redujo la exposición a errores administrativos, reprocesos y posibles hallazgos, aumentando la confiabilidad de la información y la transparencia institucional. En conjunto, estos avances fortalecen la capacidad operativa y de control de la entidad, generando condiciones sostenibles para el mejoramiento continuo y el incremento progresivo del Índice de Gestión Pública Distrital.</t>
  </si>
  <si>
    <t>Durante el periodo reportado se realizaron actividades preparatorias orientadas a la estructuración y organización de los instrumentos necesarios para el cumplimiento de la meta programada. Este avance corresponde a la fase inicial de planeación y definición técnica, que permite establecer lineamientos, responsables y cronograma de ejecución para el desarrollo progresivo de la actividad durante la vigencia.</t>
  </si>
  <si>
    <t>Se realiza ajuste a la Actividad 5, redefiniendo la distribución de sus tareas y porcentajes de ejecución. La tarea “Elaborar informe de seguimiento al Plan Estratégico de Tecnologías de la Información (PETI) de la vigencia anterior” se programó para ejecutarse en febrero (50%) y marzo (50%). Asimismo, la tarea “Actualizar la hoja de ruta de los proyectos incluidos en el PETI” se reprogramó para desarrollarse en abril (50%) y mayo (50%), garantizando una distribución equilibrada de cargas y una adecuada secuencia técnica en su implementación.</t>
  </si>
  <si>
    <t>El ajuste en la programación de la Actividad 5 obedece a la secuencia técnica requerida para su adecuada ejecución. De acuerdo con lo informado por el profesional técnico responsable, la elaboración del informe de seguimiento al Plan Estratégico de Tecnologías de la Información (PETI) de la vigencia anterior constituye un insumo previo y necesario para la actualización de la hoja de ruta de los proyectos incluidos en el PETI. En ese sentido, primero se requiere consolidar el análisis de cumplimiento, avances y brechas identificadas en la vigencia anterior, a fin de contar con información objetiva y actualizada que permita ajustar de manera coherente la planeación estratégica de los proyectos. Por lo anterior, se reprogramaron las actividades garantizando una ejecución lógica, técnica y alineada con los principios de planeación institucional.</t>
  </si>
  <si>
    <t>En el marco de la ejecución programada, se desarrollaron acciones orientadas al cumplimiento de la meta institucional, logrando un avance del 11,60% frente a lo planificado. Las actividades adelantadas incluyeron la implementación de acciones técnicas, implementación de estrategias y de seguimiento que fortalecen la articulación entre planeación, gestión y control, garantizando coherencia con los lineamientos institucionales y aportando al cumplimiento gradual del indicador.</t>
  </si>
  <si>
    <t>El indicador registra un resultado del 91,04%, manteniendo el desempeño institucional según lo planeado. Este resultado refleja la consolidación de acciones implementadas para el cierre de vigencias anteriores y el sostenimiento de los estándares de gestión pública distrital, constituyéndose en una base sólida para avanzar hacia el cumplimiento de la meta proyectada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</si>
</sst>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 #,##0.00_-;\-&quot;$&quot;\ * #,##0.00_-;_-&quot;$&quot;\ * &quot;-&quot;??_-;_-@_-"/>
    <numFmt numFmtId="43" formatCode="_-* #,##0.00_-;\-* #,##0.00_-;_-* &quot;-&quot;??_-;_-@_-"/>
    <numFmt numFmtId="164" formatCode="_-&quot;$&quot;* #,##0.00_-;\-&quot;$&quot;* #,##0.00_-;_-&quot;$&quot;* &quot;-&quot;??_-;_-@_-"/>
    <numFmt numFmtId="165" formatCode="_-* #,##0\ &quot;€&quot;_-;\-* #,##0\ &quot;€&quot;_-;_-* &quot;-&quot;\ &quot;€&quot;_-;_-@_-"/>
    <numFmt numFmtId="166" formatCode="_-* #,##0.00\ &quot;€&quot;_-;\-* #,##0.00\ &quot;€&quot;_-;_-* &quot;-&quot;??\ &quot;€&quot;_-;_-@_-"/>
    <numFmt numFmtId="167" formatCode="_-* #,##0.00\ _€_-;\-* #,##0.0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 numFmtId="175" formatCode="0.0000"/>
    <numFmt numFmtId="176" formatCode="#,##0.0;\-#,##0.0"/>
    <numFmt numFmtId="177" formatCode="0.000"/>
  </numFmts>
  <fonts count="5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11"/>
      <name val="Calibri"/>
      <family val="2"/>
      <scheme val="minor"/>
    </font>
    <font>
      <b/>
      <sz val="11"/>
      <color theme="0"/>
      <name val="Arial"/>
      <family val="2"/>
    </font>
    <font>
      <sz val="11"/>
      <color rgb="FF000000"/>
      <name val="Arial"/>
      <family val="2"/>
    </font>
    <font>
      <b/>
      <sz val="11"/>
      <color rgb="FF000000"/>
      <name val="Arial"/>
      <family val="2"/>
    </font>
    <font>
      <sz val="13"/>
      <color rgb="FF002060"/>
      <name val="Arial"/>
      <family val="2"/>
    </font>
    <font>
      <sz val="11"/>
      <color rgb="FF000000"/>
      <name val="Calibri"/>
      <family val="2"/>
    </font>
    <font>
      <sz val="12"/>
      <color theme="1"/>
      <name val="Arial"/>
      <family val="2"/>
    </font>
    <font>
      <sz val="12"/>
      <color rgb="FF000000"/>
      <name val="Arial"/>
      <family val="2"/>
    </font>
    <font>
      <sz val="11"/>
      <color theme="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26">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7" fontId="6" fillId="0" borderId="1" applyFont="0" applyFill="0" applyBorder="0" applyAlignment="0" applyProtection="0"/>
    <xf numFmtId="9" fontId="6" fillId="0" borderId="1" applyFont="0" applyFill="0" applyBorder="0" applyAlignment="0" applyProtection="0"/>
    <xf numFmtId="168"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0" fontId="23" fillId="0" borderId="30" applyNumberFormat="0" applyAlignment="0" applyProtection="0">
      <alignment horizontal="right" vertical="center"/>
    </xf>
    <xf numFmtId="170"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0"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164" fontId="3" fillId="0" borderId="1" applyFont="0" applyFill="0" applyBorder="0" applyAlignment="0" applyProtection="0"/>
    <xf numFmtId="44" fontId="46" fillId="0" borderId="0" applyFont="0" applyFill="0" applyBorder="0" applyAlignment="0" applyProtection="0"/>
    <xf numFmtId="0" fontId="2" fillId="0" borderId="1"/>
    <xf numFmtId="43" fontId="2" fillId="0" borderId="1" applyFont="0" applyFill="0" applyBorder="0" applyAlignment="0" applyProtection="0"/>
    <xf numFmtId="0" fontId="19" fillId="0" borderId="0" applyNumberFormat="0" applyFill="0" applyBorder="0" applyAlignment="0" applyProtection="0"/>
  </cellStyleXfs>
  <cellXfs count="701">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0" fontId="13" fillId="5" borderId="12" xfId="2" applyFont="1" applyFill="1" applyBorder="1" applyAlignment="1">
      <alignment vertical="center" wrapText="1"/>
    </xf>
    <xf numFmtId="0" fontId="14" fillId="0" borderId="1" xfId="3" applyFont="1"/>
    <xf numFmtId="0" fontId="13" fillId="7" borderId="2" xfId="2" applyFont="1" applyFill="1" applyBorder="1" applyAlignment="1">
      <alignment vertical="center" wrapText="1"/>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5" borderId="22" xfId="3" applyNumberFormat="1"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43" fontId="42" fillId="5" borderId="59" xfId="18" applyFont="1" applyFill="1" applyBorder="1" applyAlignment="1">
      <alignment horizontal="center" vertical="center" wrapText="1"/>
    </xf>
    <xf numFmtId="43" fontId="42" fillId="5" borderId="61"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54"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5"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4" fillId="0" borderId="47"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14" fillId="0" borderId="7" xfId="3" applyFont="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44" fillId="0" borderId="26" xfId="3" applyFont="1" applyBorder="1" applyAlignment="1">
      <alignment horizontal="center" vertical="center"/>
    </xf>
    <xf numFmtId="0" fontId="4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43" fontId="32" fillId="5" borderId="22" xfId="18" applyFont="1" applyFill="1" applyBorder="1" applyAlignment="1">
      <alignment horizontal="center"/>
    </xf>
    <xf numFmtId="43" fontId="32" fillId="9" borderId="22" xfId="18" applyFont="1" applyFill="1" applyBorder="1" applyAlignment="1">
      <alignment horizontal="center" vertical="center"/>
    </xf>
    <xf numFmtId="0" fontId="32" fillId="0" borderId="51" xfId="3" applyFont="1" applyBorder="1" applyAlignment="1">
      <alignment horizontal="center" vertical="center" wrapText="1"/>
    </xf>
    <xf numFmtId="0" fontId="32" fillId="0" borderId="66" xfId="3" applyFont="1" applyBorder="1" applyAlignment="1">
      <alignment horizontal="center" vertical="center" wrapText="1"/>
    </xf>
    <xf numFmtId="0" fontId="32" fillId="0" borderId="67"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71"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173" fontId="14" fillId="0" borderId="1" xfId="22" applyNumberFormat="1" applyFont="1" applyBorder="1" applyAlignment="1">
      <alignment vertical="center"/>
    </xf>
    <xf numFmtId="173" fontId="14" fillId="0" borderId="1" xfId="3" applyNumberFormat="1" applyFont="1" applyAlignment="1">
      <alignment vertical="center"/>
    </xf>
    <xf numFmtId="173" fontId="14" fillId="0" borderId="1" xfId="22" applyNumberFormat="1" applyFont="1" applyBorder="1" applyAlignment="1">
      <alignment horizontal="center" vertical="center" wrapText="1"/>
    </xf>
    <xf numFmtId="171" fontId="20" fillId="4" borderId="11" xfId="3" applyNumberFormat="1" applyFont="1" applyFill="1" applyBorder="1" applyAlignment="1">
      <alignment horizontal="center" vertical="center"/>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14" fillId="0" borderId="26" xfId="3" applyFont="1" applyBorder="1" applyAlignment="1">
      <alignment vertical="center" wrapText="1"/>
    </xf>
    <xf numFmtId="0" fontId="8" fillId="5" borderId="29" xfId="3" applyFont="1" applyFill="1" applyBorder="1" applyAlignment="1">
      <alignment horizontal="left" vertical="center"/>
    </xf>
    <xf numFmtId="0" fontId="8" fillId="5" borderId="27" xfId="3" applyFont="1" applyFill="1" applyBorder="1" applyAlignment="1">
      <alignment horizontal="left" vertical="center"/>
    </xf>
    <xf numFmtId="0" fontId="8" fillId="5" borderId="28" xfId="3" applyFont="1" applyFill="1" applyBorder="1" applyAlignment="1">
      <alignment horizontal="left" vertical="center"/>
    </xf>
    <xf numFmtId="0" fontId="20" fillId="0" borderId="26" xfId="3" applyFont="1" applyBorder="1" applyAlignment="1">
      <alignment horizontal="center" vertical="center" wrapText="1"/>
    </xf>
    <xf numFmtId="174" fontId="14" fillId="0" borderId="24" xfId="5" applyNumberFormat="1" applyFont="1" applyBorder="1" applyAlignment="1">
      <alignment vertical="center"/>
    </xf>
    <xf numFmtId="173" fontId="0" fillId="0" borderId="22" xfId="22" applyNumberFormat="1" applyFont="1" applyBorder="1" applyAlignment="1">
      <alignment horizontal="center" vertical="center"/>
    </xf>
    <xf numFmtId="9" fontId="14" fillId="0" borderId="10" xfId="1" applyFont="1" applyBorder="1" applyAlignment="1">
      <alignment horizontal="center" vertical="center"/>
    </xf>
    <xf numFmtId="9" fontId="14" fillId="0" borderId="24" xfId="1" applyFont="1" applyBorder="1" applyAlignment="1">
      <alignment horizontal="center" vertical="center"/>
    </xf>
    <xf numFmtId="173" fontId="14" fillId="0" borderId="22" xfId="22" applyNumberFormat="1" applyFont="1" applyBorder="1" applyAlignment="1">
      <alignment vertical="center"/>
    </xf>
    <xf numFmtId="173" fontId="14" fillId="0" borderId="13" xfId="22" applyNumberFormat="1" applyFont="1" applyBorder="1" applyAlignment="1">
      <alignment vertical="center"/>
    </xf>
    <xf numFmtId="9" fontId="14" fillId="0" borderId="14" xfId="1" applyFont="1" applyBorder="1" applyAlignment="1">
      <alignment horizontal="center" vertical="center"/>
    </xf>
    <xf numFmtId="0" fontId="8" fillId="0" borderId="1" xfId="3" applyFont="1" applyAlignment="1">
      <alignment horizontal="center" vertical="center" wrapText="1"/>
    </xf>
    <xf numFmtId="167" fontId="14" fillId="0" borderId="48" xfId="5" applyFont="1" applyBorder="1" applyAlignment="1">
      <alignment vertical="center"/>
    </xf>
    <xf numFmtId="173" fontId="48" fillId="0" borderId="22" xfId="22" applyNumberFormat="1" applyFont="1" applyFill="1" applyBorder="1" applyAlignment="1">
      <alignment horizontal="center" vertical="center"/>
    </xf>
    <xf numFmtId="173" fontId="12" fillId="0" borderId="22" xfId="22" applyNumberFormat="1" applyFont="1" applyFill="1" applyBorder="1" applyAlignment="1">
      <alignment vertical="center"/>
    </xf>
    <xf numFmtId="0" fontId="14" fillId="0" borderId="5" xfId="3" applyFont="1" applyBorder="1" applyAlignment="1">
      <alignment horizontal="left" vertical="center"/>
    </xf>
    <xf numFmtId="174" fontId="14" fillId="0" borderId="48" xfId="5" applyNumberFormat="1" applyFont="1" applyBorder="1" applyAlignment="1">
      <alignment vertical="center"/>
    </xf>
    <xf numFmtId="0" fontId="12" fillId="0" borderId="1" xfId="2" applyFont="1" applyAlignment="1">
      <alignment horizontal="center" vertical="center" wrapText="1"/>
    </xf>
    <xf numFmtId="173" fontId="0" fillId="0" borderId="22" xfId="22" applyNumberFormat="1" applyFont="1" applyFill="1" applyBorder="1" applyAlignment="1">
      <alignment horizontal="center" vertical="center"/>
    </xf>
    <xf numFmtId="173" fontId="14" fillId="0" borderId="22" xfId="22" applyNumberFormat="1" applyFont="1" applyFill="1" applyBorder="1" applyAlignment="1">
      <alignment vertical="center"/>
    </xf>
    <xf numFmtId="173" fontId="14" fillId="0" borderId="13" xfId="22" applyNumberFormat="1" applyFont="1" applyFill="1" applyBorder="1" applyAlignment="1">
      <alignment vertical="center"/>
    </xf>
    <xf numFmtId="172" fontId="39" fillId="0" borderId="22" xfId="21" applyNumberFormat="1" applyFont="1" applyFill="1" applyBorder="1" applyAlignment="1">
      <alignment horizontal="center" vertical="center"/>
    </xf>
    <xf numFmtId="172" fontId="39" fillId="0" borderId="13" xfId="21" applyNumberFormat="1" applyFont="1" applyFill="1" applyBorder="1" applyAlignment="1">
      <alignment horizontal="center" vertical="center"/>
    </xf>
    <xf numFmtId="0" fontId="14" fillId="0" borderId="0" xfId="0" applyFont="1" applyAlignment="1">
      <alignment horizontal="left" vertical="center"/>
    </xf>
    <xf numFmtId="0" fontId="50" fillId="0" borderId="50" xfId="0" applyFont="1" applyBorder="1" applyAlignment="1">
      <alignment horizontal="left" vertical="center" wrapText="1"/>
    </xf>
    <xf numFmtId="0" fontId="44" fillId="0" borderId="0" xfId="0" applyFont="1" applyAlignment="1">
      <alignment horizontal="left" vertical="center"/>
    </xf>
    <xf numFmtId="0" fontId="44" fillId="0" borderId="47" xfId="0" applyFont="1" applyBorder="1" applyAlignment="1">
      <alignment horizontal="left" vertical="center" wrapText="1"/>
    </xf>
    <xf numFmtId="0" fontId="50" fillId="0" borderId="47" xfId="0" applyFont="1" applyBorder="1" applyAlignment="1">
      <alignment horizontal="left" vertical="center" wrapText="1"/>
    </xf>
    <xf numFmtId="0" fontId="50" fillId="0" borderId="22" xfId="0" applyFont="1" applyBorder="1" applyAlignment="1">
      <alignment horizontal="left" vertical="center" wrapText="1"/>
    </xf>
    <xf numFmtId="0" fontId="14" fillId="0" borderId="1" xfId="0" applyFont="1" applyBorder="1"/>
    <xf numFmtId="0" fontId="0" fillId="0" borderId="1" xfId="0" applyBorder="1"/>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9" fontId="20" fillId="0" borderId="26" xfId="3" applyNumberFormat="1" applyFont="1" applyBorder="1" applyAlignment="1">
      <alignment horizontal="center" vertical="center"/>
    </xf>
    <xf numFmtId="9" fontId="21" fillId="0" borderId="26" xfId="3" applyNumberFormat="1" applyFont="1" applyBorder="1" applyAlignment="1">
      <alignment horizontal="center" vertical="center"/>
    </xf>
    <xf numFmtId="9" fontId="20" fillId="0" borderId="8" xfId="1" applyFont="1" applyBorder="1" applyAlignment="1">
      <alignment horizontal="center" vertical="center"/>
    </xf>
    <xf numFmtId="9" fontId="32" fillId="5" borderId="5" xfId="1" applyFont="1" applyFill="1" applyBorder="1" applyAlignment="1">
      <alignment horizontal="center" vertical="center" wrapText="1"/>
    </xf>
    <xf numFmtId="9" fontId="20" fillId="4" borderId="11" xfId="1" applyFont="1" applyFill="1" applyBorder="1" applyAlignment="1">
      <alignment horizontal="center" vertical="center"/>
    </xf>
    <xf numFmtId="9" fontId="32" fillId="5" borderId="11" xfId="1" applyFont="1" applyFill="1" applyBorder="1" applyAlignment="1">
      <alignment horizontal="center" vertical="center" wrapText="1"/>
    </xf>
    <xf numFmtId="10" fontId="32" fillId="5" borderId="22" xfId="3" applyNumberFormat="1" applyFont="1" applyFill="1" applyBorder="1" applyAlignment="1">
      <alignment horizontal="center" vertical="center"/>
    </xf>
    <xf numFmtId="9" fontId="20" fillId="0" borderId="26" xfId="1" applyFont="1" applyBorder="1" applyAlignment="1">
      <alignment horizontal="center" vertical="center"/>
    </xf>
    <xf numFmtId="9" fontId="21" fillId="0" borderId="26" xfId="1" applyFont="1" applyBorder="1" applyAlignment="1">
      <alignment horizontal="center" vertical="center"/>
    </xf>
    <xf numFmtId="169" fontId="20" fillId="0" borderId="26" xfId="1" applyNumberFormat="1" applyFont="1" applyBorder="1" applyAlignment="1">
      <alignment horizontal="center" vertical="center"/>
    </xf>
    <xf numFmtId="169" fontId="21" fillId="0" borderId="26" xfId="1" applyNumberFormat="1" applyFont="1" applyBorder="1" applyAlignment="1">
      <alignment horizontal="center" vertical="center"/>
    </xf>
    <xf numFmtId="169" fontId="20" fillId="0" borderId="8" xfId="1" applyNumberFormat="1" applyFont="1" applyBorder="1" applyAlignment="1">
      <alignment horizontal="center" vertical="center"/>
    </xf>
    <xf numFmtId="169" fontId="32" fillId="5" borderId="5" xfId="1" applyNumberFormat="1" applyFont="1" applyFill="1" applyBorder="1" applyAlignment="1">
      <alignment horizontal="center" vertical="center" wrapText="1"/>
    </xf>
    <xf numFmtId="169" fontId="20" fillId="4" borderId="11" xfId="1" applyNumberFormat="1" applyFont="1" applyFill="1" applyBorder="1" applyAlignment="1">
      <alignment horizontal="center" vertical="center"/>
    </xf>
    <xf numFmtId="169" fontId="32" fillId="5" borderId="11" xfId="1" applyNumberFormat="1" applyFont="1" applyFill="1" applyBorder="1" applyAlignment="1">
      <alignment horizontal="center" vertical="center" wrapText="1"/>
    </xf>
    <xf numFmtId="10" fontId="32" fillId="5" borderId="22" xfId="1" applyNumberFormat="1" applyFont="1" applyFill="1" applyBorder="1" applyAlignment="1">
      <alignment horizontal="center" vertical="center"/>
    </xf>
    <xf numFmtId="10" fontId="20" fillId="0" borderId="8" xfId="1" applyNumberFormat="1" applyFont="1" applyBorder="1" applyAlignment="1">
      <alignment horizontal="center" vertical="center"/>
    </xf>
    <xf numFmtId="10" fontId="20" fillId="0" borderId="11" xfId="1" applyNumberFormat="1" applyFont="1" applyBorder="1" applyAlignment="1">
      <alignment horizontal="center" vertical="center"/>
    </xf>
    <xf numFmtId="2" fontId="20" fillId="0" borderId="26" xfId="3" applyNumberFormat="1" applyFont="1" applyBorder="1" applyAlignment="1">
      <alignment horizontal="center" vertical="center"/>
    </xf>
    <xf numFmtId="2" fontId="21" fillId="0" borderId="26" xfId="3" applyNumberFormat="1" applyFont="1" applyBorder="1" applyAlignment="1">
      <alignment horizontal="center" vertical="center"/>
    </xf>
    <xf numFmtId="9" fontId="20" fillId="0" borderId="27" xfId="1" applyFont="1" applyBorder="1" applyAlignment="1">
      <alignment horizontal="center" vertical="center"/>
    </xf>
    <xf numFmtId="9" fontId="32" fillId="5" borderId="26" xfId="1" applyFont="1" applyFill="1" applyBorder="1" applyAlignment="1">
      <alignment horizontal="center" vertical="center" wrapText="1"/>
    </xf>
    <xf numFmtId="9" fontId="20" fillId="0" borderId="28" xfId="1" applyFont="1" applyBorder="1" applyAlignment="1">
      <alignment horizontal="center" vertical="center"/>
    </xf>
    <xf numFmtId="9" fontId="32" fillId="5" borderId="28" xfId="1" applyFont="1" applyFill="1" applyBorder="1" applyAlignment="1">
      <alignment horizontal="center" vertical="center" wrapText="1"/>
    </xf>
    <xf numFmtId="2" fontId="20" fillId="0" borderId="26" xfId="1" applyNumberFormat="1" applyFont="1" applyBorder="1" applyAlignment="1">
      <alignment horizontal="center" vertical="center"/>
    </xf>
    <xf numFmtId="2" fontId="14" fillId="0" borderId="1" xfId="3" applyNumberFormat="1" applyFont="1" applyAlignment="1">
      <alignment vertical="center"/>
    </xf>
    <xf numFmtId="0" fontId="32" fillId="5" borderId="19" xfId="3" applyFont="1" applyFill="1" applyBorder="1" applyAlignment="1">
      <alignment horizontal="center" vertical="center" wrapText="1"/>
    </xf>
    <xf numFmtId="0" fontId="20" fillId="0" borderId="16" xfId="3" applyFont="1" applyBorder="1" applyAlignment="1">
      <alignment horizontal="center" vertical="center"/>
    </xf>
    <xf numFmtId="171" fontId="20" fillId="4" borderId="20" xfId="3" applyNumberFormat="1" applyFont="1" applyFill="1" applyBorder="1" applyAlignment="1">
      <alignment horizontal="center" vertical="center"/>
    </xf>
    <xf numFmtId="0" fontId="32" fillId="5" borderId="6" xfId="3" applyFont="1" applyFill="1" applyBorder="1" applyAlignment="1">
      <alignment horizontal="center" vertical="center" wrapText="1"/>
    </xf>
    <xf numFmtId="0" fontId="20" fillId="0" borderId="19" xfId="3" applyFont="1" applyBorder="1" applyAlignment="1">
      <alignment horizontal="center" vertical="center"/>
    </xf>
    <xf numFmtId="175" fontId="14" fillId="0" borderId="1" xfId="3" applyNumberFormat="1" applyFont="1" applyAlignment="1">
      <alignment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0" fontId="32" fillId="3" borderId="22" xfId="23" applyFont="1" applyFill="1" applyBorder="1" applyAlignment="1">
      <alignment horizontal="center" vertical="center"/>
    </xf>
    <xf numFmtId="9" fontId="32" fillId="5" borderId="22" xfId="19" applyNumberFormat="1" applyFont="1" applyFill="1" applyBorder="1" applyAlignment="1">
      <alignment horizontal="center"/>
    </xf>
    <xf numFmtId="43" fontId="32" fillId="5" borderId="22" xfId="24" applyFont="1" applyFill="1" applyBorder="1" applyAlignment="1">
      <alignment horizontal="center"/>
    </xf>
    <xf numFmtId="10" fontId="32" fillId="5" borderId="5" xfId="1" applyNumberFormat="1" applyFont="1" applyFill="1" applyBorder="1" applyAlignment="1">
      <alignment horizontal="center" vertical="center" wrapText="1"/>
    </xf>
    <xf numFmtId="10" fontId="20" fillId="4" borderId="11" xfId="1" applyNumberFormat="1" applyFont="1" applyFill="1" applyBorder="1" applyAlignment="1">
      <alignment horizontal="center" vertical="center"/>
    </xf>
    <xf numFmtId="10" fontId="32" fillId="5" borderId="11" xfId="1" applyNumberFormat="1" applyFont="1" applyFill="1" applyBorder="1" applyAlignment="1">
      <alignment horizontal="center" vertical="center" wrapText="1"/>
    </xf>
    <xf numFmtId="10" fontId="14" fillId="0" borderId="1" xfId="1" applyNumberFormat="1" applyFont="1" applyBorder="1" applyAlignment="1">
      <alignment vertical="center"/>
    </xf>
    <xf numFmtId="0" fontId="53" fillId="0" borderId="22" xfId="0" applyFont="1" applyBorder="1" applyAlignment="1">
      <alignment vertical="center" wrapText="1"/>
    </xf>
    <xf numFmtId="0" fontId="53" fillId="0" borderId="22" xfId="0" applyFont="1" applyBorder="1" applyAlignment="1">
      <alignment horizontal="center" vertical="center" wrapText="1"/>
    </xf>
    <xf numFmtId="0" fontId="13" fillId="0" borderId="12" xfId="2" applyFont="1" applyBorder="1" applyAlignment="1">
      <alignment vertical="center" wrapText="1"/>
    </xf>
    <xf numFmtId="0" fontId="53" fillId="0" borderId="13" xfId="0" applyFont="1" applyBorder="1" applyAlignment="1">
      <alignment vertical="center" wrapText="1"/>
    </xf>
    <xf numFmtId="0" fontId="53" fillId="0" borderId="13" xfId="0" applyFont="1" applyBorder="1" applyAlignment="1">
      <alignment horizontal="center" vertical="center" wrapText="1"/>
    </xf>
    <xf numFmtId="169" fontId="14" fillId="0" borderId="63" xfId="1" applyNumberFormat="1" applyFont="1" applyBorder="1" applyAlignment="1">
      <alignment horizontal="center" vertical="center" wrapText="1"/>
    </xf>
    <xf numFmtId="169" fontId="14" fillId="0" borderId="5" xfId="1" applyNumberFormat="1" applyFont="1" applyBorder="1" applyAlignment="1">
      <alignment horizontal="center" vertical="center" wrapText="1"/>
    </xf>
    <xf numFmtId="169" fontId="8" fillId="0" borderId="26" xfId="1" applyNumberFormat="1" applyFont="1" applyBorder="1" applyAlignment="1">
      <alignment horizontal="center" vertical="center" wrapText="1"/>
    </xf>
    <xf numFmtId="169" fontId="14" fillId="0" borderId="29" xfId="1" applyNumberFormat="1" applyFont="1" applyBorder="1" applyAlignment="1">
      <alignment horizontal="center" vertical="center" wrapText="1"/>
    </xf>
    <xf numFmtId="0" fontId="23" fillId="0" borderId="12" xfId="12" quotePrefix="1" applyNumberFormat="1" applyBorder="1" applyAlignment="1">
      <alignment horizontal="center" vertical="center" wrapText="1"/>
    </xf>
    <xf numFmtId="0" fontId="23" fillId="0" borderId="13" xfId="12" quotePrefix="1" applyNumberFormat="1" applyBorder="1" applyAlignment="1">
      <alignment horizontal="left" vertical="center" wrapText="1"/>
    </xf>
    <xf numFmtId="0" fontId="23" fillId="0" borderId="13" xfId="12" quotePrefix="1" applyNumberFormat="1" applyBorder="1" applyAlignment="1">
      <alignment horizontal="center" vertical="center" wrapText="1"/>
    </xf>
    <xf numFmtId="0" fontId="4" fillId="0" borderId="59" xfId="19" applyBorder="1" applyAlignment="1">
      <alignment horizontal="right" vertical="center"/>
    </xf>
    <xf numFmtId="37" fontId="23" fillId="0" borderId="22" xfId="11" applyNumberFormat="1" applyBorder="1" applyAlignment="1">
      <alignment horizontal="center" vertical="center"/>
    </xf>
    <xf numFmtId="37" fontId="23" fillId="0" borderId="24" xfId="11" applyNumberFormat="1" applyBorder="1" applyAlignment="1">
      <alignment horizontal="center" vertical="center"/>
    </xf>
    <xf numFmtId="9" fontId="0" fillId="0" borderId="21" xfId="1" applyFont="1" applyFill="1" applyBorder="1" applyAlignment="1">
      <alignment horizontal="center" vertical="center"/>
    </xf>
    <xf numFmtId="9" fontId="0" fillId="0" borderId="22" xfId="1" applyFont="1" applyFill="1" applyBorder="1" applyAlignment="1">
      <alignment horizontal="center" vertical="center"/>
    </xf>
    <xf numFmtId="0" fontId="4" fillId="0" borderId="22" xfId="19" applyBorder="1" applyAlignment="1">
      <alignment vertical="center"/>
    </xf>
    <xf numFmtId="0" fontId="4" fillId="0" borderId="22" xfId="19" applyBorder="1" applyAlignment="1">
      <alignment horizontal="center" vertical="center"/>
    </xf>
    <xf numFmtId="9" fontId="23" fillId="0" borderId="53" xfId="1" applyFont="1" applyFill="1" applyBorder="1" applyAlignment="1">
      <alignment horizontal="center" vertical="center"/>
    </xf>
    <xf numFmtId="10" fontId="0" fillId="0" borderId="21" xfId="1" applyNumberFormat="1" applyFont="1" applyFill="1" applyBorder="1" applyAlignment="1">
      <alignment horizontal="center" vertical="center"/>
    </xf>
    <xf numFmtId="37" fontId="23" fillId="0" borderId="13" xfId="11" applyNumberFormat="1" applyBorder="1" applyAlignment="1">
      <alignment horizontal="center" vertical="center"/>
    </xf>
    <xf numFmtId="176" fontId="23" fillId="0" borderId="14" xfId="11"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 fillId="0" borderId="13" xfId="19" applyBorder="1" applyAlignment="1">
      <alignment vertical="center"/>
    </xf>
    <xf numFmtId="43" fontId="0" fillId="0" borderId="13" xfId="18" applyFont="1" applyFill="1" applyBorder="1" applyAlignment="1">
      <alignment horizontal="center" vertical="center"/>
    </xf>
    <xf numFmtId="0" fontId="4" fillId="0" borderId="13" xfId="19" applyBorder="1" applyAlignment="1">
      <alignment horizontal="center" vertical="center"/>
    </xf>
    <xf numFmtId="43" fontId="23" fillId="0" borderId="72" xfId="18" applyFont="1" applyFill="1" applyBorder="1" applyAlignment="1">
      <alignment horizontal="center" vertical="center"/>
    </xf>
    <xf numFmtId="0" fontId="51" fillId="0" borderId="22" xfId="0" applyFont="1" applyBorder="1" applyAlignment="1">
      <alignment horizontal="left" vertical="center"/>
    </xf>
    <xf numFmtId="0" fontId="50" fillId="0" borderId="22" xfId="0" applyFont="1" applyBorder="1" applyAlignment="1">
      <alignment vertical="center" wrapText="1"/>
    </xf>
    <xf numFmtId="0" fontId="50" fillId="0" borderId="47" xfId="0" applyFont="1" applyBorder="1" applyAlignment="1">
      <alignment vertical="center" wrapText="1"/>
    </xf>
    <xf numFmtId="0" fontId="51" fillId="13" borderId="22" xfId="0" applyFont="1" applyFill="1" applyBorder="1" applyAlignment="1">
      <alignment horizontal="left" vertical="center"/>
    </xf>
    <xf numFmtId="0" fontId="50" fillId="13" borderId="47" xfId="0" applyFont="1" applyFill="1" applyBorder="1" applyAlignment="1">
      <alignment vertical="center" wrapText="1"/>
    </xf>
    <xf numFmtId="0" fontId="50" fillId="13" borderId="47" xfId="0" applyFont="1" applyFill="1" applyBorder="1" applyAlignment="1">
      <alignment horizontal="left" vertical="center" wrapText="1"/>
    </xf>
    <xf numFmtId="0" fontId="51" fillId="0" borderId="22" xfId="0" applyFont="1" applyBorder="1" applyAlignment="1">
      <alignment horizontal="left" vertical="center" wrapText="1"/>
    </xf>
    <xf numFmtId="0" fontId="51" fillId="13" borderId="22" xfId="0" applyFont="1" applyFill="1" applyBorder="1" applyAlignment="1">
      <alignment horizontal="center" vertical="center"/>
    </xf>
    <xf numFmtId="0" fontId="50" fillId="4" borderId="25"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51" fillId="0" borderId="22" xfId="0" quotePrefix="1" applyFont="1" applyBorder="1" applyAlignment="1">
      <alignment horizontal="left" vertical="center" wrapText="1"/>
    </xf>
    <xf numFmtId="0" fontId="51" fillId="0" borderId="52" xfId="0" applyFont="1" applyBorder="1" applyAlignment="1">
      <alignment horizontal="left" vertical="center"/>
    </xf>
    <xf numFmtId="0" fontId="50" fillId="0" borderId="66" xfId="0" applyFont="1" applyBorder="1" applyAlignment="1">
      <alignment horizontal="left" vertical="center" wrapText="1"/>
    </xf>
    <xf numFmtId="173" fontId="2" fillId="0" borderId="22" xfId="22" applyNumberFormat="1" applyFont="1" applyBorder="1" applyAlignment="1">
      <alignment vertical="center"/>
    </xf>
    <xf numFmtId="0" fontId="13" fillId="5" borderId="5" xfId="2" applyFont="1" applyFill="1" applyBorder="1" applyAlignment="1">
      <alignment vertical="center" wrapText="1"/>
    </xf>
    <xf numFmtId="0" fontId="13" fillId="5" borderId="7" xfId="2" applyFont="1" applyFill="1" applyBorder="1" applyAlignment="1">
      <alignment vertical="center" wrapText="1"/>
    </xf>
    <xf numFmtId="0" fontId="20" fillId="0" borderId="19" xfId="3" applyFont="1" applyBorder="1" applyAlignment="1">
      <alignment horizontal="left" vertical="center" wrapText="1"/>
    </xf>
    <xf numFmtId="10" fontId="20" fillId="0" borderId="27" xfId="3" applyNumberFormat="1" applyFont="1" applyBorder="1" applyAlignment="1">
      <alignment horizontal="center" vertical="center"/>
    </xf>
    <xf numFmtId="2" fontId="20" fillId="0" borderId="8" xfId="1" applyNumberFormat="1" applyFont="1" applyBorder="1" applyAlignment="1">
      <alignment horizontal="center" vertical="center"/>
    </xf>
    <xf numFmtId="177" fontId="20" fillId="0" borderId="27" xfId="1" applyNumberFormat="1" applyFont="1" applyBorder="1" applyAlignment="1">
      <alignment horizontal="center" vertical="center" wrapText="1"/>
    </xf>
    <xf numFmtId="10" fontId="32" fillId="5" borderId="26" xfId="1" applyNumberFormat="1" applyFont="1" applyFill="1" applyBorder="1" applyAlignment="1">
      <alignment horizontal="center" vertical="center" wrapText="1"/>
    </xf>
    <xf numFmtId="10" fontId="21" fillId="4" borderId="22" xfId="0" applyNumberFormat="1" applyFont="1" applyFill="1" applyBorder="1" applyAlignment="1">
      <alignment horizontal="center"/>
    </xf>
    <xf numFmtId="10" fontId="14" fillId="0" borderId="8" xfId="3" applyNumberFormat="1" applyFont="1" applyBorder="1" applyAlignment="1">
      <alignment horizontal="center" vertical="center"/>
    </xf>
    <xf numFmtId="10" fontId="14" fillId="0" borderId="11" xfId="3" applyNumberFormat="1" applyFont="1" applyBorder="1" applyAlignment="1">
      <alignment horizontal="center" vertical="center"/>
    </xf>
    <xf numFmtId="0" fontId="19" fillId="0" borderId="19" xfId="25" applyBorder="1" applyAlignment="1">
      <alignment horizontal="center" vertical="center" wrapText="1"/>
    </xf>
    <xf numFmtId="0" fontId="14" fillId="0" borderId="19" xfId="3" applyFont="1" applyBorder="1" applyAlignment="1">
      <alignment horizontal="left" vertical="center" wrapText="1"/>
    </xf>
    <xf numFmtId="9" fontId="14" fillId="0" borderId="48" xfId="1" applyFont="1" applyBorder="1" applyAlignment="1">
      <alignment horizontal="center" vertical="center"/>
    </xf>
    <xf numFmtId="169" fontId="14" fillId="0" borderId="48" xfId="1" applyNumberFormat="1" applyFont="1" applyBorder="1" applyAlignment="1">
      <alignment horizontal="center" vertical="center"/>
    </xf>
    <xf numFmtId="169" fontId="14" fillId="0" borderId="24" xfId="1" applyNumberFormat="1" applyFont="1" applyBorder="1" applyAlignment="1">
      <alignment horizontal="center" vertical="center"/>
    </xf>
    <xf numFmtId="0" fontId="13" fillId="0" borderId="26" xfId="0" applyFont="1" applyBorder="1" applyAlignment="1">
      <alignment horizontal="center" vertical="center" wrapText="1"/>
    </xf>
    <xf numFmtId="0" fontId="20" fillId="0" borderId="26" xfId="18" applyNumberFormat="1" applyFont="1" applyBorder="1" applyAlignment="1">
      <alignment horizontal="center" vertical="center"/>
    </xf>
    <xf numFmtId="0" fontId="21" fillId="0" borderId="26" xfId="18" applyNumberFormat="1" applyFont="1" applyBorder="1" applyAlignment="1">
      <alignment horizontal="center" vertical="center"/>
    </xf>
    <xf numFmtId="0" fontId="20" fillId="0" borderId="27" xfId="1" applyNumberFormat="1" applyFont="1" applyBorder="1" applyAlignment="1">
      <alignment horizontal="center" vertical="center"/>
    </xf>
    <xf numFmtId="0" fontId="32" fillId="5" borderId="5" xfId="18" applyNumberFormat="1" applyFont="1" applyFill="1" applyBorder="1" applyAlignment="1">
      <alignment horizontal="center" vertical="center"/>
    </xf>
    <xf numFmtId="0" fontId="20" fillId="4" borderId="11" xfId="18" applyNumberFormat="1" applyFont="1" applyFill="1" applyBorder="1" applyAlignment="1">
      <alignment horizontal="center" vertical="center"/>
    </xf>
    <xf numFmtId="0" fontId="32" fillId="5" borderId="11" xfId="18" applyNumberFormat="1" applyFont="1" applyFill="1" applyBorder="1" applyAlignment="1">
      <alignment horizontal="center" vertical="center"/>
    </xf>
    <xf numFmtId="10" fontId="20" fillId="0" borderId="27" xfId="1" applyNumberFormat="1" applyFont="1" applyFill="1" applyBorder="1" applyAlignment="1">
      <alignment horizontal="center" vertical="center"/>
    </xf>
    <xf numFmtId="10" fontId="14" fillId="0" borderId="27" xfId="3" applyNumberFormat="1" applyFont="1" applyBorder="1" applyAlignment="1">
      <alignment horizontal="center" vertical="center"/>
    </xf>
    <xf numFmtId="0" fontId="13" fillId="0" borderId="26" xfId="0" applyFont="1" applyBorder="1" applyAlignment="1">
      <alignment horizontal="left" vertical="center" wrapText="1"/>
    </xf>
    <xf numFmtId="0" fontId="1" fillId="0" borderId="25" xfId="19" applyFont="1" applyBorder="1" applyAlignment="1">
      <alignment vertical="center" wrapText="1"/>
    </xf>
    <xf numFmtId="0" fontId="1" fillId="0" borderId="57" xfId="19" applyFont="1" applyBorder="1" applyAlignment="1">
      <alignment vertical="center" wrapText="1"/>
    </xf>
    <xf numFmtId="9" fontId="4" fillId="0" borderId="25" xfId="19" applyNumberFormat="1" applyBorder="1" applyAlignment="1">
      <alignment horizontal="center" vertical="center"/>
    </xf>
    <xf numFmtId="10" fontId="4" fillId="0" borderId="25" xfId="19" applyNumberFormat="1" applyBorder="1" applyAlignment="1">
      <alignment horizontal="center" vertical="center"/>
    </xf>
    <xf numFmtId="10" fontId="4" fillId="0" borderId="57" xfId="19" applyNumberFormat="1" applyBorder="1" applyAlignment="1">
      <alignment horizontal="center" vertical="center"/>
    </xf>
    <xf numFmtId="172" fontId="56" fillId="0" borderId="1" xfId="3" applyNumberFormat="1" applyFont="1" applyAlignment="1">
      <alignment vertical="center"/>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43" fontId="20" fillId="0" borderId="22" xfId="18" applyFont="1" applyBorder="1" applyAlignment="1">
      <alignment horizont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22" xfId="0" applyFont="1" applyBorder="1" applyAlignment="1">
      <alignment horizontal="center"/>
    </xf>
    <xf numFmtId="0" fontId="20" fillId="0" borderId="23" xfId="0" applyFont="1" applyBorder="1" applyAlignment="1">
      <alignment horizontal="center"/>
    </xf>
    <xf numFmtId="0" fontId="20" fillId="0" borderId="25" xfId="0" applyFont="1" applyBorder="1" applyAlignment="1">
      <alignment horizontal="center"/>
    </xf>
    <xf numFmtId="0" fontId="20" fillId="0" borderId="22" xfId="3" applyFont="1" applyBorder="1" applyAlignment="1">
      <alignment horizontal="center" vertical="center"/>
    </xf>
    <xf numFmtId="0" fontId="52" fillId="0" borderId="23" xfId="3" applyFont="1" applyBorder="1" applyAlignment="1">
      <alignment horizontal="left" vertical="center" wrapText="1"/>
    </xf>
    <xf numFmtId="0" fontId="52" fillId="0" borderId="25" xfId="3" applyFont="1" applyBorder="1" applyAlignment="1">
      <alignment horizontal="left" vertical="center" wrapText="1"/>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52" fillId="0" borderId="23" xfId="3" applyFont="1" applyBorder="1" applyAlignment="1">
      <alignment horizontal="center" vertical="center" wrapText="1"/>
    </xf>
    <xf numFmtId="0" fontId="52" fillId="0" borderId="25" xfId="3" applyFont="1" applyBorder="1" applyAlignment="1">
      <alignment horizontal="center" vertical="center" wrapText="1"/>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20" fillId="0" borderId="23" xfId="3" applyFont="1" applyBorder="1" applyAlignment="1">
      <alignment horizontal="left" vertical="center" wrapText="1"/>
    </xf>
    <xf numFmtId="0" fontId="20" fillId="0" borderId="25" xfId="3" applyFont="1" applyBorder="1" applyAlignment="1">
      <alignment horizontal="left" vertical="center"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47" fillId="0" borderId="23" xfId="3" applyFont="1" applyBorder="1" applyAlignment="1">
      <alignment horizontal="center" vertical="top" wrapText="1"/>
    </xf>
    <xf numFmtId="0" fontId="20" fillId="0" borderId="25" xfId="3" applyFont="1" applyBorder="1" applyAlignment="1">
      <alignment horizontal="center" vertical="top" wrapText="1"/>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47" fillId="0" borderId="23" xfId="3" applyFont="1" applyBorder="1" applyAlignment="1">
      <alignment horizontal="center" vertical="center" wrapText="1"/>
    </xf>
    <xf numFmtId="0" fontId="33" fillId="0" borderId="25" xfId="3" applyFont="1" applyBorder="1" applyAlignment="1">
      <alignment horizontal="left" vertical="center" wrapText="1"/>
    </xf>
    <xf numFmtId="0" fontId="19" fillId="0" borderId="23" xfId="16" applyBorder="1" applyAlignment="1">
      <alignment horizontal="center" vertical="center" wrapText="1"/>
    </xf>
    <xf numFmtId="0" fontId="19" fillId="0" borderId="25" xfId="16" applyBorder="1" applyAlignment="1">
      <alignment horizontal="center" vertical="center" wrapText="1"/>
    </xf>
    <xf numFmtId="169" fontId="32" fillId="5" borderId="23" xfId="3" applyNumberFormat="1" applyFont="1" applyFill="1" applyBorder="1" applyAlignment="1">
      <alignment horizontal="center" vertical="center" wrapText="1"/>
    </xf>
    <xf numFmtId="169" fontId="32" fillId="5" borderId="25" xfId="3" applyNumberFormat="1" applyFont="1" applyFill="1" applyBorder="1" applyAlignment="1">
      <alignment horizontal="center" vertical="center" wrapText="1"/>
    </xf>
    <xf numFmtId="169" fontId="32" fillId="5" borderId="23" xfId="3" applyNumberFormat="1" applyFont="1" applyFill="1" applyBorder="1" applyAlignment="1">
      <alignment horizontal="center" vertical="center"/>
    </xf>
    <xf numFmtId="169" fontId="32" fillId="5" borderId="25" xfId="3" applyNumberFormat="1" applyFont="1" applyFill="1" applyBorder="1" applyAlignment="1">
      <alignment horizontal="center" vertical="center"/>
    </xf>
    <xf numFmtId="9" fontId="32"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32" fillId="5" borderId="22" xfId="2" applyFont="1" applyFill="1" applyBorder="1" applyAlignment="1">
      <alignment horizontal="center" vertical="center" wrapText="1"/>
    </xf>
    <xf numFmtId="0" fontId="20" fillId="0" borderId="6" xfId="3" applyFont="1" applyBorder="1" applyAlignment="1">
      <alignment horizontal="center" vertical="center"/>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9" fontId="21" fillId="4" borderId="11" xfId="3" applyNumberFormat="1" applyFont="1" applyFill="1" applyBorder="1" applyAlignment="1">
      <alignment horizontal="center" vertical="center"/>
    </xf>
    <xf numFmtId="9" fontId="21" fillId="4" borderId="19" xfId="3" applyNumberFormat="1" applyFont="1" applyFill="1" applyBorder="1" applyAlignment="1">
      <alignment horizontal="center" vertical="center"/>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13" fillId="4" borderId="1" xfId="2" applyFont="1" applyFill="1" applyAlignment="1">
      <alignment horizontal="left" vertical="center"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0" fontId="21" fillId="0" borderId="26" xfId="3" applyFont="1" applyBorder="1" applyAlignment="1">
      <alignment horizontal="center" vertical="center"/>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2" fillId="0" borderId="2" xfId="2" applyFont="1" applyBorder="1" applyAlignment="1">
      <alignment horizontal="left" vertical="center" wrapText="1"/>
    </xf>
    <xf numFmtId="0" fontId="13" fillId="0" borderId="18" xfId="2" applyFont="1" applyBorder="1" applyAlignment="1">
      <alignment horizontal="left" vertical="center" wrapText="1"/>
    </xf>
    <xf numFmtId="0" fontId="13" fillId="0" borderId="17" xfId="2" applyFont="1" applyBorder="1" applyAlignment="1">
      <alignment horizontal="left" vertical="center" wrapText="1"/>
    </xf>
    <xf numFmtId="0" fontId="13" fillId="0" borderId="8" xfId="2" applyFont="1" applyBorder="1" applyAlignment="1">
      <alignment horizontal="left" vertical="center" wrapText="1"/>
    </xf>
    <xf numFmtId="0" fontId="13" fillId="0" borderId="1" xfId="2" applyFont="1" applyAlignment="1">
      <alignment horizontal="left" vertical="center" wrapText="1"/>
    </xf>
    <xf numFmtId="0" fontId="13" fillId="0" borderId="16" xfId="2" applyFont="1" applyBorder="1" applyAlignment="1">
      <alignment horizontal="left" vertical="center" wrapText="1"/>
    </xf>
    <xf numFmtId="0" fontId="13" fillId="0" borderId="11" xfId="2" applyFont="1" applyBorder="1" applyAlignment="1">
      <alignment horizontal="left" vertical="center" wrapText="1"/>
    </xf>
    <xf numFmtId="0" fontId="13" fillId="0" borderId="20" xfId="2" applyFont="1" applyBorder="1" applyAlignment="1">
      <alignment horizontal="left" vertical="center" wrapText="1"/>
    </xf>
    <xf numFmtId="0" fontId="13" fillId="0" borderId="19" xfId="2" applyFont="1" applyBorder="1" applyAlignment="1">
      <alignment horizontal="left" vertical="center" wrapText="1"/>
    </xf>
    <xf numFmtId="0" fontId="12" fillId="0" borderId="26" xfId="2" applyFont="1" applyBorder="1" applyAlignment="1">
      <alignment horizontal="center" vertical="center" wrapText="1"/>
    </xf>
    <xf numFmtId="0" fontId="13" fillId="5" borderId="26" xfId="2" applyFont="1" applyFill="1" applyBorder="1" applyAlignment="1">
      <alignment horizontal="left" vertical="center" wrapText="1"/>
    </xf>
    <xf numFmtId="0" fontId="12" fillId="0" borderId="26" xfId="2" applyFont="1" applyBorder="1" applyAlignment="1">
      <alignment horizontal="left" vertical="center" wrapText="1"/>
    </xf>
    <xf numFmtId="0" fontId="12" fillId="0" borderId="68" xfId="2" applyFont="1" applyBorder="1" applyAlignment="1">
      <alignment horizontal="center" vertical="center" wrapText="1"/>
    </xf>
    <xf numFmtId="0" fontId="14" fillId="0" borderId="26" xfId="3" applyFont="1" applyBorder="1" applyAlignment="1">
      <alignment horizontal="center" vertical="center" wrapText="1"/>
    </xf>
    <xf numFmtId="0" fontId="13" fillId="4" borderId="5" xfId="2" applyFont="1" applyFill="1" applyBorder="1" applyAlignment="1">
      <alignment horizontal="center" vertical="center" wrapText="1"/>
    </xf>
    <xf numFmtId="0" fontId="13" fillId="4" borderId="6" xfId="2" applyFont="1" applyFill="1" applyBorder="1" applyAlignment="1">
      <alignment horizontal="center" vertical="center" wrapText="1"/>
    </xf>
    <xf numFmtId="0" fontId="13" fillId="4" borderId="7" xfId="2" applyFont="1" applyFill="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13" fillId="5" borderId="26" xfId="2" applyFont="1" applyFill="1" applyBorder="1" applyAlignment="1">
      <alignment horizontal="center" vertical="center" wrapText="1"/>
    </xf>
    <xf numFmtId="0" fontId="13" fillId="0" borderId="26" xfId="0" applyFont="1" applyBorder="1" applyAlignment="1">
      <alignment horizontal="center"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49" fillId="12" borderId="23" xfId="0" applyFont="1" applyFill="1" applyBorder="1" applyAlignment="1">
      <alignment horizontal="center" vertical="center"/>
    </xf>
    <xf numFmtId="0" fontId="49"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1" fillId="5" borderId="23" xfId="0" applyFont="1" applyFill="1" applyBorder="1" applyAlignment="1">
      <alignment horizontal="center" vertical="center" wrapText="1"/>
    </xf>
    <xf numFmtId="0" fontId="51" fillId="5" borderId="25" xfId="0" applyFont="1" applyFill="1" applyBorder="1" applyAlignment="1">
      <alignment horizontal="center" vertical="center" wrapText="1"/>
    </xf>
    <xf numFmtId="0" fontId="51" fillId="13" borderId="23" xfId="0" applyFont="1" applyFill="1" applyBorder="1" applyAlignment="1">
      <alignment horizontal="center" vertical="center"/>
    </xf>
    <xf numFmtId="0" fontId="51" fillId="13" borderId="25" xfId="0" applyFont="1" applyFill="1" applyBorder="1" applyAlignment="1">
      <alignment horizontal="center" vertical="center"/>
    </xf>
    <xf numFmtId="0" fontId="51" fillId="13" borderId="23" xfId="0" applyFont="1" applyFill="1" applyBorder="1" applyAlignment="1">
      <alignment horizontal="left" vertical="center"/>
    </xf>
    <xf numFmtId="0" fontId="51" fillId="13" borderId="25" xfId="0" applyFont="1" applyFill="1" applyBorder="1" applyAlignment="1">
      <alignment horizontal="left" vertical="center"/>
    </xf>
    <xf numFmtId="0" fontId="51" fillId="13" borderId="23" xfId="0" applyFont="1" applyFill="1" applyBorder="1" applyAlignment="1">
      <alignment horizontal="left" vertical="center" wrapText="1"/>
    </xf>
    <xf numFmtId="0" fontId="51" fillId="13" borderId="25" xfId="0" applyFont="1" applyFill="1" applyBorder="1" applyAlignment="1">
      <alignment horizontal="left" vertical="center" wrapText="1"/>
    </xf>
    <xf numFmtId="0" fontId="51" fillId="5" borderId="23" xfId="0" applyFont="1" applyFill="1" applyBorder="1" applyAlignment="1">
      <alignment horizontal="center" vertical="center"/>
    </xf>
    <xf numFmtId="0" fontId="51" fillId="5" borderId="25" xfId="0" applyFont="1" applyFill="1" applyBorder="1" applyAlignment="1">
      <alignment horizontal="center" vertical="center"/>
    </xf>
    <xf numFmtId="0" fontId="8" fillId="0" borderId="52" xfId="0" applyFont="1" applyBorder="1" applyAlignment="1">
      <alignment horizontal="center" vertical="center"/>
    </xf>
    <xf numFmtId="0" fontId="8" fillId="0" borderId="66" xfId="0" applyFont="1" applyBorder="1" applyAlignment="1">
      <alignment horizontal="center" vertical="center"/>
    </xf>
    <xf numFmtId="0" fontId="50" fillId="4" borderId="23" xfId="0" applyFont="1" applyFill="1" applyBorder="1" applyAlignment="1">
      <alignment horizontal="left" vertical="center" wrapText="1"/>
    </xf>
    <xf numFmtId="0" fontId="50" fillId="4" borderId="25" xfId="0" applyFont="1" applyFill="1" applyBorder="1" applyAlignment="1">
      <alignment horizontal="left" vertical="center" wrapText="1"/>
    </xf>
    <xf numFmtId="169" fontId="0" fillId="0" borderId="25" xfId="0" applyNumberFormat="1" applyBorder="1" applyAlignment="1">
      <alignment horizontal="center" vertical="center"/>
    </xf>
    <xf numFmtId="169" fontId="20" fillId="0" borderId="23" xfId="1" applyNumberFormat="1" applyFont="1" applyBorder="1" applyAlignment="1">
      <alignment vertical="center" wrapText="1"/>
    </xf>
    <xf numFmtId="169" fontId="20" fillId="0" borderId="25" xfId="1" applyNumberFormat="1" applyFont="1" applyBorder="1" applyAlignment="1">
      <alignment vertical="center" wrapText="1"/>
    </xf>
    <xf numFmtId="169" fontId="20" fillId="0" borderId="23" xfId="1" applyNumberFormat="1" applyFont="1" applyBorder="1" applyAlignment="1">
      <alignment horizontal="center" vertical="center" wrapText="1"/>
    </xf>
    <xf numFmtId="169" fontId="20" fillId="0" borderId="25" xfId="1" applyNumberFormat="1" applyFont="1" applyBorder="1" applyAlignment="1">
      <alignment horizontal="center" vertical="center" wrapText="1"/>
    </xf>
    <xf numFmtId="0" fontId="12" fillId="0" borderId="73" xfId="2" applyFont="1" applyBorder="1" applyAlignment="1">
      <alignment horizontal="center" vertical="center" wrapText="1"/>
    </xf>
    <xf numFmtId="0" fontId="12" fillId="0" borderId="74" xfId="2" applyFont="1" applyBorder="1" applyAlignment="1">
      <alignment horizontal="center" vertical="center" wrapText="1"/>
    </xf>
    <xf numFmtId="0" fontId="12" fillId="0" borderId="75" xfId="2" applyFont="1" applyBorder="1" applyAlignment="1">
      <alignment horizontal="center" vertical="center" wrapText="1"/>
    </xf>
    <xf numFmtId="0" fontId="31" fillId="0" borderId="25" xfId="3" applyFont="1" applyBorder="1" applyAlignment="1">
      <alignment horizontal="center" vertical="center" wrapText="1"/>
    </xf>
    <xf numFmtId="169" fontId="20" fillId="0" borderId="23" xfId="1" applyNumberFormat="1" applyFont="1" applyBorder="1" applyAlignment="1">
      <alignment horizontal="left" vertical="center" wrapText="1"/>
    </xf>
    <xf numFmtId="169" fontId="20" fillId="0" borderId="25" xfId="1" applyNumberFormat="1" applyFont="1" applyBorder="1" applyAlignment="1">
      <alignment horizontal="left" vertical="center" wrapText="1"/>
    </xf>
    <xf numFmtId="169" fontId="32" fillId="5" borderId="23" xfId="1" applyNumberFormat="1" applyFont="1" applyFill="1" applyBorder="1" applyAlignment="1">
      <alignment horizontal="center" vertical="center"/>
    </xf>
    <xf numFmtId="169" fontId="0" fillId="0" borderId="25" xfId="1" applyNumberFormat="1" applyFont="1" applyBorder="1" applyAlignment="1">
      <alignment horizontal="center" vertical="center"/>
    </xf>
    <xf numFmtId="0" fontId="32" fillId="5" borderId="2" xfId="3" applyFont="1" applyFill="1" applyBorder="1" applyAlignment="1">
      <alignment horizontal="center" vertical="center" wrapText="1"/>
    </xf>
    <xf numFmtId="0" fontId="32" fillId="5" borderId="11" xfId="3" applyFont="1" applyFill="1" applyBorder="1" applyAlignment="1">
      <alignment horizontal="center" vertical="center" wrapText="1"/>
    </xf>
    <xf numFmtId="9" fontId="21" fillId="4" borderId="8" xfId="3" applyNumberFormat="1" applyFont="1" applyFill="1" applyBorder="1" applyAlignment="1">
      <alignment horizontal="center" vertical="center"/>
    </xf>
    <xf numFmtId="2" fontId="32" fillId="5" borderId="2" xfId="3" applyNumberFormat="1" applyFont="1" applyFill="1" applyBorder="1" applyAlignment="1">
      <alignment horizontal="center" vertical="center" wrapText="1"/>
    </xf>
    <xf numFmtId="2" fontId="32" fillId="5" borderId="11" xfId="3" applyNumberFormat="1" applyFont="1" applyFill="1" applyBorder="1" applyAlignment="1">
      <alignment horizontal="center" vertical="center" wrapText="1"/>
    </xf>
    <xf numFmtId="0" fontId="20" fillId="0" borderId="22" xfId="19" applyFont="1" applyBorder="1" applyAlignment="1">
      <alignment horizontal="center"/>
    </xf>
    <xf numFmtId="0" fontId="20" fillId="0" borderId="23" xfId="23" applyFont="1" applyBorder="1" applyAlignment="1">
      <alignment horizontal="center" vertical="center"/>
    </xf>
    <xf numFmtId="0" fontId="20" fillId="0" borderId="25" xfId="23" applyFont="1" applyBorder="1" applyAlignment="1">
      <alignment horizontal="center" vertical="center"/>
    </xf>
    <xf numFmtId="0" fontId="20" fillId="0" borderId="22" xfId="23" applyFont="1" applyBorder="1" applyAlignment="1">
      <alignment horizontal="center" vertical="center"/>
    </xf>
    <xf numFmtId="0" fontId="52" fillId="0" borderId="23" xfId="23" applyFont="1" applyBorder="1" applyAlignment="1">
      <alignment horizontal="left" vertical="center" wrapText="1"/>
    </xf>
    <xf numFmtId="0" fontId="52" fillId="0" borderId="25" xfId="23" applyFont="1" applyBorder="1" applyAlignment="1">
      <alignment horizontal="left" vertical="center" wrapText="1"/>
    </xf>
    <xf numFmtId="0" fontId="52" fillId="0" borderId="23" xfId="23" applyFont="1" applyBorder="1" applyAlignment="1">
      <alignment horizontal="center" vertical="center" wrapText="1"/>
    </xf>
    <xf numFmtId="0" fontId="52" fillId="0" borderId="25" xfId="23" applyFont="1" applyBorder="1" applyAlignment="1">
      <alignment horizontal="center" vertical="center" wrapText="1"/>
    </xf>
    <xf numFmtId="0" fontId="20" fillId="0" borderId="23" xfId="23" applyFont="1" applyBorder="1" applyAlignment="1">
      <alignment horizontal="left" vertical="center" wrapText="1"/>
    </xf>
    <xf numFmtId="0" fontId="20" fillId="0" borderId="25" xfId="23" applyFont="1" applyBorder="1" applyAlignment="1">
      <alignment horizontal="left" vertical="center" wrapText="1"/>
    </xf>
    <xf numFmtId="0" fontId="20" fillId="0" borderId="23" xfId="23" applyFont="1" applyBorder="1" applyAlignment="1">
      <alignment horizontal="center" vertical="center" wrapText="1"/>
    </xf>
    <xf numFmtId="0" fontId="20" fillId="0" borderId="25" xfId="23" applyFont="1" applyBorder="1" applyAlignment="1">
      <alignment horizontal="center" vertical="center" wrapText="1"/>
    </xf>
    <xf numFmtId="169" fontId="32" fillId="5" borderId="23" xfId="23" applyNumberFormat="1" applyFont="1" applyFill="1" applyBorder="1" applyAlignment="1">
      <alignment horizontal="center" vertical="center" wrapText="1"/>
    </xf>
    <xf numFmtId="169" fontId="32" fillId="5" borderId="25" xfId="23" applyNumberFormat="1" applyFont="1" applyFill="1" applyBorder="1" applyAlignment="1">
      <alignment horizontal="center" vertical="center"/>
    </xf>
    <xf numFmtId="0" fontId="54" fillId="0" borderId="5" xfId="3" applyFont="1" applyBorder="1" applyAlignment="1">
      <alignment horizontal="justify" vertical="center" wrapText="1"/>
    </xf>
    <xf numFmtId="0" fontId="54" fillId="0" borderId="7" xfId="3" applyFont="1" applyBorder="1" applyAlignment="1">
      <alignment horizontal="justify" vertical="center" wrapText="1"/>
    </xf>
    <xf numFmtId="0" fontId="21" fillId="0" borderId="26" xfId="23" applyFont="1" applyBorder="1" applyAlignment="1">
      <alignment horizontal="center" vertical="center"/>
    </xf>
    <xf numFmtId="0" fontId="54" fillId="0" borderId="23" xfId="3" applyFont="1" applyBorder="1" applyAlignment="1">
      <alignment horizontal="left" vertical="center" wrapText="1"/>
    </xf>
    <xf numFmtId="0" fontId="54" fillId="0" borderId="25" xfId="3" applyFont="1" applyBorder="1" applyAlignment="1">
      <alignment horizontal="left" vertical="center" wrapText="1"/>
    </xf>
    <xf numFmtId="0" fontId="55" fillId="0" borderId="23" xfId="3" applyFont="1" applyBorder="1" applyAlignment="1">
      <alignment horizontal="left" vertical="center" wrapText="1"/>
    </xf>
    <xf numFmtId="0" fontId="55" fillId="0" borderId="23" xfId="3" applyFont="1" applyBorder="1" applyAlignment="1">
      <alignment horizontal="left" vertical="top" wrapText="1"/>
    </xf>
    <xf numFmtId="0" fontId="54" fillId="0" borderId="25" xfId="3" applyFont="1" applyBorder="1" applyAlignment="1">
      <alignment horizontal="left" vertical="top" wrapText="1"/>
    </xf>
    <xf numFmtId="10" fontId="32" fillId="5" borderId="23" xfId="3" applyNumberFormat="1" applyFont="1" applyFill="1" applyBorder="1" applyAlignment="1">
      <alignment horizontal="center" vertical="center"/>
    </xf>
    <xf numFmtId="10" fontId="0" fillId="0" borderId="25" xfId="0" applyNumberFormat="1" applyBorder="1" applyAlignment="1">
      <alignment horizontal="center" vertical="center"/>
    </xf>
    <xf numFmtId="0" fontId="33" fillId="0" borderId="23" xfId="23" applyFont="1" applyBorder="1" applyAlignment="1">
      <alignment horizontal="left" vertical="center" wrapText="1"/>
    </xf>
    <xf numFmtId="0" fontId="31" fillId="0" borderId="25" xfId="23" applyFont="1" applyBorder="1" applyAlignment="1">
      <alignment horizontal="left"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169" fontId="47" fillId="0" borderId="23" xfId="1" applyNumberFormat="1" applyFont="1" applyBorder="1" applyAlignment="1">
      <alignment horizontal="center" vertical="center" wrapText="1"/>
    </xf>
    <xf numFmtId="169" fontId="47" fillId="0" borderId="25" xfId="1" applyNumberFormat="1" applyFont="1" applyBorder="1" applyAlignment="1">
      <alignment horizontal="center" vertical="center" wrapText="1"/>
    </xf>
    <xf numFmtId="0" fontId="47" fillId="0" borderId="23" xfId="23" applyFont="1" applyBorder="1" applyAlignment="1">
      <alignment horizontal="center" vertical="center" wrapText="1"/>
    </xf>
    <xf numFmtId="0" fontId="47" fillId="0" borderId="25" xfId="23" applyFont="1" applyBorder="1" applyAlignment="1">
      <alignment horizontal="center" vertical="center" wrapText="1"/>
    </xf>
    <xf numFmtId="169" fontId="32" fillId="5" borderId="25" xfId="23" applyNumberFormat="1" applyFont="1" applyFill="1" applyBorder="1" applyAlignment="1">
      <alignment horizontal="center" vertical="center" wrapText="1"/>
    </xf>
    <xf numFmtId="0" fontId="8" fillId="5" borderId="29" xfId="3" applyFont="1" applyFill="1" applyBorder="1" applyAlignment="1">
      <alignment horizontal="center" vertical="center" wrapText="1"/>
    </xf>
    <xf numFmtId="0" fontId="8" fillId="5" borderId="27" xfId="3" applyFont="1" applyFill="1" applyBorder="1" applyAlignment="1">
      <alignment horizontal="center" vertical="center" wrapText="1"/>
    </xf>
    <xf numFmtId="0" fontId="8" fillId="5" borderId="28" xfId="3" applyFont="1" applyFill="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14" fillId="0" borderId="5" xfId="23" applyFont="1" applyBorder="1" applyAlignment="1">
      <alignment horizontal="center" vertical="center" wrapText="1"/>
    </xf>
    <xf numFmtId="0" fontId="14" fillId="0" borderId="6" xfId="23" applyFont="1" applyBorder="1" applyAlignment="1">
      <alignment horizontal="center" vertical="center" wrapText="1"/>
    </xf>
    <xf numFmtId="0" fontId="14" fillId="0" borderId="7" xfId="23" applyFont="1" applyBorder="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8" fillId="0" borderId="5"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4" fillId="0" borderId="5"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4" fillId="0" borderId="5" xfId="3" applyFont="1" applyBorder="1" applyAlignment="1">
      <alignment horizontal="justify" vertical="top" wrapText="1"/>
    </xf>
    <xf numFmtId="0" fontId="14" fillId="0" borderId="7" xfId="3" applyFont="1" applyBorder="1" applyAlignment="1">
      <alignment horizontal="justify" vertical="top"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44" fillId="0" borderId="5" xfId="3" applyFont="1" applyBorder="1" applyAlignment="1">
      <alignment horizontal="center" vertical="center" wrapText="1"/>
    </xf>
    <xf numFmtId="0" fontId="44" fillId="0" borderId="7" xfId="3" applyFont="1" applyBorder="1" applyAlignment="1">
      <alignment horizontal="center" vertical="center" wrapText="1"/>
    </xf>
    <xf numFmtId="0" fontId="14" fillId="0" borderId="6" xfId="3" applyFont="1" applyBorder="1" applyAlignment="1">
      <alignment horizontal="center" vertical="center"/>
    </xf>
    <xf numFmtId="0" fontId="29" fillId="0" borderId="32" xfId="3" applyFont="1" applyBorder="1" applyAlignment="1">
      <alignment horizontal="center" vertical="center"/>
    </xf>
    <xf numFmtId="0" fontId="53" fillId="0" borderId="22" xfId="0" applyFont="1" applyBorder="1" applyAlignment="1">
      <alignment horizontal="center" vertical="center" wrapText="1"/>
    </xf>
    <xf numFmtId="0" fontId="13" fillId="0" borderId="21" xfId="2" applyFont="1" applyBorder="1" applyAlignment="1">
      <alignment horizontal="center" vertical="center" wrapText="1"/>
    </xf>
    <xf numFmtId="0" fontId="53" fillId="0" borderId="22" xfId="2" applyFont="1" applyBorder="1" applyAlignment="1">
      <alignment horizontal="center" vertical="center" wrapText="1"/>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60"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5" borderId="50" xfId="2" applyFont="1" applyFill="1" applyBorder="1" applyAlignment="1">
      <alignment horizontal="center" vertical="center" wrapText="1"/>
    </xf>
    <xf numFmtId="0" fontId="13" fillId="0" borderId="1" xfId="0" applyFont="1" applyBorder="1" applyAlignment="1">
      <alignment horizontal="center" vertical="center" wrapText="1"/>
    </xf>
    <xf numFmtId="0" fontId="13" fillId="3" borderId="26" xfId="2" applyFont="1" applyFill="1" applyBorder="1" applyAlignment="1">
      <alignment horizontal="left" vertical="center" wrapText="1"/>
    </xf>
    <xf numFmtId="0" fontId="13" fillId="3" borderId="26" xfId="2" applyFont="1" applyFill="1" applyBorder="1" applyAlignment="1">
      <alignment horizontal="center"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173" fontId="0" fillId="0" borderId="50" xfId="22" applyNumberFormat="1" applyFont="1" applyBorder="1" applyAlignment="1">
      <alignment horizontal="center" vertical="center"/>
    </xf>
    <xf numFmtId="173" fontId="0" fillId="0" borderId="47" xfId="22" applyNumberFormat="1" applyFont="1" applyBorder="1" applyAlignment="1">
      <alignment horizontal="center" vertical="center"/>
    </xf>
    <xf numFmtId="173" fontId="0" fillId="0" borderId="33" xfId="22" applyNumberFormat="1" applyFont="1" applyFill="1" applyBorder="1" applyAlignment="1">
      <alignment horizontal="center" vertical="center"/>
    </xf>
    <xf numFmtId="173" fontId="0" fillId="0" borderId="35" xfId="22" applyNumberFormat="1" applyFont="1" applyFill="1" applyBorder="1" applyAlignment="1">
      <alignment horizontal="center" vertical="center"/>
    </xf>
    <xf numFmtId="173" fontId="0" fillId="0" borderId="47" xfId="22" applyNumberFormat="1" applyFont="1" applyFill="1" applyBorder="1" applyAlignment="1">
      <alignment horizontal="center" vertical="center"/>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0" fontId="40" fillId="0" borderId="29" xfId="2" applyFont="1" applyBorder="1" applyAlignment="1">
      <alignment horizontal="center" vertical="center" wrapText="1"/>
    </xf>
    <xf numFmtId="0" fontId="40" fillId="0" borderId="27" xfId="2" applyFont="1" applyBorder="1" applyAlignment="1">
      <alignment horizontal="center" vertical="center" wrapText="1"/>
    </xf>
    <xf numFmtId="0" fontId="40" fillId="0" borderId="28" xfId="2" applyFont="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5" xfId="19" applyFont="1" applyFill="1" applyBorder="1" applyAlignment="1">
      <alignment horizontal="center" vertical="center"/>
    </xf>
    <xf numFmtId="0" fontId="43" fillId="5" borderId="58" xfId="19" applyFont="1" applyFill="1" applyBorder="1" applyAlignment="1">
      <alignment horizontal="center" vertical="center"/>
    </xf>
    <xf numFmtId="0" fontId="43" fillId="0" borderId="1" xfId="19" applyFont="1" applyAlignment="1">
      <alignment horizontal="center" vertical="center" wrapText="1"/>
    </xf>
    <xf numFmtId="0" fontId="4" fillId="10" borderId="1" xfId="19" applyFill="1" applyAlignment="1">
      <alignment horizontal="center"/>
    </xf>
    <xf numFmtId="0" fontId="43" fillId="5" borderId="33" xfId="19" applyFont="1" applyFill="1" applyBorder="1" applyAlignment="1">
      <alignment horizontal="center" vertical="center" wrapText="1"/>
    </xf>
    <xf numFmtId="0" fontId="43" fillId="5" borderId="59" xfId="19" applyFon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4" xfId="0" applyFont="1" applyBorder="1" applyAlignment="1">
      <alignment horizontal="left" vertical="center" wrapText="1"/>
    </xf>
    <xf numFmtId="0" fontId="14" fillId="0" borderId="17" xfId="0" applyFont="1" applyBorder="1" applyAlignment="1">
      <alignment horizontal="left" vertical="center" wrapText="1"/>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71" xfId="2" applyFont="1" applyBorder="1" applyAlignment="1">
      <alignment horizontal="center" vertical="center" wrapText="1"/>
    </xf>
  </cellXfs>
  <cellStyles count="26">
    <cellStyle name="Hipervínculo" xfId="25" builtinId="8"/>
    <cellStyle name="Hyperlink" xfId="16" xr:uid="{FF327CB4-B363-4859-B3D4-FEC05C720CF9}"/>
    <cellStyle name="Millares" xfId="18" builtinId="3"/>
    <cellStyle name="Millares [0] 2" xfId="7" xr:uid="{00000000-0005-0000-0000-000001000000}"/>
    <cellStyle name="Millares 2" xfId="5" xr:uid="{00000000-0005-0000-0000-000002000000}"/>
    <cellStyle name="Millares 3" xfId="24" xr:uid="{05BB1CC4-341B-4F3F-831B-FAE9D7FA92E2}"/>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3" xr:uid="{18F07286-54EA-4660-ACE2-4F3C2BBBEB51}"/>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3769A08-E155-421A-A4C4-95CDBDB53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FBB11D87-93EE-4F26-A534-05FB416AD4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683A32E-E038-4259-9102-7601B4EB4A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751841B-1604-4498-8FAC-12D4A737EA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10C354A-647E-432D-B401-07F22B6B9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76275334-5C2C-49F7-8FE3-111BBCAAE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7922686-196B-4D9D-A3D5-FB1BCE581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ecretariadistritald-my.sharepoint.com/shared?id=%2Fsites%2FSeguimientoPlandeAccinProyectodeInversin8225%2FDocumentos%20compartidos%2F01%2E%20Enero%202026&amp;listurl=https%3A%2F%2Fsecretariadistritald%2Esharepoint%2Ecom%2Fsites%2FSeguimientoPlandeAccinProyectodeInversin8225%2FDocumentos%20compartidos"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secretariadistritald-my.sharepoint.com/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secretariadistritald-my.sharepoint.com/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secretariadistritald-my.sharepoint.com/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 TargetMode="External"/><Relationship Id="rId2" Type="http://schemas.openxmlformats.org/officeDocument/2006/relationships/hyperlink" Target="https://secretariadistritald-my.sharepoint.com/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 TargetMode="External"/><Relationship Id="rId1" Type="http://schemas.openxmlformats.org/officeDocument/2006/relationships/hyperlink" Target="https://secretariadistritald-my.sharepoint.com/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 TargetMode="External"/><Relationship Id="rId5" Type="http://schemas.openxmlformats.org/officeDocument/2006/relationships/drawing" Target="../drawings/drawing7.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secretariadistritald-my.sharepoint.com/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 TargetMode="External"/><Relationship Id="rId2" Type="http://schemas.openxmlformats.org/officeDocument/2006/relationships/hyperlink" Target="https://secretariadistritald-my.sharepoint.com/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 TargetMode="External"/><Relationship Id="rId1" Type="http://schemas.openxmlformats.org/officeDocument/2006/relationships/hyperlink" Target="https://secretariadistritald-my.sharepoint.com/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 TargetMode="External"/><Relationship Id="rId5" Type="http://schemas.openxmlformats.org/officeDocument/2006/relationships/drawing" Target="../drawings/drawing8.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zoomScaleNormal="100" workbookViewId="0">
      <selection sqref="A1:B1"/>
    </sheetView>
  </sheetViews>
  <sheetFormatPr baseColWidth="10" defaultColWidth="10.88671875" defaultRowHeight="13.8" x14ac:dyDescent="0.3"/>
  <cols>
    <col min="1" max="1" width="53" style="218" customWidth="1"/>
    <col min="2" max="2" width="78.5546875" style="218" customWidth="1"/>
    <col min="3" max="3" width="36.44140625" style="218" customWidth="1"/>
    <col min="4" max="4" width="31.109375" style="218" customWidth="1"/>
    <col min="5" max="5" width="70.109375" style="218" customWidth="1"/>
    <col min="6" max="6" width="17.44140625" style="218" customWidth="1"/>
    <col min="7" max="8" width="21.88671875" style="218" customWidth="1"/>
    <col min="9" max="9" width="19.44140625" style="218" customWidth="1"/>
    <col min="10" max="10" width="42" style="218" customWidth="1"/>
    <col min="11" max="256" width="10.88671875" style="218"/>
    <col min="257" max="257" width="72" style="218" bestFit="1" customWidth="1"/>
    <col min="258" max="258" width="78.5546875" style="218" customWidth="1"/>
    <col min="259" max="259" width="10.88671875" style="218"/>
    <col min="260" max="260" width="31.109375" style="218" customWidth="1"/>
    <col min="261" max="261" width="70.109375" style="218" customWidth="1"/>
    <col min="262" max="262" width="17.44140625" style="218" customWidth="1"/>
    <col min="263" max="264" width="21.88671875" style="218" customWidth="1"/>
    <col min="265" max="265" width="19.44140625" style="218" customWidth="1"/>
    <col min="266" max="266" width="42" style="218" customWidth="1"/>
    <col min="267" max="512" width="10.88671875" style="218"/>
    <col min="513" max="513" width="72" style="218" bestFit="1" customWidth="1"/>
    <col min="514" max="514" width="78.5546875" style="218" customWidth="1"/>
    <col min="515" max="515" width="10.88671875" style="218"/>
    <col min="516" max="516" width="31.109375" style="218" customWidth="1"/>
    <col min="517" max="517" width="70.109375" style="218" customWidth="1"/>
    <col min="518" max="518" width="17.44140625" style="218" customWidth="1"/>
    <col min="519" max="520" width="21.88671875" style="218" customWidth="1"/>
    <col min="521" max="521" width="19.44140625" style="218" customWidth="1"/>
    <col min="522" max="522" width="42" style="218" customWidth="1"/>
    <col min="523" max="768" width="10.88671875" style="218"/>
    <col min="769" max="769" width="72" style="218" bestFit="1" customWidth="1"/>
    <col min="770" max="770" width="78.5546875" style="218" customWidth="1"/>
    <col min="771" max="771" width="10.88671875" style="218"/>
    <col min="772" max="772" width="31.109375" style="218" customWidth="1"/>
    <col min="773" max="773" width="70.109375" style="218" customWidth="1"/>
    <col min="774" max="774" width="17.44140625" style="218" customWidth="1"/>
    <col min="775" max="776" width="21.88671875" style="218" customWidth="1"/>
    <col min="777" max="777" width="19.44140625" style="218" customWidth="1"/>
    <col min="778" max="778" width="42" style="218" customWidth="1"/>
    <col min="779" max="1024" width="10.88671875" style="218"/>
    <col min="1025" max="1025" width="72" style="218" bestFit="1" customWidth="1"/>
    <col min="1026" max="1026" width="78.5546875" style="218" customWidth="1"/>
    <col min="1027" max="1027" width="10.88671875" style="218"/>
    <col min="1028" max="1028" width="31.109375" style="218" customWidth="1"/>
    <col min="1029" max="1029" width="70.109375" style="218" customWidth="1"/>
    <col min="1030" max="1030" width="17.44140625" style="218" customWidth="1"/>
    <col min="1031" max="1032" width="21.88671875" style="218" customWidth="1"/>
    <col min="1033" max="1033" width="19.44140625" style="218" customWidth="1"/>
    <col min="1034" max="1034" width="42" style="218" customWidth="1"/>
    <col min="1035" max="1280" width="10.88671875" style="218"/>
    <col min="1281" max="1281" width="72" style="218" bestFit="1" customWidth="1"/>
    <col min="1282" max="1282" width="78.5546875" style="218" customWidth="1"/>
    <col min="1283" max="1283" width="10.88671875" style="218"/>
    <col min="1284" max="1284" width="31.109375" style="218" customWidth="1"/>
    <col min="1285" max="1285" width="70.109375" style="218" customWidth="1"/>
    <col min="1286" max="1286" width="17.44140625" style="218" customWidth="1"/>
    <col min="1287" max="1288" width="21.88671875" style="218" customWidth="1"/>
    <col min="1289" max="1289" width="19.44140625" style="218" customWidth="1"/>
    <col min="1290" max="1290" width="42" style="218" customWidth="1"/>
    <col min="1291" max="1536" width="10.88671875" style="218"/>
    <col min="1537" max="1537" width="72" style="218" bestFit="1" customWidth="1"/>
    <col min="1538" max="1538" width="78.5546875" style="218" customWidth="1"/>
    <col min="1539" max="1539" width="10.88671875" style="218"/>
    <col min="1540" max="1540" width="31.109375" style="218" customWidth="1"/>
    <col min="1541" max="1541" width="70.109375" style="218" customWidth="1"/>
    <col min="1542" max="1542" width="17.44140625" style="218" customWidth="1"/>
    <col min="1543" max="1544" width="21.88671875" style="218" customWidth="1"/>
    <col min="1545" max="1545" width="19.44140625" style="218" customWidth="1"/>
    <col min="1546" max="1546" width="42" style="218" customWidth="1"/>
    <col min="1547" max="1792" width="10.88671875" style="218"/>
    <col min="1793" max="1793" width="72" style="218" bestFit="1" customWidth="1"/>
    <col min="1794" max="1794" width="78.5546875" style="218" customWidth="1"/>
    <col min="1795" max="1795" width="10.88671875" style="218"/>
    <col min="1796" max="1796" width="31.109375" style="218" customWidth="1"/>
    <col min="1797" max="1797" width="70.109375" style="218" customWidth="1"/>
    <col min="1798" max="1798" width="17.44140625" style="218" customWidth="1"/>
    <col min="1799" max="1800" width="21.88671875" style="218" customWidth="1"/>
    <col min="1801" max="1801" width="19.44140625" style="218" customWidth="1"/>
    <col min="1802" max="1802" width="42" style="218" customWidth="1"/>
    <col min="1803" max="2048" width="10.88671875" style="218"/>
    <col min="2049" max="2049" width="72" style="218" bestFit="1" customWidth="1"/>
    <col min="2050" max="2050" width="78.5546875" style="218" customWidth="1"/>
    <col min="2051" max="2051" width="10.88671875" style="218"/>
    <col min="2052" max="2052" width="31.109375" style="218" customWidth="1"/>
    <col min="2053" max="2053" width="70.109375" style="218" customWidth="1"/>
    <col min="2054" max="2054" width="17.44140625" style="218" customWidth="1"/>
    <col min="2055" max="2056" width="21.88671875" style="218" customWidth="1"/>
    <col min="2057" max="2057" width="19.44140625" style="218" customWidth="1"/>
    <col min="2058" max="2058" width="42" style="218" customWidth="1"/>
    <col min="2059" max="2304" width="10.88671875" style="218"/>
    <col min="2305" max="2305" width="72" style="218" bestFit="1" customWidth="1"/>
    <col min="2306" max="2306" width="78.5546875" style="218" customWidth="1"/>
    <col min="2307" max="2307" width="10.88671875" style="218"/>
    <col min="2308" max="2308" width="31.109375" style="218" customWidth="1"/>
    <col min="2309" max="2309" width="70.109375" style="218" customWidth="1"/>
    <col min="2310" max="2310" width="17.44140625" style="218" customWidth="1"/>
    <col min="2311" max="2312" width="21.88671875" style="218" customWidth="1"/>
    <col min="2313" max="2313" width="19.44140625" style="218" customWidth="1"/>
    <col min="2314" max="2314" width="42" style="218" customWidth="1"/>
    <col min="2315" max="2560" width="10.88671875" style="218"/>
    <col min="2561" max="2561" width="72" style="218" bestFit="1" customWidth="1"/>
    <col min="2562" max="2562" width="78.5546875" style="218" customWidth="1"/>
    <col min="2563" max="2563" width="10.88671875" style="218"/>
    <col min="2564" max="2564" width="31.109375" style="218" customWidth="1"/>
    <col min="2565" max="2565" width="70.109375" style="218" customWidth="1"/>
    <col min="2566" max="2566" width="17.44140625" style="218" customWidth="1"/>
    <col min="2567" max="2568" width="21.88671875" style="218" customWidth="1"/>
    <col min="2569" max="2569" width="19.44140625" style="218" customWidth="1"/>
    <col min="2570" max="2570" width="42" style="218" customWidth="1"/>
    <col min="2571" max="2816" width="10.88671875" style="218"/>
    <col min="2817" max="2817" width="72" style="218" bestFit="1" customWidth="1"/>
    <col min="2818" max="2818" width="78.5546875" style="218" customWidth="1"/>
    <col min="2819" max="2819" width="10.88671875" style="218"/>
    <col min="2820" max="2820" width="31.109375" style="218" customWidth="1"/>
    <col min="2821" max="2821" width="70.109375" style="218" customWidth="1"/>
    <col min="2822" max="2822" width="17.44140625" style="218" customWidth="1"/>
    <col min="2823" max="2824" width="21.88671875" style="218" customWidth="1"/>
    <col min="2825" max="2825" width="19.44140625" style="218" customWidth="1"/>
    <col min="2826" max="2826" width="42" style="218" customWidth="1"/>
    <col min="2827" max="3072" width="10.88671875" style="218"/>
    <col min="3073" max="3073" width="72" style="218" bestFit="1" customWidth="1"/>
    <col min="3074" max="3074" width="78.5546875" style="218" customWidth="1"/>
    <col min="3075" max="3075" width="10.88671875" style="218"/>
    <col min="3076" max="3076" width="31.109375" style="218" customWidth="1"/>
    <col min="3077" max="3077" width="70.109375" style="218" customWidth="1"/>
    <col min="3078" max="3078" width="17.44140625" style="218" customWidth="1"/>
    <col min="3079" max="3080" width="21.88671875" style="218" customWidth="1"/>
    <col min="3081" max="3081" width="19.44140625" style="218" customWidth="1"/>
    <col min="3082" max="3082" width="42" style="218" customWidth="1"/>
    <col min="3083" max="3328" width="10.88671875" style="218"/>
    <col min="3329" max="3329" width="72" style="218" bestFit="1" customWidth="1"/>
    <col min="3330" max="3330" width="78.5546875" style="218" customWidth="1"/>
    <col min="3331" max="3331" width="10.88671875" style="218"/>
    <col min="3332" max="3332" width="31.109375" style="218" customWidth="1"/>
    <col min="3333" max="3333" width="70.109375" style="218" customWidth="1"/>
    <col min="3334" max="3334" width="17.44140625" style="218" customWidth="1"/>
    <col min="3335" max="3336" width="21.88671875" style="218" customWidth="1"/>
    <col min="3337" max="3337" width="19.44140625" style="218" customWidth="1"/>
    <col min="3338" max="3338" width="42" style="218" customWidth="1"/>
    <col min="3339" max="3584" width="10.88671875" style="218"/>
    <col min="3585" max="3585" width="72" style="218" bestFit="1" customWidth="1"/>
    <col min="3586" max="3586" width="78.5546875" style="218" customWidth="1"/>
    <col min="3587" max="3587" width="10.88671875" style="218"/>
    <col min="3588" max="3588" width="31.109375" style="218" customWidth="1"/>
    <col min="3589" max="3589" width="70.109375" style="218" customWidth="1"/>
    <col min="3590" max="3590" width="17.44140625" style="218" customWidth="1"/>
    <col min="3591" max="3592" width="21.88671875" style="218" customWidth="1"/>
    <col min="3593" max="3593" width="19.44140625" style="218" customWidth="1"/>
    <col min="3594" max="3594" width="42" style="218" customWidth="1"/>
    <col min="3595" max="3840" width="10.88671875" style="218"/>
    <col min="3841" max="3841" width="72" style="218" bestFit="1" customWidth="1"/>
    <col min="3842" max="3842" width="78.5546875" style="218" customWidth="1"/>
    <col min="3843" max="3843" width="10.88671875" style="218"/>
    <col min="3844" max="3844" width="31.109375" style="218" customWidth="1"/>
    <col min="3845" max="3845" width="70.109375" style="218" customWidth="1"/>
    <col min="3846" max="3846" width="17.44140625" style="218" customWidth="1"/>
    <col min="3847" max="3848" width="21.88671875" style="218" customWidth="1"/>
    <col min="3849" max="3849" width="19.44140625" style="218" customWidth="1"/>
    <col min="3850" max="3850" width="42" style="218" customWidth="1"/>
    <col min="3851" max="4096" width="10.88671875" style="218"/>
    <col min="4097" max="4097" width="72" style="218" bestFit="1" customWidth="1"/>
    <col min="4098" max="4098" width="78.5546875" style="218" customWidth="1"/>
    <col min="4099" max="4099" width="10.88671875" style="218"/>
    <col min="4100" max="4100" width="31.109375" style="218" customWidth="1"/>
    <col min="4101" max="4101" width="70.109375" style="218" customWidth="1"/>
    <col min="4102" max="4102" width="17.44140625" style="218" customWidth="1"/>
    <col min="4103" max="4104" width="21.88671875" style="218" customWidth="1"/>
    <col min="4105" max="4105" width="19.44140625" style="218" customWidth="1"/>
    <col min="4106" max="4106" width="42" style="218" customWidth="1"/>
    <col min="4107" max="4352" width="10.88671875" style="218"/>
    <col min="4353" max="4353" width="72" style="218" bestFit="1" customWidth="1"/>
    <col min="4354" max="4354" width="78.5546875" style="218" customWidth="1"/>
    <col min="4355" max="4355" width="10.88671875" style="218"/>
    <col min="4356" max="4356" width="31.109375" style="218" customWidth="1"/>
    <col min="4357" max="4357" width="70.109375" style="218" customWidth="1"/>
    <col min="4358" max="4358" width="17.44140625" style="218" customWidth="1"/>
    <col min="4359" max="4360" width="21.88671875" style="218" customWidth="1"/>
    <col min="4361" max="4361" width="19.44140625" style="218" customWidth="1"/>
    <col min="4362" max="4362" width="42" style="218" customWidth="1"/>
    <col min="4363" max="4608" width="10.88671875" style="218"/>
    <col min="4609" max="4609" width="72" style="218" bestFit="1" customWidth="1"/>
    <col min="4610" max="4610" width="78.5546875" style="218" customWidth="1"/>
    <col min="4611" max="4611" width="10.88671875" style="218"/>
    <col min="4612" max="4612" width="31.109375" style="218" customWidth="1"/>
    <col min="4613" max="4613" width="70.109375" style="218" customWidth="1"/>
    <col min="4614" max="4614" width="17.44140625" style="218" customWidth="1"/>
    <col min="4615" max="4616" width="21.88671875" style="218" customWidth="1"/>
    <col min="4617" max="4617" width="19.44140625" style="218" customWidth="1"/>
    <col min="4618" max="4618" width="42" style="218" customWidth="1"/>
    <col min="4619" max="4864" width="10.88671875" style="218"/>
    <col min="4865" max="4865" width="72" style="218" bestFit="1" customWidth="1"/>
    <col min="4866" max="4866" width="78.5546875" style="218" customWidth="1"/>
    <col min="4867" max="4867" width="10.88671875" style="218"/>
    <col min="4868" max="4868" width="31.109375" style="218" customWidth="1"/>
    <col min="4869" max="4869" width="70.109375" style="218" customWidth="1"/>
    <col min="4870" max="4870" width="17.44140625" style="218" customWidth="1"/>
    <col min="4871" max="4872" width="21.88671875" style="218" customWidth="1"/>
    <col min="4873" max="4873" width="19.44140625" style="218" customWidth="1"/>
    <col min="4874" max="4874" width="42" style="218" customWidth="1"/>
    <col min="4875" max="5120" width="10.88671875" style="218"/>
    <col min="5121" max="5121" width="72" style="218" bestFit="1" customWidth="1"/>
    <col min="5122" max="5122" width="78.5546875" style="218" customWidth="1"/>
    <col min="5123" max="5123" width="10.88671875" style="218"/>
    <col min="5124" max="5124" width="31.109375" style="218" customWidth="1"/>
    <col min="5125" max="5125" width="70.109375" style="218" customWidth="1"/>
    <col min="5126" max="5126" width="17.44140625" style="218" customWidth="1"/>
    <col min="5127" max="5128" width="21.88671875" style="218" customWidth="1"/>
    <col min="5129" max="5129" width="19.44140625" style="218" customWidth="1"/>
    <col min="5130" max="5130" width="42" style="218" customWidth="1"/>
    <col min="5131" max="5376" width="10.88671875" style="218"/>
    <col min="5377" max="5377" width="72" style="218" bestFit="1" customWidth="1"/>
    <col min="5378" max="5378" width="78.5546875" style="218" customWidth="1"/>
    <col min="5379" max="5379" width="10.88671875" style="218"/>
    <col min="5380" max="5380" width="31.109375" style="218" customWidth="1"/>
    <col min="5381" max="5381" width="70.109375" style="218" customWidth="1"/>
    <col min="5382" max="5382" width="17.44140625" style="218" customWidth="1"/>
    <col min="5383" max="5384" width="21.88671875" style="218" customWidth="1"/>
    <col min="5385" max="5385" width="19.44140625" style="218" customWidth="1"/>
    <col min="5386" max="5386" width="42" style="218" customWidth="1"/>
    <col min="5387" max="5632" width="10.88671875" style="218"/>
    <col min="5633" max="5633" width="72" style="218" bestFit="1" customWidth="1"/>
    <col min="5634" max="5634" width="78.5546875" style="218" customWidth="1"/>
    <col min="5635" max="5635" width="10.88671875" style="218"/>
    <col min="5636" max="5636" width="31.109375" style="218" customWidth="1"/>
    <col min="5637" max="5637" width="70.109375" style="218" customWidth="1"/>
    <col min="5638" max="5638" width="17.44140625" style="218" customWidth="1"/>
    <col min="5639" max="5640" width="21.88671875" style="218" customWidth="1"/>
    <col min="5641" max="5641" width="19.44140625" style="218" customWidth="1"/>
    <col min="5642" max="5642" width="42" style="218" customWidth="1"/>
    <col min="5643" max="5888" width="10.88671875" style="218"/>
    <col min="5889" max="5889" width="72" style="218" bestFit="1" customWidth="1"/>
    <col min="5890" max="5890" width="78.5546875" style="218" customWidth="1"/>
    <col min="5891" max="5891" width="10.88671875" style="218"/>
    <col min="5892" max="5892" width="31.109375" style="218" customWidth="1"/>
    <col min="5893" max="5893" width="70.109375" style="218" customWidth="1"/>
    <col min="5894" max="5894" width="17.44140625" style="218" customWidth="1"/>
    <col min="5895" max="5896" width="21.88671875" style="218" customWidth="1"/>
    <col min="5897" max="5897" width="19.44140625" style="218" customWidth="1"/>
    <col min="5898" max="5898" width="42" style="218" customWidth="1"/>
    <col min="5899" max="6144" width="10.88671875" style="218"/>
    <col min="6145" max="6145" width="72" style="218" bestFit="1" customWidth="1"/>
    <col min="6146" max="6146" width="78.5546875" style="218" customWidth="1"/>
    <col min="6147" max="6147" width="10.88671875" style="218"/>
    <col min="6148" max="6148" width="31.109375" style="218" customWidth="1"/>
    <col min="6149" max="6149" width="70.109375" style="218" customWidth="1"/>
    <col min="6150" max="6150" width="17.44140625" style="218" customWidth="1"/>
    <col min="6151" max="6152" width="21.88671875" style="218" customWidth="1"/>
    <col min="6153" max="6153" width="19.44140625" style="218" customWidth="1"/>
    <col min="6154" max="6154" width="42" style="218" customWidth="1"/>
    <col min="6155" max="6400" width="10.88671875" style="218"/>
    <col min="6401" max="6401" width="72" style="218" bestFit="1" customWidth="1"/>
    <col min="6402" max="6402" width="78.5546875" style="218" customWidth="1"/>
    <col min="6403" max="6403" width="10.88671875" style="218"/>
    <col min="6404" max="6404" width="31.109375" style="218" customWidth="1"/>
    <col min="6405" max="6405" width="70.109375" style="218" customWidth="1"/>
    <col min="6406" max="6406" width="17.44140625" style="218" customWidth="1"/>
    <col min="6407" max="6408" width="21.88671875" style="218" customWidth="1"/>
    <col min="6409" max="6409" width="19.44140625" style="218" customWidth="1"/>
    <col min="6410" max="6410" width="42" style="218" customWidth="1"/>
    <col min="6411" max="6656" width="10.88671875" style="218"/>
    <col min="6657" max="6657" width="72" style="218" bestFit="1" customWidth="1"/>
    <col min="6658" max="6658" width="78.5546875" style="218" customWidth="1"/>
    <col min="6659" max="6659" width="10.88671875" style="218"/>
    <col min="6660" max="6660" width="31.109375" style="218" customWidth="1"/>
    <col min="6661" max="6661" width="70.109375" style="218" customWidth="1"/>
    <col min="6662" max="6662" width="17.44140625" style="218" customWidth="1"/>
    <col min="6663" max="6664" width="21.88671875" style="218" customWidth="1"/>
    <col min="6665" max="6665" width="19.44140625" style="218" customWidth="1"/>
    <col min="6666" max="6666" width="42" style="218" customWidth="1"/>
    <col min="6667" max="6912" width="10.88671875" style="218"/>
    <col min="6913" max="6913" width="72" style="218" bestFit="1" customWidth="1"/>
    <col min="6914" max="6914" width="78.5546875" style="218" customWidth="1"/>
    <col min="6915" max="6915" width="10.88671875" style="218"/>
    <col min="6916" max="6916" width="31.109375" style="218" customWidth="1"/>
    <col min="6917" max="6917" width="70.109375" style="218" customWidth="1"/>
    <col min="6918" max="6918" width="17.44140625" style="218" customWidth="1"/>
    <col min="6919" max="6920" width="21.88671875" style="218" customWidth="1"/>
    <col min="6921" max="6921" width="19.44140625" style="218" customWidth="1"/>
    <col min="6922" max="6922" width="42" style="218" customWidth="1"/>
    <col min="6923" max="7168" width="10.88671875" style="218"/>
    <col min="7169" max="7169" width="72" style="218" bestFit="1" customWidth="1"/>
    <col min="7170" max="7170" width="78.5546875" style="218" customWidth="1"/>
    <col min="7171" max="7171" width="10.88671875" style="218"/>
    <col min="7172" max="7172" width="31.109375" style="218" customWidth="1"/>
    <col min="7173" max="7173" width="70.109375" style="218" customWidth="1"/>
    <col min="7174" max="7174" width="17.44140625" style="218" customWidth="1"/>
    <col min="7175" max="7176" width="21.88671875" style="218" customWidth="1"/>
    <col min="7177" max="7177" width="19.44140625" style="218" customWidth="1"/>
    <col min="7178" max="7178" width="42" style="218" customWidth="1"/>
    <col min="7179" max="7424" width="10.88671875" style="218"/>
    <col min="7425" max="7425" width="72" style="218" bestFit="1" customWidth="1"/>
    <col min="7426" max="7426" width="78.5546875" style="218" customWidth="1"/>
    <col min="7427" max="7427" width="10.88671875" style="218"/>
    <col min="7428" max="7428" width="31.109375" style="218" customWidth="1"/>
    <col min="7429" max="7429" width="70.109375" style="218" customWidth="1"/>
    <col min="7430" max="7430" width="17.44140625" style="218" customWidth="1"/>
    <col min="7431" max="7432" width="21.88671875" style="218" customWidth="1"/>
    <col min="7433" max="7433" width="19.44140625" style="218" customWidth="1"/>
    <col min="7434" max="7434" width="42" style="218" customWidth="1"/>
    <col min="7435" max="7680" width="10.88671875" style="218"/>
    <col min="7681" max="7681" width="72" style="218" bestFit="1" customWidth="1"/>
    <col min="7682" max="7682" width="78.5546875" style="218" customWidth="1"/>
    <col min="7683" max="7683" width="10.88671875" style="218"/>
    <col min="7684" max="7684" width="31.109375" style="218" customWidth="1"/>
    <col min="7685" max="7685" width="70.109375" style="218" customWidth="1"/>
    <col min="7686" max="7686" width="17.44140625" style="218" customWidth="1"/>
    <col min="7687" max="7688" width="21.88671875" style="218" customWidth="1"/>
    <col min="7689" max="7689" width="19.44140625" style="218" customWidth="1"/>
    <col min="7690" max="7690" width="42" style="218" customWidth="1"/>
    <col min="7691" max="7936" width="10.88671875" style="218"/>
    <col min="7937" max="7937" width="72" style="218" bestFit="1" customWidth="1"/>
    <col min="7938" max="7938" width="78.5546875" style="218" customWidth="1"/>
    <col min="7939" max="7939" width="10.88671875" style="218"/>
    <col min="7940" max="7940" width="31.109375" style="218" customWidth="1"/>
    <col min="7941" max="7941" width="70.109375" style="218" customWidth="1"/>
    <col min="7942" max="7942" width="17.44140625" style="218" customWidth="1"/>
    <col min="7943" max="7944" width="21.88671875" style="218" customWidth="1"/>
    <col min="7945" max="7945" width="19.44140625" style="218" customWidth="1"/>
    <col min="7946" max="7946" width="42" style="218" customWidth="1"/>
    <col min="7947" max="8192" width="10.88671875" style="218"/>
    <col min="8193" max="8193" width="72" style="218" bestFit="1" customWidth="1"/>
    <col min="8194" max="8194" width="78.5546875" style="218" customWidth="1"/>
    <col min="8195" max="8195" width="10.88671875" style="218"/>
    <col min="8196" max="8196" width="31.109375" style="218" customWidth="1"/>
    <col min="8197" max="8197" width="70.109375" style="218" customWidth="1"/>
    <col min="8198" max="8198" width="17.44140625" style="218" customWidth="1"/>
    <col min="8199" max="8200" width="21.88671875" style="218" customWidth="1"/>
    <col min="8201" max="8201" width="19.44140625" style="218" customWidth="1"/>
    <col min="8202" max="8202" width="42" style="218" customWidth="1"/>
    <col min="8203" max="8448" width="10.88671875" style="218"/>
    <col min="8449" max="8449" width="72" style="218" bestFit="1" customWidth="1"/>
    <col min="8450" max="8450" width="78.5546875" style="218" customWidth="1"/>
    <col min="8451" max="8451" width="10.88671875" style="218"/>
    <col min="8452" max="8452" width="31.109375" style="218" customWidth="1"/>
    <col min="8453" max="8453" width="70.109375" style="218" customWidth="1"/>
    <col min="8454" max="8454" width="17.44140625" style="218" customWidth="1"/>
    <col min="8455" max="8456" width="21.88671875" style="218" customWidth="1"/>
    <col min="8457" max="8457" width="19.44140625" style="218" customWidth="1"/>
    <col min="8458" max="8458" width="42" style="218" customWidth="1"/>
    <col min="8459" max="8704" width="10.88671875" style="218"/>
    <col min="8705" max="8705" width="72" style="218" bestFit="1" customWidth="1"/>
    <col min="8706" max="8706" width="78.5546875" style="218" customWidth="1"/>
    <col min="8707" max="8707" width="10.88671875" style="218"/>
    <col min="8708" max="8708" width="31.109375" style="218" customWidth="1"/>
    <col min="8709" max="8709" width="70.109375" style="218" customWidth="1"/>
    <col min="8710" max="8710" width="17.44140625" style="218" customWidth="1"/>
    <col min="8711" max="8712" width="21.88671875" style="218" customWidth="1"/>
    <col min="8713" max="8713" width="19.44140625" style="218" customWidth="1"/>
    <col min="8714" max="8714" width="42" style="218" customWidth="1"/>
    <col min="8715" max="8960" width="10.88671875" style="218"/>
    <col min="8961" max="8961" width="72" style="218" bestFit="1" customWidth="1"/>
    <col min="8962" max="8962" width="78.5546875" style="218" customWidth="1"/>
    <col min="8963" max="8963" width="10.88671875" style="218"/>
    <col min="8964" max="8964" width="31.109375" style="218" customWidth="1"/>
    <col min="8965" max="8965" width="70.109375" style="218" customWidth="1"/>
    <col min="8966" max="8966" width="17.44140625" style="218" customWidth="1"/>
    <col min="8967" max="8968" width="21.88671875" style="218" customWidth="1"/>
    <col min="8969" max="8969" width="19.44140625" style="218" customWidth="1"/>
    <col min="8970" max="8970" width="42" style="218" customWidth="1"/>
    <col min="8971" max="9216" width="10.88671875" style="218"/>
    <col min="9217" max="9217" width="72" style="218" bestFit="1" customWidth="1"/>
    <col min="9218" max="9218" width="78.5546875" style="218" customWidth="1"/>
    <col min="9219" max="9219" width="10.88671875" style="218"/>
    <col min="9220" max="9220" width="31.109375" style="218" customWidth="1"/>
    <col min="9221" max="9221" width="70.109375" style="218" customWidth="1"/>
    <col min="9222" max="9222" width="17.44140625" style="218" customWidth="1"/>
    <col min="9223" max="9224" width="21.88671875" style="218" customWidth="1"/>
    <col min="9225" max="9225" width="19.44140625" style="218" customWidth="1"/>
    <col min="9226" max="9226" width="42" style="218" customWidth="1"/>
    <col min="9227" max="9472" width="10.88671875" style="218"/>
    <col min="9473" max="9473" width="72" style="218" bestFit="1" customWidth="1"/>
    <col min="9474" max="9474" width="78.5546875" style="218" customWidth="1"/>
    <col min="9475" max="9475" width="10.88671875" style="218"/>
    <col min="9476" max="9476" width="31.109375" style="218" customWidth="1"/>
    <col min="9477" max="9477" width="70.109375" style="218" customWidth="1"/>
    <col min="9478" max="9478" width="17.44140625" style="218" customWidth="1"/>
    <col min="9479" max="9480" width="21.88671875" style="218" customWidth="1"/>
    <col min="9481" max="9481" width="19.44140625" style="218" customWidth="1"/>
    <col min="9482" max="9482" width="42" style="218" customWidth="1"/>
    <col min="9483" max="9728" width="10.88671875" style="218"/>
    <col min="9729" max="9729" width="72" style="218" bestFit="1" customWidth="1"/>
    <col min="9730" max="9730" width="78.5546875" style="218" customWidth="1"/>
    <col min="9731" max="9731" width="10.88671875" style="218"/>
    <col min="9732" max="9732" width="31.109375" style="218" customWidth="1"/>
    <col min="9733" max="9733" width="70.109375" style="218" customWidth="1"/>
    <col min="9734" max="9734" width="17.44140625" style="218" customWidth="1"/>
    <col min="9735" max="9736" width="21.88671875" style="218" customWidth="1"/>
    <col min="9737" max="9737" width="19.44140625" style="218" customWidth="1"/>
    <col min="9738" max="9738" width="42" style="218" customWidth="1"/>
    <col min="9739" max="9984" width="10.88671875" style="218"/>
    <col min="9985" max="9985" width="72" style="218" bestFit="1" customWidth="1"/>
    <col min="9986" max="9986" width="78.5546875" style="218" customWidth="1"/>
    <col min="9987" max="9987" width="10.88671875" style="218"/>
    <col min="9988" max="9988" width="31.109375" style="218" customWidth="1"/>
    <col min="9989" max="9989" width="70.109375" style="218" customWidth="1"/>
    <col min="9990" max="9990" width="17.44140625" style="218" customWidth="1"/>
    <col min="9991" max="9992" width="21.88671875" style="218" customWidth="1"/>
    <col min="9993" max="9993" width="19.44140625" style="218" customWidth="1"/>
    <col min="9994" max="9994" width="42" style="218" customWidth="1"/>
    <col min="9995" max="10240" width="10.88671875" style="218"/>
    <col min="10241" max="10241" width="72" style="218" bestFit="1" customWidth="1"/>
    <col min="10242" max="10242" width="78.5546875" style="218" customWidth="1"/>
    <col min="10243" max="10243" width="10.88671875" style="218"/>
    <col min="10244" max="10244" width="31.109375" style="218" customWidth="1"/>
    <col min="10245" max="10245" width="70.109375" style="218" customWidth="1"/>
    <col min="10246" max="10246" width="17.44140625" style="218" customWidth="1"/>
    <col min="10247" max="10248" width="21.88671875" style="218" customWidth="1"/>
    <col min="10249" max="10249" width="19.44140625" style="218" customWidth="1"/>
    <col min="10250" max="10250" width="42" style="218" customWidth="1"/>
    <col min="10251" max="10496" width="10.88671875" style="218"/>
    <col min="10497" max="10497" width="72" style="218" bestFit="1" customWidth="1"/>
    <col min="10498" max="10498" width="78.5546875" style="218" customWidth="1"/>
    <col min="10499" max="10499" width="10.88671875" style="218"/>
    <col min="10500" max="10500" width="31.109375" style="218" customWidth="1"/>
    <col min="10501" max="10501" width="70.109375" style="218" customWidth="1"/>
    <col min="10502" max="10502" width="17.44140625" style="218" customWidth="1"/>
    <col min="10503" max="10504" width="21.88671875" style="218" customWidth="1"/>
    <col min="10505" max="10505" width="19.44140625" style="218" customWidth="1"/>
    <col min="10506" max="10506" width="42" style="218" customWidth="1"/>
    <col min="10507" max="10752" width="10.88671875" style="218"/>
    <col min="10753" max="10753" width="72" style="218" bestFit="1" customWidth="1"/>
    <col min="10754" max="10754" width="78.5546875" style="218" customWidth="1"/>
    <col min="10755" max="10755" width="10.88671875" style="218"/>
    <col min="10756" max="10756" width="31.109375" style="218" customWidth="1"/>
    <col min="10757" max="10757" width="70.109375" style="218" customWidth="1"/>
    <col min="10758" max="10758" width="17.44140625" style="218" customWidth="1"/>
    <col min="10759" max="10760" width="21.88671875" style="218" customWidth="1"/>
    <col min="10761" max="10761" width="19.44140625" style="218" customWidth="1"/>
    <col min="10762" max="10762" width="42" style="218" customWidth="1"/>
    <col min="10763" max="11008" width="10.88671875" style="218"/>
    <col min="11009" max="11009" width="72" style="218" bestFit="1" customWidth="1"/>
    <col min="11010" max="11010" width="78.5546875" style="218" customWidth="1"/>
    <col min="11011" max="11011" width="10.88671875" style="218"/>
    <col min="11012" max="11012" width="31.109375" style="218" customWidth="1"/>
    <col min="11013" max="11013" width="70.109375" style="218" customWidth="1"/>
    <col min="11014" max="11014" width="17.44140625" style="218" customWidth="1"/>
    <col min="11015" max="11016" width="21.88671875" style="218" customWidth="1"/>
    <col min="11017" max="11017" width="19.44140625" style="218" customWidth="1"/>
    <col min="11018" max="11018" width="42" style="218" customWidth="1"/>
    <col min="11019" max="11264" width="10.88671875" style="218"/>
    <col min="11265" max="11265" width="72" style="218" bestFit="1" customWidth="1"/>
    <col min="11266" max="11266" width="78.5546875" style="218" customWidth="1"/>
    <col min="11267" max="11267" width="10.88671875" style="218"/>
    <col min="11268" max="11268" width="31.109375" style="218" customWidth="1"/>
    <col min="11269" max="11269" width="70.109375" style="218" customWidth="1"/>
    <col min="11270" max="11270" width="17.44140625" style="218" customWidth="1"/>
    <col min="11271" max="11272" width="21.88671875" style="218" customWidth="1"/>
    <col min="11273" max="11273" width="19.44140625" style="218" customWidth="1"/>
    <col min="11274" max="11274" width="42" style="218" customWidth="1"/>
    <col min="11275" max="11520" width="10.88671875" style="218"/>
    <col min="11521" max="11521" width="72" style="218" bestFit="1" customWidth="1"/>
    <col min="11522" max="11522" width="78.5546875" style="218" customWidth="1"/>
    <col min="11523" max="11523" width="10.88671875" style="218"/>
    <col min="11524" max="11524" width="31.109375" style="218" customWidth="1"/>
    <col min="11525" max="11525" width="70.109375" style="218" customWidth="1"/>
    <col min="11526" max="11526" width="17.44140625" style="218" customWidth="1"/>
    <col min="11527" max="11528" width="21.88671875" style="218" customWidth="1"/>
    <col min="11529" max="11529" width="19.44140625" style="218" customWidth="1"/>
    <col min="11530" max="11530" width="42" style="218" customWidth="1"/>
    <col min="11531" max="11776" width="10.88671875" style="218"/>
    <col min="11777" max="11777" width="72" style="218" bestFit="1" customWidth="1"/>
    <col min="11778" max="11778" width="78.5546875" style="218" customWidth="1"/>
    <col min="11779" max="11779" width="10.88671875" style="218"/>
    <col min="11780" max="11780" width="31.109375" style="218" customWidth="1"/>
    <col min="11781" max="11781" width="70.109375" style="218" customWidth="1"/>
    <col min="11782" max="11782" width="17.44140625" style="218" customWidth="1"/>
    <col min="11783" max="11784" width="21.88671875" style="218" customWidth="1"/>
    <col min="11785" max="11785" width="19.44140625" style="218" customWidth="1"/>
    <col min="11786" max="11786" width="42" style="218" customWidth="1"/>
    <col min="11787" max="12032" width="10.88671875" style="218"/>
    <col min="12033" max="12033" width="72" style="218" bestFit="1" customWidth="1"/>
    <col min="12034" max="12034" width="78.5546875" style="218" customWidth="1"/>
    <col min="12035" max="12035" width="10.88671875" style="218"/>
    <col min="12036" max="12036" width="31.109375" style="218" customWidth="1"/>
    <col min="12037" max="12037" width="70.109375" style="218" customWidth="1"/>
    <col min="12038" max="12038" width="17.44140625" style="218" customWidth="1"/>
    <col min="12039" max="12040" width="21.88671875" style="218" customWidth="1"/>
    <col min="12041" max="12041" width="19.44140625" style="218" customWidth="1"/>
    <col min="12042" max="12042" width="42" style="218" customWidth="1"/>
    <col min="12043" max="12288" width="10.88671875" style="218"/>
    <col min="12289" max="12289" width="72" style="218" bestFit="1" customWidth="1"/>
    <col min="12290" max="12290" width="78.5546875" style="218" customWidth="1"/>
    <col min="12291" max="12291" width="10.88671875" style="218"/>
    <col min="12292" max="12292" width="31.109375" style="218" customWidth="1"/>
    <col min="12293" max="12293" width="70.109375" style="218" customWidth="1"/>
    <col min="12294" max="12294" width="17.44140625" style="218" customWidth="1"/>
    <col min="12295" max="12296" width="21.88671875" style="218" customWidth="1"/>
    <col min="12297" max="12297" width="19.44140625" style="218" customWidth="1"/>
    <col min="12298" max="12298" width="42" style="218" customWidth="1"/>
    <col min="12299" max="12544" width="10.88671875" style="218"/>
    <col min="12545" max="12545" width="72" style="218" bestFit="1" customWidth="1"/>
    <col min="12546" max="12546" width="78.5546875" style="218" customWidth="1"/>
    <col min="12547" max="12547" width="10.88671875" style="218"/>
    <col min="12548" max="12548" width="31.109375" style="218" customWidth="1"/>
    <col min="12549" max="12549" width="70.109375" style="218" customWidth="1"/>
    <col min="12550" max="12550" width="17.44140625" style="218" customWidth="1"/>
    <col min="12551" max="12552" width="21.88671875" style="218" customWidth="1"/>
    <col min="12553" max="12553" width="19.44140625" style="218" customWidth="1"/>
    <col min="12554" max="12554" width="42" style="218" customWidth="1"/>
    <col min="12555" max="12800" width="10.88671875" style="218"/>
    <col min="12801" max="12801" width="72" style="218" bestFit="1" customWidth="1"/>
    <col min="12802" max="12802" width="78.5546875" style="218" customWidth="1"/>
    <col min="12803" max="12803" width="10.88671875" style="218"/>
    <col min="12804" max="12804" width="31.109375" style="218" customWidth="1"/>
    <col min="12805" max="12805" width="70.109375" style="218" customWidth="1"/>
    <col min="12806" max="12806" width="17.44140625" style="218" customWidth="1"/>
    <col min="12807" max="12808" width="21.88671875" style="218" customWidth="1"/>
    <col min="12809" max="12809" width="19.44140625" style="218" customWidth="1"/>
    <col min="12810" max="12810" width="42" style="218" customWidth="1"/>
    <col min="12811" max="13056" width="10.88671875" style="218"/>
    <col min="13057" max="13057" width="72" style="218" bestFit="1" customWidth="1"/>
    <col min="13058" max="13058" width="78.5546875" style="218" customWidth="1"/>
    <col min="13059" max="13059" width="10.88671875" style="218"/>
    <col min="13060" max="13060" width="31.109375" style="218" customWidth="1"/>
    <col min="13061" max="13061" width="70.109375" style="218" customWidth="1"/>
    <col min="13062" max="13062" width="17.44140625" style="218" customWidth="1"/>
    <col min="13063" max="13064" width="21.88671875" style="218" customWidth="1"/>
    <col min="13065" max="13065" width="19.44140625" style="218" customWidth="1"/>
    <col min="13066" max="13066" width="42" style="218" customWidth="1"/>
    <col min="13067" max="13312" width="10.88671875" style="218"/>
    <col min="13313" max="13313" width="72" style="218" bestFit="1" customWidth="1"/>
    <col min="13314" max="13314" width="78.5546875" style="218" customWidth="1"/>
    <col min="13315" max="13315" width="10.88671875" style="218"/>
    <col min="13316" max="13316" width="31.109375" style="218" customWidth="1"/>
    <col min="13317" max="13317" width="70.109375" style="218" customWidth="1"/>
    <col min="13318" max="13318" width="17.44140625" style="218" customWidth="1"/>
    <col min="13319" max="13320" width="21.88671875" style="218" customWidth="1"/>
    <col min="13321" max="13321" width="19.44140625" style="218" customWidth="1"/>
    <col min="13322" max="13322" width="42" style="218" customWidth="1"/>
    <col min="13323" max="13568" width="10.88671875" style="218"/>
    <col min="13569" max="13569" width="72" style="218" bestFit="1" customWidth="1"/>
    <col min="13570" max="13570" width="78.5546875" style="218" customWidth="1"/>
    <col min="13571" max="13571" width="10.88671875" style="218"/>
    <col min="13572" max="13572" width="31.109375" style="218" customWidth="1"/>
    <col min="13573" max="13573" width="70.109375" style="218" customWidth="1"/>
    <col min="13574" max="13574" width="17.44140625" style="218" customWidth="1"/>
    <col min="13575" max="13576" width="21.88671875" style="218" customWidth="1"/>
    <col min="13577" max="13577" width="19.44140625" style="218" customWidth="1"/>
    <col min="13578" max="13578" width="42" style="218" customWidth="1"/>
    <col min="13579" max="13824" width="10.88671875" style="218"/>
    <col min="13825" max="13825" width="72" style="218" bestFit="1" customWidth="1"/>
    <col min="13826" max="13826" width="78.5546875" style="218" customWidth="1"/>
    <col min="13827" max="13827" width="10.88671875" style="218"/>
    <col min="13828" max="13828" width="31.109375" style="218" customWidth="1"/>
    <col min="13829" max="13829" width="70.109375" style="218" customWidth="1"/>
    <col min="13830" max="13830" width="17.44140625" style="218" customWidth="1"/>
    <col min="13831" max="13832" width="21.88671875" style="218" customWidth="1"/>
    <col min="13833" max="13833" width="19.44140625" style="218" customWidth="1"/>
    <col min="13834" max="13834" width="42" style="218" customWidth="1"/>
    <col min="13835" max="14080" width="10.88671875" style="218"/>
    <col min="14081" max="14081" width="72" style="218" bestFit="1" customWidth="1"/>
    <col min="14082" max="14082" width="78.5546875" style="218" customWidth="1"/>
    <col min="14083" max="14083" width="10.88671875" style="218"/>
    <col min="14084" max="14084" width="31.109375" style="218" customWidth="1"/>
    <col min="14085" max="14085" width="70.109375" style="218" customWidth="1"/>
    <col min="14086" max="14086" width="17.44140625" style="218" customWidth="1"/>
    <col min="14087" max="14088" width="21.88671875" style="218" customWidth="1"/>
    <col min="14089" max="14089" width="19.44140625" style="218" customWidth="1"/>
    <col min="14090" max="14090" width="42" style="218" customWidth="1"/>
    <col min="14091" max="14336" width="10.88671875" style="218"/>
    <col min="14337" max="14337" width="72" style="218" bestFit="1" customWidth="1"/>
    <col min="14338" max="14338" width="78.5546875" style="218" customWidth="1"/>
    <col min="14339" max="14339" width="10.88671875" style="218"/>
    <col min="14340" max="14340" width="31.109375" style="218" customWidth="1"/>
    <col min="14341" max="14341" width="70.109375" style="218" customWidth="1"/>
    <col min="14342" max="14342" width="17.44140625" style="218" customWidth="1"/>
    <col min="14343" max="14344" width="21.88671875" style="218" customWidth="1"/>
    <col min="14345" max="14345" width="19.44140625" style="218" customWidth="1"/>
    <col min="14346" max="14346" width="42" style="218" customWidth="1"/>
    <col min="14347" max="14592" width="10.88671875" style="218"/>
    <col min="14593" max="14593" width="72" style="218" bestFit="1" customWidth="1"/>
    <col min="14594" max="14594" width="78.5546875" style="218" customWidth="1"/>
    <col min="14595" max="14595" width="10.88671875" style="218"/>
    <col min="14596" max="14596" width="31.109375" style="218" customWidth="1"/>
    <col min="14597" max="14597" width="70.109375" style="218" customWidth="1"/>
    <col min="14598" max="14598" width="17.44140625" style="218" customWidth="1"/>
    <col min="14599" max="14600" width="21.88671875" style="218" customWidth="1"/>
    <col min="14601" max="14601" width="19.44140625" style="218" customWidth="1"/>
    <col min="14602" max="14602" width="42" style="218" customWidth="1"/>
    <col min="14603" max="14848" width="10.88671875" style="218"/>
    <col min="14849" max="14849" width="72" style="218" bestFit="1" customWidth="1"/>
    <col min="14850" max="14850" width="78.5546875" style="218" customWidth="1"/>
    <col min="14851" max="14851" width="10.88671875" style="218"/>
    <col min="14852" max="14852" width="31.109375" style="218" customWidth="1"/>
    <col min="14853" max="14853" width="70.109375" style="218" customWidth="1"/>
    <col min="14854" max="14854" width="17.44140625" style="218" customWidth="1"/>
    <col min="14855" max="14856" width="21.88671875" style="218" customWidth="1"/>
    <col min="14857" max="14857" width="19.44140625" style="218" customWidth="1"/>
    <col min="14858" max="14858" width="42" style="218" customWidth="1"/>
    <col min="14859" max="15104" width="10.88671875" style="218"/>
    <col min="15105" max="15105" width="72" style="218" bestFit="1" customWidth="1"/>
    <col min="15106" max="15106" width="78.5546875" style="218" customWidth="1"/>
    <col min="15107" max="15107" width="10.88671875" style="218"/>
    <col min="15108" max="15108" width="31.109375" style="218" customWidth="1"/>
    <col min="15109" max="15109" width="70.109375" style="218" customWidth="1"/>
    <col min="15110" max="15110" width="17.44140625" style="218" customWidth="1"/>
    <col min="15111" max="15112" width="21.88671875" style="218" customWidth="1"/>
    <col min="15113" max="15113" width="19.44140625" style="218" customWidth="1"/>
    <col min="15114" max="15114" width="42" style="218" customWidth="1"/>
    <col min="15115" max="15360" width="10.88671875" style="218"/>
    <col min="15361" max="15361" width="72" style="218" bestFit="1" customWidth="1"/>
    <col min="15362" max="15362" width="78.5546875" style="218" customWidth="1"/>
    <col min="15363" max="15363" width="10.88671875" style="218"/>
    <col min="15364" max="15364" width="31.109375" style="218" customWidth="1"/>
    <col min="15365" max="15365" width="70.109375" style="218" customWidth="1"/>
    <col min="15366" max="15366" width="17.44140625" style="218" customWidth="1"/>
    <col min="15367" max="15368" width="21.88671875" style="218" customWidth="1"/>
    <col min="15369" max="15369" width="19.44140625" style="218" customWidth="1"/>
    <col min="15370" max="15370" width="42" style="218" customWidth="1"/>
    <col min="15371" max="15616" width="10.88671875" style="218"/>
    <col min="15617" max="15617" width="72" style="218" bestFit="1" customWidth="1"/>
    <col min="15618" max="15618" width="78.5546875" style="218" customWidth="1"/>
    <col min="15619" max="15619" width="10.88671875" style="218"/>
    <col min="15620" max="15620" width="31.109375" style="218" customWidth="1"/>
    <col min="15621" max="15621" width="70.109375" style="218" customWidth="1"/>
    <col min="15622" max="15622" width="17.44140625" style="218" customWidth="1"/>
    <col min="15623" max="15624" width="21.88671875" style="218" customWidth="1"/>
    <col min="15625" max="15625" width="19.44140625" style="218" customWidth="1"/>
    <col min="15626" max="15626" width="42" style="218" customWidth="1"/>
    <col min="15627" max="15872" width="10.88671875" style="218"/>
    <col min="15873" max="15873" width="72" style="218" bestFit="1" customWidth="1"/>
    <col min="15874" max="15874" width="78.5546875" style="218" customWidth="1"/>
    <col min="15875" max="15875" width="10.88671875" style="218"/>
    <col min="15876" max="15876" width="31.109375" style="218" customWidth="1"/>
    <col min="15877" max="15877" width="70.109375" style="218" customWidth="1"/>
    <col min="15878" max="15878" width="17.44140625" style="218" customWidth="1"/>
    <col min="15879" max="15880" width="21.88671875" style="218" customWidth="1"/>
    <col min="15881" max="15881" width="19.44140625" style="218" customWidth="1"/>
    <col min="15882" max="15882" width="42" style="218" customWidth="1"/>
    <col min="15883" max="16128" width="10.88671875" style="218"/>
    <col min="16129" max="16129" width="72" style="218" bestFit="1" customWidth="1"/>
    <col min="16130" max="16130" width="78.5546875" style="218" customWidth="1"/>
    <col min="16131" max="16131" width="10.88671875" style="218"/>
    <col min="16132" max="16132" width="31.109375" style="218" customWidth="1"/>
    <col min="16133" max="16133" width="70.109375" style="218" customWidth="1"/>
    <col min="16134" max="16134" width="17.44140625" style="218" customWidth="1"/>
    <col min="16135" max="16136" width="21.88671875" style="218" customWidth="1"/>
    <col min="16137" max="16137" width="19.44140625" style="218" customWidth="1"/>
    <col min="16138" max="16138" width="42" style="218" customWidth="1"/>
    <col min="16139" max="16384" width="10.88671875" style="218"/>
  </cols>
  <sheetData>
    <row r="1" spans="1:2" ht="25.5" customHeight="1" x14ac:dyDescent="0.3">
      <c r="A1" s="454" t="s">
        <v>0</v>
      </c>
      <c r="B1" s="455"/>
    </row>
    <row r="2" spans="1:2" ht="25.5" customHeight="1" x14ac:dyDescent="0.3">
      <c r="A2" s="456" t="s">
        <v>1</v>
      </c>
      <c r="B2" s="457"/>
    </row>
    <row r="3" spans="1:2" x14ac:dyDescent="0.3">
      <c r="A3" s="226" t="s">
        <v>2</v>
      </c>
      <c r="B3" s="227" t="s">
        <v>3</v>
      </c>
    </row>
    <row r="4" spans="1:2" ht="40.5" customHeight="1" x14ac:dyDescent="0.3">
      <c r="A4" s="298" t="s">
        <v>4</v>
      </c>
      <c r="B4" s="299" t="s">
        <v>5</v>
      </c>
    </row>
    <row r="5" spans="1:2" ht="27.6" x14ac:dyDescent="0.3">
      <c r="A5" s="298" t="s">
        <v>6</v>
      </c>
      <c r="B5" s="219" t="s">
        <v>7</v>
      </c>
    </row>
    <row r="6" spans="1:2" ht="124.5" customHeight="1" x14ac:dyDescent="0.3">
      <c r="A6" s="298" t="s">
        <v>8</v>
      </c>
      <c r="B6" s="219" t="s">
        <v>9</v>
      </c>
    </row>
    <row r="7" spans="1:2" ht="26.4" customHeight="1" x14ac:dyDescent="0.3">
      <c r="A7" s="458" t="s">
        <v>10</v>
      </c>
      <c r="B7" s="459"/>
    </row>
    <row r="8" spans="1:2" ht="41.4" x14ac:dyDescent="0.3">
      <c r="A8" s="298" t="s">
        <v>11</v>
      </c>
      <c r="B8" s="219" t="s">
        <v>12</v>
      </c>
    </row>
    <row r="9" spans="1:2" ht="27.6" x14ac:dyDescent="0.3">
      <c r="A9" s="298" t="s">
        <v>13</v>
      </c>
      <c r="B9" s="219" t="s">
        <v>14</v>
      </c>
    </row>
    <row r="10" spans="1:2" ht="41.4" x14ac:dyDescent="0.3">
      <c r="A10" s="298" t="s">
        <v>15</v>
      </c>
      <c r="B10" s="219" t="s">
        <v>16</v>
      </c>
    </row>
    <row r="11" spans="1:2" ht="40.5" customHeight="1" x14ac:dyDescent="0.3">
      <c r="A11" s="298" t="s">
        <v>17</v>
      </c>
      <c r="B11" s="299" t="s">
        <v>18</v>
      </c>
    </row>
    <row r="12" spans="1:2" ht="38.25" customHeight="1" x14ac:dyDescent="0.3">
      <c r="A12" s="298" t="s">
        <v>19</v>
      </c>
      <c r="B12" s="299" t="s">
        <v>20</v>
      </c>
    </row>
    <row r="13" spans="1:2" ht="27.6" x14ac:dyDescent="0.3">
      <c r="A13" s="298" t="s">
        <v>21</v>
      </c>
      <c r="B13" s="300" t="s">
        <v>22</v>
      </c>
    </row>
    <row r="14" spans="1:2" ht="23.4" customHeight="1" x14ac:dyDescent="0.3">
      <c r="A14" s="301" t="s">
        <v>23</v>
      </c>
      <c r="B14" s="302"/>
    </row>
    <row r="15" spans="1:2" ht="41.4" x14ac:dyDescent="0.3">
      <c r="A15" s="298" t="s">
        <v>24</v>
      </c>
      <c r="B15" s="222" t="s">
        <v>25</v>
      </c>
    </row>
    <row r="16" spans="1:2" ht="27.6" x14ac:dyDescent="0.3">
      <c r="A16" s="298" t="s">
        <v>26</v>
      </c>
      <c r="B16" s="222" t="s">
        <v>27</v>
      </c>
    </row>
    <row r="17" spans="1:3" ht="27.6" x14ac:dyDescent="0.3">
      <c r="A17" s="298" t="s">
        <v>28</v>
      </c>
      <c r="B17" s="222" t="s">
        <v>29</v>
      </c>
    </row>
    <row r="18" spans="1:3" ht="8.25" customHeight="1" x14ac:dyDescent="0.3">
      <c r="A18" s="301"/>
      <c r="B18" s="303"/>
    </row>
    <row r="19" spans="1:3" ht="27.6" x14ac:dyDescent="0.3">
      <c r="A19" s="298" t="s">
        <v>30</v>
      </c>
      <c r="B19" s="222" t="s">
        <v>31</v>
      </c>
    </row>
    <row r="20" spans="1:3" ht="27.6" x14ac:dyDescent="0.3">
      <c r="A20" s="298" t="s">
        <v>32</v>
      </c>
      <c r="B20" s="222" t="s">
        <v>33</v>
      </c>
    </row>
    <row r="21" spans="1:3" ht="41.4" x14ac:dyDescent="0.3">
      <c r="A21" s="298" t="s">
        <v>34</v>
      </c>
      <c r="B21" s="222" t="s">
        <v>35</v>
      </c>
    </row>
    <row r="22" spans="1:3" ht="20.25" customHeight="1" x14ac:dyDescent="0.3">
      <c r="A22" s="462" t="s">
        <v>36</v>
      </c>
      <c r="B22" s="463"/>
    </row>
    <row r="23" spans="1:3" ht="41.4" x14ac:dyDescent="0.3">
      <c r="A23" s="298" t="s">
        <v>37</v>
      </c>
      <c r="B23" s="222" t="s">
        <v>38</v>
      </c>
    </row>
    <row r="24" spans="1:3" ht="54" customHeight="1" x14ac:dyDescent="0.3">
      <c r="A24" s="298" t="s">
        <v>39</v>
      </c>
      <c r="B24" s="222" t="s">
        <v>40</v>
      </c>
    </row>
    <row r="25" spans="1:3" ht="144" customHeight="1" x14ac:dyDescent="0.3">
      <c r="A25" s="298" t="s">
        <v>41</v>
      </c>
      <c r="B25" s="222" t="s">
        <v>42</v>
      </c>
    </row>
    <row r="26" spans="1:3" ht="55.2" x14ac:dyDescent="0.3">
      <c r="A26" s="298" t="s">
        <v>43</v>
      </c>
      <c r="B26" s="222" t="s">
        <v>44</v>
      </c>
    </row>
    <row r="27" spans="1:3" ht="55.2" x14ac:dyDescent="0.3">
      <c r="A27" s="298" t="s">
        <v>45</v>
      </c>
      <c r="B27" s="222" t="s">
        <v>46</v>
      </c>
    </row>
    <row r="28" spans="1:3" ht="27.6" x14ac:dyDescent="0.3">
      <c r="A28" s="298" t="s">
        <v>47</v>
      </c>
      <c r="B28" s="222" t="s">
        <v>48</v>
      </c>
    </row>
    <row r="29" spans="1:3" ht="41.4" x14ac:dyDescent="0.3">
      <c r="A29" s="298" t="s">
        <v>49</v>
      </c>
      <c r="B29" s="222" t="s">
        <v>50</v>
      </c>
      <c r="C29" s="220"/>
    </row>
    <row r="30" spans="1:3" ht="90" customHeight="1" x14ac:dyDescent="0.3">
      <c r="A30" s="304" t="s">
        <v>51</v>
      </c>
      <c r="B30" s="222" t="s">
        <v>52</v>
      </c>
    </row>
    <row r="31" spans="1:3" ht="81.599999999999994" customHeight="1" x14ac:dyDescent="0.3">
      <c r="A31" s="304" t="s">
        <v>53</v>
      </c>
      <c r="B31" s="222" t="s">
        <v>54</v>
      </c>
    </row>
    <row r="32" spans="1:3" ht="54" customHeight="1" x14ac:dyDescent="0.3">
      <c r="A32" s="304" t="s">
        <v>55</v>
      </c>
      <c r="B32" s="222" t="s">
        <v>56</v>
      </c>
    </row>
    <row r="33" spans="1:3" ht="28.5" customHeight="1" x14ac:dyDescent="0.3">
      <c r="A33" s="464" t="s">
        <v>57</v>
      </c>
      <c r="B33" s="465"/>
    </row>
    <row r="34" spans="1:3" ht="69" x14ac:dyDescent="0.3">
      <c r="A34" s="304" t="s">
        <v>58</v>
      </c>
      <c r="B34" s="222" t="s">
        <v>59</v>
      </c>
    </row>
    <row r="35" spans="1:3" ht="41.4" x14ac:dyDescent="0.3">
      <c r="A35" s="304" t="s">
        <v>60</v>
      </c>
      <c r="B35" s="222" t="s">
        <v>61</v>
      </c>
    </row>
    <row r="36" spans="1:3" ht="36" customHeight="1" x14ac:dyDescent="0.3">
      <c r="A36" s="304" t="s">
        <v>62</v>
      </c>
      <c r="B36" s="222" t="s">
        <v>63</v>
      </c>
      <c r="C36" s="221"/>
    </row>
    <row r="37" spans="1:3" ht="27.6" x14ac:dyDescent="0.3">
      <c r="A37" s="304" t="s">
        <v>64</v>
      </c>
      <c r="B37" s="222" t="s">
        <v>65</v>
      </c>
    </row>
    <row r="38" spans="1:3" ht="69" x14ac:dyDescent="0.3">
      <c r="A38" s="304" t="s">
        <v>66</v>
      </c>
      <c r="B38" s="222" t="s">
        <v>67</v>
      </c>
    </row>
    <row r="39" spans="1:3" ht="27.6" x14ac:dyDescent="0.3">
      <c r="A39" s="298" t="s">
        <v>68</v>
      </c>
      <c r="B39" s="222" t="s">
        <v>69</v>
      </c>
    </row>
    <row r="40" spans="1:3" ht="25.5" customHeight="1" x14ac:dyDescent="0.3">
      <c r="A40" s="458" t="s">
        <v>70</v>
      </c>
      <c r="B40" s="459"/>
    </row>
    <row r="41" spans="1:3" ht="24" customHeight="1" x14ac:dyDescent="0.3">
      <c r="A41" s="301" t="s">
        <v>2</v>
      </c>
      <c r="B41" s="305" t="s">
        <v>3</v>
      </c>
    </row>
    <row r="42" spans="1:3" ht="27.6" x14ac:dyDescent="0.3">
      <c r="A42" s="298" t="s">
        <v>21</v>
      </c>
      <c r="B42" s="223" t="s">
        <v>71</v>
      </c>
    </row>
    <row r="43" spans="1:3" ht="41.4" x14ac:dyDescent="0.3">
      <c r="A43" s="298" t="s">
        <v>72</v>
      </c>
      <c r="B43" s="223" t="s">
        <v>73</v>
      </c>
    </row>
    <row r="44" spans="1:3" ht="41.4" x14ac:dyDescent="0.3">
      <c r="A44" s="298" t="s">
        <v>74</v>
      </c>
      <c r="B44" s="223" t="s">
        <v>75</v>
      </c>
    </row>
    <row r="45" spans="1:3" ht="41.4" x14ac:dyDescent="0.3">
      <c r="A45" s="298" t="s">
        <v>76</v>
      </c>
      <c r="B45" s="223" t="s">
        <v>77</v>
      </c>
    </row>
    <row r="46" spans="1:3" ht="41.4" x14ac:dyDescent="0.3">
      <c r="A46" s="298" t="s">
        <v>78</v>
      </c>
      <c r="B46" s="223" t="s">
        <v>79</v>
      </c>
    </row>
    <row r="47" spans="1:3" ht="27.6" x14ac:dyDescent="0.3">
      <c r="A47" s="298" t="s">
        <v>80</v>
      </c>
      <c r="B47" s="223" t="s">
        <v>81</v>
      </c>
    </row>
    <row r="48" spans="1:3" ht="152.25" customHeight="1" x14ac:dyDescent="0.3">
      <c r="A48" s="298" t="s">
        <v>82</v>
      </c>
      <c r="B48" s="223" t="s">
        <v>83</v>
      </c>
    </row>
    <row r="49" spans="1:2" ht="22.95" customHeight="1" x14ac:dyDescent="0.3">
      <c r="A49" s="462" t="s">
        <v>84</v>
      </c>
      <c r="B49" s="463"/>
    </row>
    <row r="50" spans="1:2" ht="69" x14ac:dyDescent="0.3">
      <c r="A50" s="298" t="s">
        <v>85</v>
      </c>
      <c r="B50" s="222" t="s">
        <v>86</v>
      </c>
    </row>
    <row r="51" spans="1:2" ht="27.6" x14ac:dyDescent="0.3">
      <c r="A51" s="298" t="s">
        <v>87</v>
      </c>
      <c r="B51" s="222" t="s">
        <v>88</v>
      </c>
    </row>
    <row r="52" spans="1:2" ht="41.4" x14ac:dyDescent="0.3">
      <c r="A52" s="298" t="s">
        <v>89</v>
      </c>
      <c r="B52" s="222" t="s">
        <v>90</v>
      </c>
    </row>
    <row r="53" spans="1:2" ht="82.8" x14ac:dyDescent="0.3">
      <c r="A53" s="298" t="s">
        <v>91</v>
      </c>
      <c r="B53" s="222" t="s">
        <v>92</v>
      </c>
    </row>
    <row r="54" spans="1:2" ht="82.8" x14ac:dyDescent="0.3">
      <c r="A54" s="298" t="s">
        <v>93</v>
      </c>
      <c r="B54" s="222" t="s">
        <v>54</v>
      </c>
    </row>
    <row r="55" spans="1:2" ht="55.2" x14ac:dyDescent="0.3">
      <c r="A55" s="298" t="s">
        <v>94</v>
      </c>
      <c r="B55" s="222" t="s">
        <v>95</v>
      </c>
    </row>
    <row r="56" spans="1:2" ht="27.6" x14ac:dyDescent="0.3">
      <c r="A56" s="298" t="s">
        <v>96</v>
      </c>
      <c r="B56" s="222" t="s">
        <v>97</v>
      </c>
    </row>
    <row r="57" spans="1:2" ht="24" customHeight="1" x14ac:dyDescent="0.3">
      <c r="A57" s="466" t="s">
        <v>98</v>
      </c>
      <c r="B57" s="467"/>
    </row>
    <row r="58" spans="1:2" ht="23.4" customHeight="1" x14ac:dyDescent="0.3">
      <c r="A58" s="462" t="s">
        <v>99</v>
      </c>
      <c r="B58" s="463"/>
    </row>
    <row r="59" spans="1:2" ht="27.6" x14ac:dyDescent="0.3">
      <c r="A59" s="298" t="s">
        <v>100</v>
      </c>
      <c r="B59" s="223" t="s">
        <v>101</v>
      </c>
    </row>
    <row r="60" spans="1:2" ht="27.6" x14ac:dyDescent="0.3">
      <c r="A60" s="298" t="s">
        <v>102</v>
      </c>
      <c r="B60" s="223" t="s">
        <v>103</v>
      </c>
    </row>
    <row r="61" spans="1:2" ht="41.4" x14ac:dyDescent="0.3">
      <c r="A61" s="298" t="s">
        <v>13</v>
      </c>
      <c r="B61" s="223" t="s">
        <v>104</v>
      </c>
    </row>
    <row r="62" spans="1:2" ht="55.2" x14ac:dyDescent="0.3">
      <c r="A62" s="298" t="s">
        <v>26</v>
      </c>
      <c r="B62" s="222" t="s">
        <v>105</v>
      </c>
    </row>
    <row r="63" spans="1:2" ht="55.2" x14ac:dyDescent="0.3">
      <c r="A63" s="298" t="s">
        <v>28</v>
      </c>
      <c r="B63" s="222" t="s">
        <v>106</v>
      </c>
    </row>
    <row r="64" spans="1:2" ht="41.4" x14ac:dyDescent="0.3">
      <c r="A64" s="298" t="s">
        <v>107</v>
      </c>
      <c r="B64" s="223" t="s">
        <v>108</v>
      </c>
    </row>
    <row r="65" spans="1:2" ht="25.5" customHeight="1" x14ac:dyDescent="0.3">
      <c r="A65" s="458" t="s">
        <v>109</v>
      </c>
      <c r="B65" s="459"/>
    </row>
    <row r="66" spans="1:2" ht="22.95" customHeight="1" x14ac:dyDescent="0.3">
      <c r="A66" s="460" t="s">
        <v>110</v>
      </c>
      <c r="B66" s="461"/>
    </row>
    <row r="67" spans="1:2" ht="94.2" customHeight="1" x14ac:dyDescent="0.3">
      <c r="A67" s="470" t="s">
        <v>111</v>
      </c>
      <c r="B67" s="471"/>
    </row>
    <row r="68" spans="1:2" ht="39.75" customHeight="1" x14ac:dyDescent="0.3">
      <c r="A68" s="298" t="s">
        <v>112</v>
      </c>
      <c r="B68" s="306" t="s">
        <v>113</v>
      </c>
    </row>
    <row r="69" spans="1:2" ht="27.6" x14ac:dyDescent="0.3">
      <c r="A69" s="298" t="s">
        <v>114</v>
      </c>
      <c r="B69" s="307" t="s">
        <v>115</v>
      </c>
    </row>
    <row r="70" spans="1:2" ht="37.5" customHeight="1" x14ac:dyDescent="0.3">
      <c r="A70" s="304" t="s">
        <v>116</v>
      </c>
      <c r="B70" s="307" t="s">
        <v>117</v>
      </c>
    </row>
    <row r="71" spans="1:2" ht="37.5" customHeight="1" x14ac:dyDescent="0.3">
      <c r="A71" s="298" t="s">
        <v>118</v>
      </c>
      <c r="B71" s="307" t="s">
        <v>119</v>
      </c>
    </row>
    <row r="72" spans="1:2" ht="37.5" customHeight="1" x14ac:dyDescent="0.3">
      <c r="A72" s="304" t="s">
        <v>120</v>
      </c>
      <c r="B72" s="307" t="s">
        <v>121</v>
      </c>
    </row>
    <row r="73" spans="1:2" ht="25.5" customHeight="1" x14ac:dyDescent="0.3">
      <c r="A73" s="458" t="s">
        <v>122</v>
      </c>
      <c r="B73" s="459"/>
    </row>
    <row r="74" spans="1:2" ht="27.6" x14ac:dyDescent="0.3">
      <c r="A74" s="298" t="s">
        <v>123</v>
      </c>
      <c r="B74" s="223" t="s">
        <v>124</v>
      </c>
    </row>
    <row r="75" spans="1:2" ht="27.6" x14ac:dyDescent="0.3">
      <c r="A75" s="298" t="s">
        <v>125</v>
      </c>
      <c r="B75" s="223" t="s">
        <v>126</v>
      </c>
    </row>
    <row r="76" spans="1:2" ht="27.6" x14ac:dyDescent="0.3">
      <c r="A76" s="298" t="s">
        <v>127</v>
      </c>
      <c r="B76" s="223" t="s">
        <v>128</v>
      </c>
    </row>
    <row r="77" spans="1:2" ht="27.6" x14ac:dyDescent="0.3">
      <c r="A77" s="298" t="s">
        <v>129</v>
      </c>
      <c r="B77" s="223" t="s">
        <v>130</v>
      </c>
    </row>
    <row r="78" spans="1:2" ht="27.6" x14ac:dyDescent="0.3">
      <c r="A78" s="298" t="s">
        <v>131</v>
      </c>
      <c r="B78" s="223" t="s">
        <v>132</v>
      </c>
    </row>
    <row r="79" spans="1:2" ht="41.4" x14ac:dyDescent="0.3">
      <c r="A79" s="298" t="s">
        <v>133</v>
      </c>
      <c r="B79" s="223" t="s">
        <v>134</v>
      </c>
    </row>
    <row r="80" spans="1:2" ht="27.6" x14ac:dyDescent="0.3">
      <c r="A80" s="298" t="s">
        <v>135</v>
      </c>
      <c r="B80" s="223" t="s">
        <v>136</v>
      </c>
    </row>
    <row r="81" spans="1:2" x14ac:dyDescent="0.3">
      <c r="A81" s="298" t="s">
        <v>137</v>
      </c>
      <c r="B81" s="223" t="s">
        <v>138</v>
      </c>
    </row>
    <row r="82" spans="1:2" ht="41.4" x14ac:dyDescent="0.3">
      <c r="A82" s="308" t="s">
        <v>139</v>
      </c>
      <c r="B82" s="223" t="s">
        <v>140</v>
      </c>
    </row>
    <row r="83" spans="1:2" ht="41.4" x14ac:dyDescent="0.3">
      <c r="A83" s="304" t="s">
        <v>141</v>
      </c>
      <c r="B83" s="223" t="s">
        <v>142</v>
      </c>
    </row>
    <row r="84" spans="1:2" ht="41.4" x14ac:dyDescent="0.3">
      <c r="A84" s="298" t="s">
        <v>143</v>
      </c>
      <c r="B84" s="223" t="s">
        <v>144</v>
      </c>
    </row>
    <row r="85" spans="1:2" ht="27.6" x14ac:dyDescent="0.3">
      <c r="A85" s="298" t="s">
        <v>45</v>
      </c>
      <c r="B85" s="223" t="s">
        <v>145</v>
      </c>
    </row>
    <row r="86" spans="1:2" ht="27.6" x14ac:dyDescent="0.3">
      <c r="A86" s="298" t="s">
        <v>146</v>
      </c>
      <c r="B86" s="223" t="s">
        <v>147</v>
      </c>
    </row>
    <row r="87" spans="1:2" ht="41.4" x14ac:dyDescent="0.3">
      <c r="A87" s="298" t="s">
        <v>148</v>
      </c>
      <c r="B87" s="223" t="s">
        <v>149</v>
      </c>
    </row>
    <row r="88" spans="1:2" ht="18.600000000000001" customHeight="1" x14ac:dyDescent="0.3">
      <c r="A88" s="458" t="s">
        <v>150</v>
      </c>
      <c r="B88" s="459"/>
    </row>
    <row r="89" spans="1:2" x14ac:dyDescent="0.3">
      <c r="A89" s="309" t="s">
        <v>151</v>
      </c>
      <c r="B89" s="310" t="s">
        <v>152</v>
      </c>
    </row>
    <row r="90" spans="1:2" x14ac:dyDescent="0.3">
      <c r="A90" s="309" t="s">
        <v>153</v>
      </c>
      <c r="B90" s="310" t="s">
        <v>154</v>
      </c>
    </row>
    <row r="91" spans="1:2" x14ac:dyDescent="0.3">
      <c r="A91" s="309" t="s">
        <v>155</v>
      </c>
      <c r="B91" s="310" t="s">
        <v>156</v>
      </c>
    </row>
    <row r="92" spans="1:2" x14ac:dyDescent="0.3">
      <c r="A92" s="309" t="s">
        <v>157</v>
      </c>
      <c r="B92" s="310" t="s">
        <v>158</v>
      </c>
    </row>
    <row r="93" spans="1:2" x14ac:dyDescent="0.3">
      <c r="A93" s="468" t="s">
        <v>159</v>
      </c>
      <c r="B93" s="469"/>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pageSetup paperSize="9" scale="6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50" zoomScale="80" zoomScaleNormal="80" zoomScaleSheetLayoutView="70" workbookViewId="0">
      <selection activeCell="C64" sqref="C64"/>
    </sheetView>
  </sheetViews>
  <sheetFormatPr baseColWidth="10" defaultColWidth="10.88671875" defaultRowHeight="13.8" x14ac:dyDescent="0.3"/>
  <cols>
    <col min="1" max="1" width="42.44140625" style="1" customWidth="1"/>
    <col min="2" max="3" width="35.6640625" style="1" customWidth="1"/>
    <col min="4" max="4" width="51.21875" style="1" customWidth="1"/>
    <col min="5" max="5" width="49" style="1" customWidth="1"/>
    <col min="6" max="6" width="55.5546875" style="1" customWidth="1"/>
    <col min="7" max="7" width="38.109375" style="1" customWidth="1"/>
    <col min="8" max="8" width="35.6640625" style="1" customWidth="1"/>
    <col min="9" max="9" width="56.33203125" style="1" customWidth="1"/>
    <col min="10" max="10" width="46.77734375" style="1" customWidth="1"/>
    <col min="11" max="11" width="7.33203125" style="1" customWidth="1"/>
    <col min="12" max="12" width="10.6640625" style="1" customWidth="1"/>
    <col min="13" max="13" width="35.6640625" style="1" customWidth="1"/>
    <col min="14" max="21" width="18.109375" style="1" customWidth="1"/>
    <col min="22" max="22" width="22.6640625" style="1" customWidth="1"/>
    <col min="23" max="23" width="19" style="1" customWidth="1"/>
    <col min="24" max="24" width="19.44140625" style="1" customWidth="1"/>
    <col min="25" max="25" width="20.44140625" style="1" customWidth="1"/>
    <col min="26" max="26" width="22.88671875" style="1" customWidth="1"/>
    <col min="27" max="27" width="18.44140625" style="1" bestFit="1" customWidth="1"/>
    <col min="28" max="28" width="8.44140625" style="1" customWidth="1"/>
    <col min="29" max="29" width="18.44140625" style="1" bestFit="1" customWidth="1"/>
    <col min="30" max="30" width="5.6640625" style="1" customWidth="1"/>
    <col min="31" max="31" width="18.44140625" style="1" bestFit="1" customWidth="1"/>
    <col min="32" max="32" width="4.6640625" style="1" customWidth="1"/>
    <col min="33" max="33" width="23" style="1" bestFit="1" customWidth="1"/>
    <col min="34" max="34" width="10.88671875" style="1"/>
    <col min="35" max="35" width="18.44140625" style="1" bestFit="1" customWidth="1"/>
    <col min="36" max="36" width="16.109375" style="1" customWidth="1"/>
    <col min="37" max="16384" width="10.88671875" style="1"/>
  </cols>
  <sheetData>
    <row r="1" spans="1:25" ht="24" customHeight="1" thickBot="1" x14ac:dyDescent="0.35">
      <c r="A1" s="562"/>
      <c r="B1" s="442" t="s">
        <v>160</v>
      </c>
      <c r="C1" s="443"/>
      <c r="D1" s="443"/>
      <c r="E1" s="443"/>
      <c r="F1" s="443"/>
      <c r="G1" s="443"/>
      <c r="H1" s="444"/>
      <c r="I1" s="52" t="s">
        <v>299</v>
      </c>
      <c r="J1" s="445" t="s">
        <v>161</v>
      </c>
      <c r="K1" s="446"/>
      <c r="L1" s="447"/>
      <c r="M1" s="86"/>
    </row>
    <row r="2" spans="1:25" ht="24" customHeight="1" thickBot="1" x14ac:dyDescent="0.35">
      <c r="A2" s="563"/>
      <c r="B2" s="448" t="s">
        <v>162</v>
      </c>
      <c r="C2" s="449"/>
      <c r="D2" s="449"/>
      <c r="E2" s="449"/>
      <c r="F2" s="449"/>
      <c r="G2" s="449"/>
      <c r="H2" s="450"/>
      <c r="I2" s="52" t="s">
        <v>300</v>
      </c>
      <c r="J2" s="445" t="s">
        <v>163</v>
      </c>
      <c r="K2" s="446"/>
      <c r="L2" s="447"/>
      <c r="M2" s="86"/>
    </row>
    <row r="3" spans="1:25" ht="24" customHeight="1" thickBot="1" x14ac:dyDescent="0.35">
      <c r="A3" s="563"/>
      <c r="B3" s="448" t="s">
        <v>0</v>
      </c>
      <c r="C3" s="449"/>
      <c r="D3" s="449"/>
      <c r="E3" s="449"/>
      <c r="F3" s="449"/>
      <c r="G3" s="449"/>
      <c r="H3" s="450"/>
      <c r="I3" s="52" t="s">
        <v>301</v>
      </c>
      <c r="J3" s="445" t="s">
        <v>164</v>
      </c>
      <c r="K3" s="446"/>
      <c r="L3" s="447"/>
      <c r="M3" s="86"/>
    </row>
    <row r="4" spans="1:25" ht="24" customHeight="1" thickBot="1" x14ac:dyDescent="0.35">
      <c r="A4" s="564"/>
      <c r="B4" s="451" t="s">
        <v>302</v>
      </c>
      <c r="C4" s="452"/>
      <c r="D4" s="452"/>
      <c r="E4" s="452"/>
      <c r="F4" s="452"/>
      <c r="G4" s="452"/>
      <c r="H4" s="453"/>
      <c r="I4" s="52" t="s">
        <v>303</v>
      </c>
      <c r="J4" s="445" t="s">
        <v>304</v>
      </c>
      <c r="K4" s="446"/>
      <c r="L4" s="447"/>
      <c r="M4" s="86"/>
    </row>
    <row r="6" spans="1:25" ht="15" customHeight="1" thickBot="1" x14ac:dyDescent="0.35">
      <c r="A6" s="6"/>
      <c r="B6" s="7"/>
      <c r="C6" s="7"/>
      <c r="D6" s="9"/>
      <c r="E6" s="8"/>
      <c r="F6" s="8"/>
      <c r="G6" s="206"/>
      <c r="H6" s="206"/>
      <c r="I6" s="10"/>
      <c r="J6" s="10"/>
      <c r="K6" s="7"/>
      <c r="L6" s="7"/>
      <c r="M6" s="7"/>
      <c r="N6" s="7"/>
      <c r="O6" s="7"/>
      <c r="P6" s="7"/>
      <c r="Q6" s="7"/>
      <c r="R6" s="7"/>
      <c r="S6" s="7"/>
      <c r="T6" s="11"/>
      <c r="U6" s="7"/>
      <c r="V6" s="7"/>
      <c r="X6" s="12"/>
      <c r="Y6" s="13"/>
    </row>
    <row r="7" spans="1:25" ht="15" customHeight="1" x14ac:dyDescent="0.3">
      <c r="A7" s="541" t="s">
        <v>4</v>
      </c>
      <c r="B7" s="551" t="s">
        <v>168</v>
      </c>
      <c r="C7" s="552"/>
      <c r="D7" s="552"/>
      <c r="E7" s="552"/>
      <c r="F7" s="552"/>
      <c r="G7" s="552"/>
      <c r="H7" s="553"/>
      <c r="I7" s="541" t="s">
        <v>169</v>
      </c>
      <c r="J7" s="547">
        <v>2024110010316</v>
      </c>
      <c r="K7" s="7"/>
      <c r="L7" s="7"/>
      <c r="M7" s="7"/>
      <c r="N7" s="7"/>
      <c r="O7" s="7"/>
      <c r="P7" s="7"/>
      <c r="Q7" s="7"/>
      <c r="R7" s="7"/>
      <c r="S7" s="7"/>
      <c r="T7" s="7"/>
      <c r="U7" s="7"/>
      <c r="V7" s="7"/>
      <c r="W7" s="7"/>
      <c r="X7" s="7"/>
      <c r="Y7" s="7"/>
    </row>
    <row r="8" spans="1:25" ht="15" customHeight="1" x14ac:dyDescent="0.3">
      <c r="A8" s="542"/>
      <c r="B8" s="554"/>
      <c r="C8" s="555"/>
      <c r="D8" s="555"/>
      <c r="E8" s="555"/>
      <c r="F8" s="555"/>
      <c r="G8" s="555"/>
      <c r="H8" s="556"/>
      <c r="I8" s="542"/>
      <c r="J8" s="548"/>
      <c r="K8" s="7"/>
      <c r="L8" s="7"/>
      <c r="M8" s="7"/>
      <c r="N8" s="7"/>
      <c r="O8" s="7"/>
      <c r="P8" s="7"/>
      <c r="Q8" s="7"/>
      <c r="R8" s="7"/>
      <c r="S8" s="7"/>
      <c r="T8" s="7"/>
      <c r="U8" s="7"/>
      <c r="V8" s="7"/>
      <c r="W8" s="7"/>
      <c r="X8" s="7"/>
      <c r="Y8" s="7"/>
    </row>
    <row r="9" spans="1:25" ht="15" customHeight="1" x14ac:dyDescent="0.3">
      <c r="A9" s="542"/>
      <c r="B9" s="554"/>
      <c r="C9" s="555"/>
      <c r="D9" s="555"/>
      <c r="E9" s="555"/>
      <c r="F9" s="555"/>
      <c r="G9" s="555"/>
      <c r="H9" s="556"/>
      <c r="I9" s="542"/>
      <c r="J9" s="548"/>
      <c r="K9" s="7"/>
      <c r="L9" s="7"/>
      <c r="M9" s="7"/>
      <c r="N9" s="7"/>
      <c r="O9" s="7"/>
      <c r="P9" s="7"/>
      <c r="Q9" s="7"/>
      <c r="R9" s="7"/>
      <c r="S9" s="7"/>
      <c r="T9" s="7"/>
      <c r="U9" s="7"/>
      <c r="V9" s="7"/>
      <c r="W9" s="7"/>
      <c r="X9" s="7"/>
      <c r="Y9" s="7"/>
    </row>
    <row r="10" spans="1:25" ht="15" customHeight="1" thickBot="1" x14ac:dyDescent="0.35">
      <c r="A10" s="543"/>
      <c r="B10" s="557"/>
      <c r="C10" s="558"/>
      <c r="D10" s="558"/>
      <c r="E10" s="558"/>
      <c r="F10" s="558"/>
      <c r="G10" s="558"/>
      <c r="H10" s="559"/>
      <c r="I10" s="543"/>
      <c r="J10" s="549"/>
      <c r="K10" s="7"/>
      <c r="L10" s="7"/>
      <c r="M10" s="7"/>
      <c r="N10" s="7"/>
      <c r="O10" s="7"/>
      <c r="P10" s="7"/>
      <c r="Q10" s="7"/>
      <c r="R10" s="7"/>
      <c r="S10" s="7"/>
      <c r="T10" s="7"/>
      <c r="U10" s="7"/>
      <c r="V10" s="7"/>
      <c r="W10" s="7"/>
      <c r="X10" s="7"/>
      <c r="Y10" s="7"/>
    </row>
    <row r="11" spans="1:25" ht="9" customHeight="1" thickBot="1" x14ac:dyDescent="0.35">
      <c r="A11" s="14"/>
      <c r="B11" s="81"/>
      <c r="C11" s="7"/>
      <c r="D11" s="7"/>
      <c r="E11" s="7"/>
      <c r="F11" s="7"/>
      <c r="G11" s="7"/>
      <c r="H11" s="7"/>
      <c r="I11" s="7"/>
      <c r="J11" s="7"/>
      <c r="K11" s="7"/>
      <c r="L11" s="7"/>
      <c r="M11" s="7"/>
      <c r="N11" s="7"/>
      <c r="O11" s="7"/>
      <c r="P11" s="7"/>
      <c r="Q11" s="7"/>
      <c r="R11" s="7"/>
      <c r="S11" s="7"/>
      <c r="T11" s="7"/>
      <c r="U11" s="7"/>
      <c r="V11" s="7"/>
      <c r="W11" s="7"/>
      <c r="X11" s="7"/>
      <c r="Y11" s="7"/>
    </row>
    <row r="12" spans="1:25" s="82" customFormat="1" ht="21.75" customHeight="1" thickBot="1" x14ac:dyDescent="0.3">
      <c r="A12" s="427" t="s">
        <v>6</v>
      </c>
      <c r="B12" s="140" t="s">
        <v>170</v>
      </c>
      <c r="C12" s="162" t="s">
        <v>176</v>
      </c>
      <c r="D12" s="140" t="s">
        <v>172</v>
      </c>
      <c r="E12" s="162"/>
      <c r="F12" s="140" t="s">
        <v>173</v>
      </c>
      <c r="G12" s="162"/>
      <c r="H12" s="140" t="s">
        <v>174</v>
      </c>
      <c r="I12" s="163"/>
    </row>
    <row r="13" spans="1:25" s="82" customFormat="1" ht="21.75" customHeight="1" thickBot="1" x14ac:dyDescent="0.3">
      <c r="A13" s="427"/>
      <c r="B13" s="142" t="s">
        <v>177</v>
      </c>
      <c r="C13" s="88"/>
      <c r="D13" s="140" t="s">
        <v>178</v>
      </c>
      <c r="E13" s="53"/>
      <c r="F13" s="140" t="s">
        <v>179</v>
      </c>
      <c r="G13" s="53"/>
      <c r="H13" s="140" t="s">
        <v>180</v>
      </c>
      <c r="I13" s="163"/>
    </row>
    <row r="14" spans="1:25" s="82" customFormat="1" ht="21.75" customHeight="1" thickBot="1" x14ac:dyDescent="0.3">
      <c r="A14" s="427"/>
      <c r="B14" s="140" t="s">
        <v>182</v>
      </c>
      <c r="C14" s="162"/>
      <c r="D14" s="140" t="s">
        <v>183</v>
      </c>
      <c r="E14" s="53"/>
      <c r="F14" s="140" t="s">
        <v>184</v>
      </c>
      <c r="G14" s="53"/>
      <c r="H14" s="140" t="s">
        <v>185</v>
      </c>
      <c r="I14" s="163"/>
    </row>
    <row r="15" spans="1:25" s="82" customFormat="1" ht="21.75" customHeight="1" thickBot="1" x14ac:dyDescent="0.35">
      <c r="A15" s="1"/>
      <c r="B15" s="1"/>
      <c r="C15" s="1"/>
      <c r="D15" s="1"/>
      <c r="E15" s="1"/>
      <c r="F15" s="1"/>
      <c r="G15" s="1"/>
      <c r="H15" s="1"/>
      <c r="I15" s="1"/>
      <c r="J15" s="1"/>
      <c r="K15" s="1"/>
      <c r="L15" s="93"/>
      <c r="M15" s="94"/>
      <c r="N15" s="94"/>
      <c r="O15" s="94"/>
    </row>
    <row r="16" spans="1:25" s="82" customFormat="1" ht="21.75" customHeight="1" thickBot="1" x14ac:dyDescent="0.35">
      <c r="A16" s="437" t="s">
        <v>8</v>
      </c>
      <c r="B16" s="437"/>
      <c r="C16" s="159" t="s">
        <v>175</v>
      </c>
      <c r="D16" s="438"/>
      <c r="E16" s="438"/>
      <c r="F16" s="438"/>
      <c r="G16" s="1"/>
      <c r="H16" s="1"/>
      <c r="I16" s="1"/>
      <c r="J16" s="1"/>
      <c r="K16" s="1"/>
      <c r="L16" s="93"/>
      <c r="M16" s="94"/>
      <c r="N16" s="94"/>
      <c r="O16" s="94"/>
    </row>
    <row r="17" spans="1:15" s="82" customFormat="1" ht="21.75" customHeight="1" thickBot="1" x14ac:dyDescent="0.35">
      <c r="A17" s="437"/>
      <c r="B17" s="437"/>
      <c r="C17" s="159" t="s">
        <v>181</v>
      </c>
      <c r="D17" s="438"/>
      <c r="E17" s="438"/>
      <c r="F17" s="438"/>
      <c r="G17" s="1"/>
      <c r="H17" s="1"/>
      <c r="I17" s="1"/>
      <c r="J17" s="1"/>
      <c r="K17" s="1"/>
      <c r="L17" s="93"/>
      <c r="M17" s="94"/>
      <c r="N17" s="94"/>
      <c r="O17" s="94"/>
    </row>
    <row r="18" spans="1:15" s="82" customFormat="1" ht="21.75" customHeight="1" thickBot="1" x14ac:dyDescent="0.35">
      <c r="A18" s="437"/>
      <c r="B18" s="437"/>
      <c r="C18" s="159" t="s">
        <v>186</v>
      </c>
      <c r="D18" s="438" t="s">
        <v>176</v>
      </c>
      <c r="E18" s="438"/>
      <c r="F18" s="438"/>
      <c r="G18" s="1"/>
      <c r="H18" s="1"/>
      <c r="I18" s="1"/>
      <c r="J18" s="1"/>
      <c r="K18" s="1"/>
      <c r="L18" s="93"/>
      <c r="M18" s="94"/>
      <c r="N18" s="94"/>
      <c r="O18" s="94"/>
    </row>
    <row r="19" spans="1:15" s="82" customFormat="1" ht="21.75" customHeight="1" x14ac:dyDescent="0.3">
      <c r="A19" s="1"/>
      <c r="B19" s="1"/>
      <c r="C19" s="1"/>
      <c r="D19" s="1"/>
      <c r="E19" s="1"/>
      <c r="F19" s="1"/>
      <c r="G19" s="1"/>
      <c r="H19" s="1"/>
      <c r="I19" s="1"/>
      <c r="J19" s="1"/>
      <c r="K19" s="1"/>
      <c r="L19" s="93"/>
      <c r="M19" s="94"/>
      <c r="N19" s="94"/>
      <c r="O19" s="94"/>
    </row>
    <row r="20" spans="1:15" s="23" customFormat="1" ht="16.5" customHeight="1" x14ac:dyDescent="0.25"/>
    <row r="21" spans="1:15" ht="5.25" customHeight="1" thickBot="1" x14ac:dyDescent="0.35"/>
    <row r="22" spans="1:15" ht="48" customHeight="1" thickBot="1" x14ac:dyDescent="0.35">
      <c r="A22" s="550" t="s">
        <v>305</v>
      </c>
      <c r="B22" s="550"/>
      <c r="C22" s="550"/>
      <c r="D22" s="550"/>
      <c r="E22" s="550"/>
      <c r="F22" s="550"/>
      <c r="G22" s="550"/>
      <c r="H22" s="550"/>
      <c r="I22" s="550"/>
      <c r="J22" s="550"/>
    </row>
    <row r="23" spans="1:15" ht="69.900000000000006" customHeight="1" thickBot="1" x14ac:dyDescent="0.35">
      <c r="A23" s="146" t="s">
        <v>21</v>
      </c>
      <c r="B23" s="544" t="s">
        <v>193</v>
      </c>
      <c r="C23" s="545"/>
      <c r="D23" s="546"/>
      <c r="E23" s="147" t="s">
        <v>72</v>
      </c>
      <c r="F23" s="148" t="s">
        <v>306</v>
      </c>
      <c r="G23" s="147" t="s">
        <v>74</v>
      </c>
      <c r="H23" s="544" t="s">
        <v>307</v>
      </c>
      <c r="I23" s="545"/>
      <c r="J23" s="546"/>
    </row>
    <row r="24" spans="1:15" ht="50.25" customHeight="1" thickBot="1" x14ac:dyDescent="0.35">
      <c r="A24" s="118" t="s">
        <v>76</v>
      </c>
      <c r="B24" s="544" t="s">
        <v>308</v>
      </c>
      <c r="C24" s="545"/>
      <c r="D24" s="545"/>
      <c r="E24" s="545"/>
      <c r="F24" s="545"/>
      <c r="G24" s="545"/>
      <c r="H24" s="545"/>
      <c r="I24" s="545"/>
      <c r="J24" s="546"/>
    </row>
    <row r="25" spans="1:15" ht="50.25" customHeight="1" thickBot="1" x14ac:dyDescent="0.35">
      <c r="A25" s="528" t="s">
        <v>78</v>
      </c>
      <c r="B25" s="149">
        <v>2024</v>
      </c>
      <c r="C25" s="150">
        <v>2025</v>
      </c>
      <c r="D25" s="150">
        <v>2026</v>
      </c>
      <c r="E25" s="150">
        <v>2027</v>
      </c>
      <c r="F25" s="151" t="s">
        <v>309</v>
      </c>
      <c r="G25" s="152" t="s">
        <v>80</v>
      </c>
      <c r="H25" s="530" t="s">
        <v>82</v>
      </c>
      <c r="I25" s="531"/>
      <c r="J25" s="532"/>
    </row>
    <row r="26" spans="1:15" ht="50.25" customHeight="1" thickBot="1" x14ac:dyDescent="0.35">
      <c r="A26" s="529"/>
      <c r="B26" s="274" t="s">
        <v>310</v>
      </c>
      <c r="C26" s="274">
        <v>0.91</v>
      </c>
      <c r="D26" s="274" t="s">
        <v>311</v>
      </c>
      <c r="E26" s="275">
        <v>0.92</v>
      </c>
      <c r="F26" s="276">
        <v>0.92</v>
      </c>
      <c r="G26" s="277">
        <v>0.92</v>
      </c>
      <c r="H26" s="533" t="s">
        <v>234</v>
      </c>
      <c r="I26" s="534"/>
      <c r="J26" s="535"/>
    </row>
    <row r="27" spans="1:15" ht="52.5" customHeight="1" thickBot="1" x14ac:dyDescent="0.35">
      <c r="A27" s="118"/>
      <c r="B27" s="538" t="s">
        <v>84</v>
      </c>
      <c r="C27" s="539"/>
      <c r="D27" s="539"/>
      <c r="E27" s="539"/>
      <c r="F27" s="539"/>
      <c r="G27" s="539"/>
      <c r="H27" s="539"/>
      <c r="I27" s="539"/>
      <c r="J27" s="540"/>
    </row>
    <row r="28" spans="1:15" s="26" customFormat="1" ht="56.25" customHeight="1" thickBot="1" x14ac:dyDescent="0.35">
      <c r="A28" s="528" t="s">
        <v>204</v>
      </c>
      <c r="B28" s="118" t="s">
        <v>205</v>
      </c>
      <c r="C28" s="146" t="s">
        <v>87</v>
      </c>
      <c r="D28" s="536" t="s">
        <v>89</v>
      </c>
      <c r="E28" s="537"/>
      <c r="F28" s="536" t="s">
        <v>91</v>
      </c>
      <c r="G28" s="537"/>
      <c r="H28" s="119" t="s">
        <v>93</v>
      </c>
      <c r="I28" s="117" t="s">
        <v>94</v>
      </c>
      <c r="J28" s="117" t="s">
        <v>96</v>
      </c>
    </row>
    <row r="29" spans="1:15" ht="216" customHeight="1" thickBot="1" x14ac:dyDescent="0.35">
      <c r="A29" s="529"/>
      <c r="B29" s="320">
        <v>0.9103</v>
      </c>
      <c r="C29" s="335">
        <v>0.9103</v>
      </c>
      <c r="D29" s="526" t="s">
        <v>402</v>
      </c>
      <c r="E29" s="527"/>
      <c r="F29" s="526" t="s">
        <v>402</v>
      </c>
      <c r="G29" s="527"/>
      <c r="H29" s="198" t="s">
        <v>208</v>
      </c>
      <c r="I29" s="323" t="s">
        <v>403</v>
      </c>
      <c r="J29" s="322" t="s">
        <v>401</v>
      </c>
    </row>
    <row r="30" spans="1:15" s="26" customFormat="1" ht="45" customHeight="1" thickBot="1" x14ac:dyDescent="0.35">
      <c r="A30" s="528" t="s">
        <v>210</v>
      </c>
      <c r="B30" s="116" t="s">
        <v>205</v>
      </c>
      <c r="C30" s="119" t="s">
        <v>87</v>
      </c>
      <c r="D30" s="536" t="s">
        <v>89</v>
      </c>
      <c r="E30" s="537"/>
      <c r="F30" s="536" t="s">
        <v>91</v>
      </c>
      <c r="G30" s="537"/>
      <c r="H30" s="119" t="s">
        <v>93</v>
      </c>
      <c r="I30" s="117" t="s">
        <v>94</v>
      </c>
      <c r="J30" s="117" t="s">
        <v>96</v>
      </c>
    </row>
    <row r="31" spans="1:15" ht="79.2" customHeight="1" thickBot="1" x14ac:dyDescent="0.35">
      <c r="A31" s="529"/>
      <c r="B31" s="320">
        <v>0.91100000000000003</v>
      </c>
      <c r="C31" s="153"/>
      <c r="D31" s="526"/>
      <c r="E31" s="527"/>
      <c r="F31" s="544"/>
      <c r="G31" s="546"/>
      <c r="H31" s="154"/>
      <c r="I31" s="154"/>
      <c r="J31" s="154"/>
    </row>
    <row r="32" spans="1:15" s="26" customFormat="1" ht="54" customHeight="1" thickBot="1" x14ac:dyDescent="0.35">
      <c r="A32" s="528" t="s">
        <v>211</v>
      </c>
      <c r="B32" s="116" t="s">
        <v>205</v>
      </c>
      <c r="C32" s="119" t="s">
        <v>87</v>
      </c>
      <c r="D32" s="536" t="s">
        <v>89</v>
      </c>
      <c r="E32" s="537"/>
      <c r="F32" s="536" t="s">
        <v>91</v>
      </c>
      <c r="G32" s="537"/>
      <c r="H32" s="119" t="s">
        <v>93</v>
      </c>
      <c r="I32" s="117" t="s">
        <v>94</v>
      </c>
      <c r="J32" s="117" t="s">
        <v>96</v>
      </c>
    </row>
    <row r="33" spans="1:10" ht="73.2" customHeight="1" thickBot="1" x14ac:dyDescent="0.35">
      <c r="A33" s="529"/>
      <c r="B33" s="320">
        <v>0.91149999999999998</v>
      </c>
      <c r="C33" s="153"/>
      <c r="D33" s="560"/>
      <c r="E33" s="561"/>
      <c r="F33" s="544"/>
      <c r="G33" s="546"/>
      <c r="H33" s="154"/>
      <c r="I33" s="154"/>
      <c r="J33" s="154"/>
    </row>
    <row r="34" spans="1:10" s="26" customFormat="1" ht="47.25" customHeight="1" thickBot="1" x14ac:dyDescent="0.35">
      <c r="A34" s="528" t="s">
        <v>212</v>
      </c>
      <c r="B34" s="116" t="s">
        <v>205</v>
      </c>
      <c r="C34" s="116" t="s">
        <v>87</v>
      </c>
      <c r="D34" s="536" t="s">
        <v>89</v>
      </c>
      <c r="E34" s="537"/>
      <c r="F34" s="536" t="s">
        <v>91</v>
      </c>
      <c r="G34" s="537"/>
      <c r="H34" s="119" t="s">
        <v>93</v>
      </c>
      <c r="I34" s="119" t="s">
        <v>94</v>
      </c>
      <c r="J34" s="117" t="s">
        <v>96</v>
      </c>
    </row>
    <row r="35" spans="1:10" ht="76.2" customHeight="1" thickBot="1" x14ac:dyDescent="0.35">
      <c r="A35" s="529"/>
      <c r="B35" s="320">
        <v>0.91200000000000003</v>
      </c>
      <c r="C35" s="90"/>
      <c r="D35" s="567"/>
      <c r="E35" s="568"/>
      <c r="F35" s="567"/>
      <c r="G35" s="568"/>
      <c r="H35" s="155"/>
      <c r="I35" s="156"/>
      <c r="J35" s="156"/>
    </row>
    <row r="36" spans="1:10" s="26" customFormat="1" ht="47.25" customHeight="1" thickBot="1" x14ac:dyDescent="0.35">
      <c r="A36" s="528" t="s">
        <v>213</v>
      </c>
      <c r="B36" s="116" t="s">
        <v>205</v>
      </c>
      <c r="C36" s="119" t="s">
        <v>87</v>
      </c>
      <c r="D36" s="536" t="s">
        <v>89</v>
      </c>
      <c r="E36" s="537"/>
      <c r="F36" s="536" t="s">
        <v>91</v>
      </c>
      <c r="G36" s="537"/>
      <c r="H36" s="119" t="s">
        <v>93</v>
      </c>
      <c r="I36" s="117" t="s">
        <v>94</v>
      </c>
      <c r="J36" s="117" t="s">
        <v>96</v>
      </c>
    </row>
    <row r="37" spans="1:10" ht="76.95" customHeight="1" thickBot="1" x14ac:dyDescent="0.35">
      <c r="A37" s="529"/>
      <c r="B37" s="320">
        <v>0.9123</v>
      </c>
      <c r="C37" s="90"/>
      <c r="D37" s="565"/>
      <c r="E37" s="566"/>
      <c r="F37" s="565"/>
      <c r="G37" s="566"/>
      <c r="H37" s="89"/>
      <c r="I37" s="157"/>
      <c r="J37" s="157"/>
    </row>
    <row r="38" spans="1:10" s="26" customFormat="1" ht="48.75" customHeight="1" thickBot="1" x14ac:dyDescent="0.35">
      <c r="A38" s="528" t="s">
        <v>214</v>
      </c>
      <c r="B38" s="116" t="s">
        <v>205</v>
      </c>
      <c r="C38" s="119" t="s">
        <v>87</v>
      </c>
      <c r="D38" s="536" t="s">
        <v>89</v>
      </c>
      <c r="E38" s="537"/>
      <c r="F38" s="536" t="s">
        <v>91</v>
      </c>
      <c r="G38" s="537"/>
      <c r="H38" s="119" t="s">
        <v>93</v>
      </c>
      <c r="I38" s="117" t="s">
        <v>94</v>
      </c>
      <c r="J38" s="117" t="s">
        <v>96</v>
      </c>
    </row>
    <row r="39" spans="1:10" ht="79.95" customHeight="1" thickBot="1" x14ac:dyDescent="0.35">
      <c r="A39" s="529"/>
      <c r="B39" s="320">
        <v>0.91269999999999996</v>
      </c>
      <c r="C39" s="91"/>
      <c r="D39" s="565"/>
      <c r="E39" s="566"/>
      <c r="F39" s="565"/>
      <c r="G39" s="566"/>
      <c r="H39" s="89"/>
      <c r="I39" s="157"/>
      <c r="J39" s="157"/>
    </row>
    <row r="40" spans="1:10" ht="46.5" customHeight="1" thickBot="1" x14ac:dyDescent="0.35">
      <c r="A40" s="528" t="s">
        <v>215</v>
      </c>
      <c r="B40" s="119" t="s">
        <v>205</v>
      </c>
      <c r="C40" s="146" t="s">
        <v>87</v>
      </c>
      <c r="D40" s="536" t="s">
        <v>89</v>
      </c>
      <c r="E40" s="537"/>
      <c r="F40" s="536" t="s">
        <v>91</v>
      </c>
      <c r="G40" s="537"/>
      <c r="H40" s="119" t="s">
        <v>93</v>
      </c>
      <c r="I40" s="117" t="s">
        <v>94</v>
      </c>
      <c r="J40" s="117" t="s">
        <v>96</v>
      </c>
    </row>
    <row r="41" spans="1:10" ht="72" customHeight="1" thickBot="1" x14ac:dyDescent="0.35">
      <c r="A41" s="529"/>
      <c r="B41" s="321">
        <v>0.91320000000000001</v>
      </c>
      <c r="C41" s="91"/>
      <c r="D41" s="565"/>
      <c r="E41" s="569"/>
      <c r="F41" s="565"/>
      <c r="G41" s="566"/>
      <c r="H41" s="89"/>
      <c r="I41" s="157"/>
      <c r="J41" s="157"/>
    </row>
    <row r="42" spans="1:10" ht="48.75" customHeight="1" thickBot="1" x14ac:dyDescent="0.35">
      <c r="A42" s="528" t="s">
        <v>216</v>
      </c>
      <c r="B42" s="118" t="s">
        <v>205</v>
      </c>
      <c r="C42" s="146" t="s">
        <v>87</v>
      </c>
      <c r="D42" s="536" t="s">
        <v>89</v>
      </c>
      <c r="E42" s="537"/>
      <c r="F42" s="536" t="s">
        <v>91</v>
      </c>
      <c r="G42" s="537"/>
      <c r="H42" s="119" t="s">
        <v>93</v>
      </c>
      <c r="I42" s="117" t="s">
        <v>94</v>
      </c>
      <c r="J42" s="117" t="s">
        <v>96</v>
      </c>
    </row>
    <row r="43" spans="1:10" ht="87" customHeight="1" thickBot="1" x14ac:dyDescent="0.35">
      <c r="A43" s="529"/>
      <c r="B43" s="321">
        <v>0.91349999999999998</v>
      </c>
      <c r="C43" s="91"/>
      <c r="D43" s="565"/>
      <c r="E43" s="569"/>
      <c r="F43" s="565"/>
      <c r="G43" s="566"/>
      <c r="H43" s="158"/>
      <c r="I43" s="89"/>
      <c r="J43" s="157"/>
    </row>
    <row r="44" spans="1:10" ht="42.75" customHeight="1" thickBot="1" x14ac:dyDescent="0.35">
      <c r="A44" s="528" t="s">
        <v>217</v>
      </c>
      <c r="B44" s="118" t="s">
        <v>205</v>
      </c>
      <c r="C44" s="146" t="s">
        <v>87</v>
      </c>
      <c r="D44" s="536" t="s">
        <v>89</v>
      </c>
      <c r="E44" s="537"/>
      <c r="F44" s="536" t="s">
        <v>91</v>
      </c>
      <c r="G44" s="537"/>
      <c r="H44" s="119" t="s">
        <v>93</v>
      </c>
      <c r="I44" s="117" t="s">
        <v>94</v>
      </c>
      <c r="J44" s="117" t="s">
        <v>96</v>
      </c>
    </row>
    <row r="45" spans="1:10" ht="78.599999999999994" customHeight="1" thickBot="1" x14ac:dyDescent="0.35">
      <c r="A45" s="529"/>
      <c r="B45" s="321">
        <v>0.91390000000000005</v>
      </c>
      <c r="C45" s="91"/>
      <c r="D45" s="565"/>
      <c r="E45" s="566"/>
      <c r="F45" s="565"/>
      <c r="G45" s="566"/>
      <c r="H45" s="89"/>
      <c r="I45" s="89"/>
      <c r="J45" s="89"/>
    </row>
    <row r="46" spans="1:10" ht="45" customHeight="1" thickBot="1" x14ac:dyDescent="0.35">
      <c r="A46" s="528" t="s">
        <v>218</v>
      </c>
      <c r="B46" s="118" t="s">
        <v>205</v>
      </c>
      <c r="C46" s="146" t="s">
        <v>87</v>
      </c>
      <c r="D46" s="536" t="s">
        <v>89</v>
      </c>
      <c r="E46" s="537"/>
      <c r="F46" s="536" t="s">
        <v>91</v>
      </c>
      <c r="G46" s="537"/>
      <c r="H46" s="119" t="s">
        <v>93</v>
      </c>
      <c r="I46" s="117" t="s">
        <v>94</v>
      </c>
      <c r="J46" s="117" t="s">
        <v>96</v>
      </c>
    </row>
    <row r="47" spans="1:10" ht="75.599999999999994" customHeight="1" thickBot="1" x14ac:dyDescent="0.35">
      <c r="A47" s="529"/>
      <c r="B47" s="321">
        <v>0.9143</v>
      </c>
      <c r="C47" s="91"/>
      <c r="D47" s="565"/>
      <c r="E47" s="566"/>
      <c r="F47" s="565"/>
      <c r="G47" s="566"/>
      <c r="H47" s="89"/>
      <c r="I47" s="157"/>
      <c r="J47" s="157"/>
    </row>
    <row r="48" spans="1:10" ht="46.5" customHeight="1" thickBot="1" x14ac:dyDescent="0.35">
      <c r="A48" s="528" t="s">
        <v>219</v>
      </c>
      <c r="B48" s="118" t="s">
        <v>205</v>
      </c>
      <c r="C48" s="146" t="s">
        <v>87</v>
      </c>
      <c r="D48" s="536" t="s">
        <v>89</v>
      </c>
      <c r="E48" s="537"/>
      <c r="F48" s="536" t="s">
        <v>91</v>
      </c>
      <c r="G48" s="537"/>
      <c r="H48" s="119" t="s">
        <v>93</v>
      </c>
      <c r="I48" s="117" t="s">
        <v>94</v>
      </c>
      <c r="J48" s="117" t="s">
        <v>96</v>
      </c>
    </row>
    <row r="49" spans="1:13" ht="72" customHeight="1" thickBot="1" x14ac:dyDescent="0.35">
      <c r="A49" s="529"/>
      <c r="B49" s="321">
        <v>0.91459999999999997</v>
      </c>
      <c r="C49" s="91"/>
      <c r="D49" s="565"/>
      <c r="E49" s="566"/>
      <c r="F49" s="569"/>
      <c r="G49" s="569"/>
      <c r="H49" s="89"/>
      <c r="I49" s="89"/>
      <c r="J49" s="89"/>
    </row>
    <row r="50" spans="1:13" ht="48.75" customHeight="1" thickBot="1" x14ac:dyDescent="0.35">
      <c r="A50" s="528" t="s">
        <v>220</v>
      </c>
      <c r="B50" s="118" t="s">
        <v>205</v>
      </c>
      <c r="C50" s="146" t="s">
        <v>87</v>
      </c>
      <c r="D50" s="536" t="s">
        <v>89</v>
      </c>
      <c r="E50" s="537"/>
      <c r="F50" s="536" t="s">
        <v>91</v>
      </c>
      <c r="G50" s="537"/>
      <c r="H50" s="119" t="s">
        <v>93</v>
      </c>
      <c r="I50" s="117" t="s">
        <v>94</v>
      </c>
      <c r="J50" s="117" t="s">
        <v>96</v>
      </c>
    </row>
    <row r="51" spans="1:13" ht="72.599999999999994" customHeight="1" thickBot="1" x14ac:dyDescent="0.35">
      <c r="A51" s="529"/>
      <c r="B51" s="321">
        <v>0.91500000000000004</v>
      </c>
      <c r="C51" s="91"/>
      <c r="D51" s="565"/>
      <c r="E51" s="566"/>
      <c r="F51" s="565"/>
      <c r="G51" s="566"/>
      <c r="H51" s="89"/>
      <c r="I51" s="89"/>
      <c r="J51" s="89"/>
    </row>
    <row r="52" spans="1:13" x14ac:dyDescent="0.3">
      <c r="B52" s="1">
        <f>B29+B31+B33+B35+B37+B39+B41+B43+B45+B47+B49+B51</f>
        <v>10.9543</v>
      </c>
    </row>
    <row r="53" spans="1:13" ht="17.399999999999999" x14ac:dyDescent="0.3">
      <c r="A53" s="51" t="s">
        <v>312</v>
      </c>
    </row>
    <row r="54" spans="1:13" ht="18" customHeight="1" x14ac:dyDescent="0.3">
      <c r="A54" s="33"/>
    </row>
    <row r="55" spans="1:13" ht="68.400000000000006" x14ac:dyDescent="0.3">
      <c r="A55" s="570" t="s">
        <v>313</v>
      </c>
      <c r="B55" s="34" t="s">
        <v>170</v>
      </c>
      <c r="C55" s="34" t="s">
        <v>172</v>
      </c>
      <c r="D55" s="34" t="s">
        <v>173</v>
      </c>
      <c r="E55" s="34" t="s">
        <v>174</v>
      </c>
      <c r="F55" s="34" t="s">
        <v>177</v>
      </c>
      <c r="G55" s="34" t="s">
        <v>178</v>
      </c>
      <c r="H55" s="34" t="s">
        <v>179</v>
      </c>
      <c r="I55" s="34" t="s">
        <v>180</v>
      </c>
      <c r="J55" s="34" t="s">
        <v>182</v>
      </c>
      <c r="K55" s="34" t="s">
        <v>183</v>
      </c>
      <c r="L55" s="34" t="s">
        <v>184</v>
      </c>
      <c r="M55" s="34" t="s">
        <v>185</v>
      </c>
    </row>
    <row r="56" spans="1:13" ht="24.75" customHeight="1" x14ac:dyDescent="0.3">
      <c r="A56" s="570"/>
      <c r="B56" s="35"/>
      <c r="C56" s="35"/>
      <c r="D56" s="35"/>
      <c r="E56" s="35"/>
      <c r="F56" s="35"/>
      <c r="G56" s="35"/>
      <c r="H56" s="35"/>
      <c r="I56" s="35"/>
      <c r="J56" s="35"/>
      <c r="K56" s="35"/>
      <c r="L56" s="35"/>
      <c r="M56" s="35"/>
    </row>
    <row r="57" spans="1:13" s="25" customFormat="1" ht="13.2" customHeight="1" x14ac:dyDescent="0.3">
      <c r="A57" s="1"/>
      <c r="B57" s="1"/>
      <c r="C57" s="1"/>
      <c r="D57" s="1"/>
      <c r="E57" s="1"/>
      <c r="F57" s="1"/>
      <c r="G57" s="1"/>
      <c r="H57" s="1"/>
      <c r="I57" s="1"/>
    </row>
    <row r="58" spans="1:13" ht="14.4" thickBot="1" x14ac:dyDescent="0.35"/>
    <row r="59" spans="1:13" ht="44.25" customHeight="1" thickBot="1" x14ac:dyDescent="0.35">
      <c r="A59" s="195" t="s">
        <v>314</v>
      </c>
      <c r="B59" s="184" t="s">
        <v>315</v>
      </c>
      <c r="C59" s="164"/>
      <c r="D59" s="523" t="s">
        <v>316</v>
      </c>
      <c r="E59" s="184" t="s">
        <v>315</v>
      </c>
      <c r="F59" s="164"/>
      <c r="G59" s="523" t="s">
        <v>317</v>
      </c>
      <c r="H59" s="184" t="s">
        <v>318</v>
      </c>
      <c r="I59" s="193"/>
      <c r="J59" s="157"/>
    </row>
    <row r="60" spans="1:13" ht="15" customHeight="1" thickBot="1" x14ac:dyDescent="0.35">
      <c r="A60" s="196"/>
      <c r="B60" s="184" t="s">
        <v>319</v>
      </c>
      <c r="C60" s="164" t="s">
        <v>320</v>
      </c>
      <c r="D60" s="524"/>
      <c r="E60" s="184" t="s">
        <v>319</v>
      </c>
      <c r="F60" s="164" t="s">
        <v>321</v>
      </c>
      <c r="G60" s="524"/>
      <c r="H60" s="184" t="s">
        <v>322</v>
      </c>
      <c r="I60" s="210" t="s">
        <v>321</v>
      </c>
      <c r="J60" s="157"/>
    </row>
    <row r="61" spans="1:13" ht="15" customHeight="1" thickBot="1" x14ac:dyDescent="0.35">
      <c r="A61" s="196"/>
      <c r="B61" s="184" t="s">
        <v>323</v>
      </c>
      <c r="C61" s="164" t="s">
        <v>324</v>
      </c>
      <c r="D61" s="524"/>
      <c r="E61" s="184" t="s">
        <v>323</v>
      </c>
      <c r="F61" s="164" t="s">
        <v>325</v>
      </c>
      <c r="G61" s="524"/>
      <c r="H61" s="184" t="s">
        <v>326</v>
      </c>
      <c r="I61" s="210" t="s">
        <v>325</v>
      </c>
      <c r="J61" s="157"/>
    </row>
    <row r="62" spans="1:13" ht="39.75" customHeight="1" thickBot="1" x14ac:dyDescent="0.35">
      <c r="A62" s="196"/>
      <c r="B62" s="184" t="s">
        <v>315</v>
      </c>
      <c r="C62" s="164"/>
      <c r="D62" s="524"/>
      <c r="E62" s="184" t="s">
        <v>315</v>
      </c>
      <c r="F62" s="164"/>
      <c r="G62" s="524"/>
      <c r="H62" s="184" t="s">
        <v>318</v>
      </c>
      <c r="I62" s="193"/>
      <c r="J62" s="157"/>
    </row>
    <row r="63" spans="1:13" ht="15" customHeight="1" thickBot="1" x14ac:dyDescent="0.35">
      <c r="A63" s="196"/>
      <c r="B63" s="184" t="s">
        <v>319</v>
      </c>
      <c r="C63" s="164"/>
      <c r="D63" s="524"/>
      <c r="E63" s="184" t="s">
        <v>319</v>
      </c>
      <c r="F63" s="164"/>
      <c r="G63" s="524"/>
      <c r="H63" s="184" t="s">
        <v>322</v>
      </c>
      <c r="I63" s="210"/>
      <c r="J63" s="157"/>
    </row>
    <row r="64" spans="1:13" ht="34.5" customHeight="1" thickBot="1" x14ac:dyDescent="0.35">
      <c r="A64" s="197"/>
      <c r="B64" s="184" t="s">
        <v>323</v>
      </c>
      <c r="C64" s="164"/>
      <c r="D64" s="525"/>
      <c r="E64" s="184" t="s">
        <v>323</v>
      </c>
      <c r="F64" s="194"/>
      <c r="G64" s="525"/>
      <c r="H64" s="184" t="s">
        <v>326</v>
      </c>
      <c r="I64" s="210"/>
      <c r="J64" s="157"/>
    </row>
  </sheetData>
  <mergeCells count="89">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G59:G64"/>
    <mergeCell ref="D59:D64"/>
    <mergeCell ref="J1:L1"/>
    <mergeCell ref="J2:L2"/>
    <mergeCell ref="J3:L3"/>
    <mergeCell ref="J4:L4"/>
    <mergeCell ref="D29:E29"/>
    <mergeCell ref="F29:G29"/>
    <mergeCell ref="F31:G31"/>
  </mergeCells>
  <hyperlinks>
    <hyperlink ref="J29" r:id="rId1" display="https://secretariadistritald-my.sharepoint.com/shared?id=%2Fsites%2FSeguimientoPlandeAccinProyectodeInversin8225%2FDocumentos%20compartidos%2F01%2E%20Enero%202026&amp;listurl=https%3A%2F%2Fsecretariadistritald%2Esharepoint%2Ecom%2Fsites%2FSeguimientoPlandeAccinProyectodeInversin8225%2FDocumentos%20compartidos" xr:uid="{34C18AB2-BB61-4119-83DB-795B14A89115}"/>
  </hyperlinks>
  <pageMargins left="0.25" right="0.25" top="0.75" bottom="0.75" header="0.3" footer="0.3"/>
  <pageSetup scale="2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61"/>
  <sheetViews>
    <sheetView showGridLines="0" view="pageBreakPreview" zoomScale="60" zoomScaleNormal="70" workbookViewId="0">
      <selection activeCell="A12" sqref="A12:L12"/>
    </sheetView>
  </sheetViews>
  <sheetFormatPr baseColWidth="10" defaultColWidth="10.88671875" defaultRowHeight="13.8" x14ac:dyDescent="0.3"/>
  <cols>
    <col min="1" max="1" width="49.6640625" style="1" customWidth="1"/>
    <col min="2" max="3" width="35.6640625" style="1" customWidth="1"/>
    <col min="4" max="4" width="54.109375" style="1" customWidth="1"/>
    <col min="5" max="13" width="35.6640625" style="1" customWidth="1"/>
    <col min="14"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2" customFormat="1" ht="32.25" customHeight="1" thickBot="1" x14ac:dyDescent="0.35">
      <c r="A1" s="439"/>
      <c r="B1" s="442" t="s">
        <v>160</v>
      </c>
      <c r="C1" s="443"/>
      <c r="D1" s="443"/>
      <c r="E1" s="443"/>
      <c r="F1" s="443"/>
      <c r="G1" s="443"/>
      <c r="H1" s="443"/>
      <c r="I1" s="444"/>
      <c r="J1" s="445" t="s">
        <v>161</v>
      </c>
      <c r="K1" s="446"/>
      <c r="L1" s="447"/>
    </row>
    <row r="2" spans="1:15" s="82" customFormat="1" ht="30.75" customHeight="1" thickBot="1" x14ac:dyDescent="0.35">
      <c r="A2" s="440"/>
      <c r="B2" s="448" t="s">
        <v>162</v>
      </c>
      <c r="C2" s="449"/>
      <c r="D2" s="449"/>
      <c r="E2" s="449"/>
      <c r="F2" s="449"/>
      <c r="G2" s="449"/>
      <c r="H2" s="449"/>
      <c r="I2" s="450"/>
      <c r="J2" s="445" t="s">
        <v>163</v>
      </c>
      <c r="K2" s="446"/>
      <c r="L2" s="447"/>
    </row>
    <row r="3" spans="1:15" s="82" customFormat="1" ht="24" customHeight="1" thickBot="1" x14ac:dyDescent="0.35">
      <c r="A3" s="440"/>
      <c r="B3" s="448" t="s">
        <v>0</v>
      </c>
      <c r="C3" s="449"/>
      <c r="D3" s="449"/>
      <c r="E3" s="449"/>
      <c r="F3" s="449"/>
      <c r="G3" s="449"/>
      <c r="H3" s="449"/>
      <c r="I3" s="450"/>
      <c r="J3" s="445" t="s">
        <v>164</v>
      </c>
      <c r="K3" s="446"/>
      <c r="L3" s="447"/>
    </row>
    <row r="4" spans="1:15" s="82" customFormat="1" ht="21.75" customHeight="1" thickBot="1" x14ac:dyDescent="0.35">
      <c r="A4" s="441"/>
      <c r="B4" s="451" t="s">
        <v>327</v>
      </c>
      <c r="C4" s="452"/>
      <c r="D4" s="452"/>
      <c r="E4" s="452"/>
      <c r="F4" s="452"/>
      <c r="G4" s="452"/>
      <c r="H4" s="452"/>
      <c r="I4" s="453"/>
      <c r="J4" s="445" t="s">
        <v>328</v>
      </c>
      <c r="K4" s="446"/>
      <c r="L4" s="447"/>
    </row>
    <row r="5" spans="1:15" s="82" customFormat="1" ht="21.75" customHeight="1" thickBot="1" x14ac:dyDescent="0.35">
      <c r="A5" s="83"/>
      <c r="B5" s="84"/>
      <c r="C5" s="84"/>
      <c r="D5" s="84"/>
      <c r="E5" s="84"/>
      <c r="F5" s="84"/>
      <c r="G5" s="84"/>
      <c r="H5" s="84"/>
      <c r="I5" s="84"/>
      <c r="J5" s="85"/>
      <c r="K5" s="85"/>
      <c r="L5" s="85"/>
    </row>
    <row r="6" spans="1:15" ht="40.35" customHeight="1" thickBot="1" x14ac:dyDescent="0.35">
      <c r="A6" s="52" t="s">
        <v>167</v>
      </c>
      <c r="B6" s="593" t="s">
        <v>168</v>
      </c>
      <c r="C6" s="594"/>
      <c r="D6" s="594"/>
      <c r="E6" s="594"/>
      <c r="F6" s="594"/>
      <c r="G6" s="594"/>
      <c r="H6" s="594"/>
      <c r="I6" s="595"/>
      <c r="J6" s="192" t="s">
        <v>169</v>
      </c>
      <c r="K6" s="596">
        <v>2024110010316</v>
      </c>
      <c r="L6" s="597"/>
      <c r="M6" s="590"/>
      <c r="N6" s="590"/>
      <c r="O6" s="590"/>
    </row>
    <row r="7" spans="1:15" s="82" customFormat="1" ht="21.75" customHeight="1" thickBot="1" x14ac:dyDescent="0.35">
      <c r="A7" s="83"/>
      <c r="B7" s="84"/>
      <c r="C7" s="84"/>
      <c r="D7" s="84"/>
      <c r="E7" s="84"/>
      <c r="F7" s="84"/>
      <c r="G7" s="84"/>
      <c r="H7" s="84"/>
      <c r="I7" s="84"/>
      <c r="J7" s="84"/>
      <c r="K7" s="84"/>
      <c r="L7" s="84"/>
      <c r="M7" s="85"/>
      <c r="N7" s="85"/>
      <c r="O7" s="85"/>
    </row>
    <row r="8" spans="1:15" s="82" customFormat="1" ht="21.75" customHeight="1" thickBot="1" x14ac:dyDescent="0.35">
      <c r="A8" s="591" t="s">
        <v>6</v>
      </c>
      <c r="B8" s="160" t="s">
        <v>170</v>
      </c>
      <c r="C8" s="123" t="s">
        <v>176</v>
      </c>
      <c r="D8" s="160" t="s">
        <v>172</v>
      </c>
      <c r="E8" s="123"/>
      <c r="F8" s="160" t="s">
        <v>173</v>
      </c>
      <c r="G8" s="124"/>
      <c r="H8" s="160" t="s">
        <v>174</v>
      </c>
      <c r="I8" s="125"/>
      <c r="J8" s="592" t="s">
        <v>8</v>
      </c>
      <c r="K8" s="159" t="s">
        <v>175</v>
      </c>
      <c r="L8" s="327"/>
      <c r="M8" s="590"/>
      <c r="N8" s="590"/>
      <c r="O8" s="590"/>
    </row>
    <row r="9" spans="1:15" s="82" customFormat="1" ht="21.75" customHeight="1" thickBot="1" x14ac:dyDescent="0.35">
      <c r="A9" s="591"/>
      <c r="B9" s="161" t="s">
        <v>177</v>
      </c>
      <c r="C9" s="126"/>
      <c r="D9" s="160" t="s">
        <v>178</v>
      </c>
      <c r="E9" s="127"/>
      <c r="F9" s="160" t="s">
        <v>179</v>
      </c>
      <c r="G9" s="127"/>
      <c r="H9" s="160" t="s">
        <v>180</v>
      </c>
      <c r="I9" s="125"/>
      <c r="J9" s="592"/>
      <c r="K9" s="159" t="s">
        <v>181</v>
      </c>
      <c r="L9" s="336"/>
      <c r="M9" s="590"/>
      <c r="N9" s="590"/>
      <c r="O9" s="590"/>
    </row>
    <row r="10" spans="1:15" s="82" customFormat="1" ht="21.75" customHeight="1" thickBot="1" x14ac:dyDescent="0.35">
      <c r="A10" s="591"/>
      <c r="B10" s="160" t="s">
        <v>182</v>
      </c>
      <c r="C10" s="123"/>
      <c r="D10" s="160" t="s">
        <v>183</v>
      </c>
      <c r="E10" s="127"/>
      <c r="F10" s="160" t="s">
        <v>184</v>
      </c>
      <c r="G10" s="127"/>
      <c r="H10" s="160" t="s">
        <v>185</v>
      </c>
      <c r="I10" s="125"/>
      <c r="J10" s="592"/>
      <c r="K10" s="159" t="s">
        <v>186</v>
      </c>
      <c r="L10" s="327" t="s">
        <v>176</v>
      </c>
      <c r="M10" s="590"/>
      <c r="N10" s="590"/>
      <c r="O10" s="590"/>
    </row>
    <row r="11" spans="1:15" ht="14.4" thickBot="1" x14ac:dyDescent="0.35"/>
    <row r="12" spans="1:15" ht="32.1" customHeight="1" thickBot="1" x14ac:dyDescent="0.35">
      <c r="A12" s="586" t="s">
        <v>329</v>
      </c>
      <c r="B12" s="587"/>
      <c r="C12" s="587"/>
      <c r="D12" s="587"/>
      <c r="E12" s="587"/>
      <c r="F12" s="587"/>
      <c r="G12" s="587"/>
      <c r="H12" s="587"/>
      <c r="I12" s="587"/>
      <c r="J12" s="587"/>
      <c r="K12" s="587"/>
      <c r="L12" s="588"/>
    </row>
    <row r="13" spans="1:15" ht="32.1" customHeight="1" thickBot="1" x14ac:dyDescent="0.35">
      <c r="A13" s="574" t="s">
        <v>330</v>
      </c>
      <c r="B13" s="576" t="s">
        <v>102</v>
      </c>
      <c r="C13" s="581" t="s">
        <v>13</v>
      </c>
      <c r="D13" s="583" t="s">
        <v>204</v>
      </c>
      <c r="E13" s="584"/>
      <c r="F13" s="585"/>
      <c r="G13" s="583" t="s">
        <v>210</v>
      </c>
      <c r="H13" s="584"/>
      <c r="I13" s="585"/>
      <c r="J13" s="404" t="s">
        <v>211</v>
      </c>
      <c r="K13" s="405"/>
      <c r="L13" s="406"/>
    </row>
    <row r="14" spans="1:15" ht="32.1" customHeight="1" thickBot="1" x14ac:dyDescent="0.35">
      <c r="A14" s="575"/>
      <c r="B14" s="589"/>
      <c r="C14" s="582"/>
      <c r="D14" s="112" t="s">
        <v>26</v>
      </c>
      <c r="E14" s="110" t="s">
        <v>28</v>
      </c>
      <c r="F14" s="111" t="s">
        <v>107</v>
      </c>
      <c r="G14" s="112" t="s">
        <v>26</v>
      </c>
      <c r="H14" s="110" t="s">
        <v>28</v>
      </c>
      <c r="I14" s="111" t="s">
        <v>107</v>
      </c>
      <c r="J14" s="112" t="s">
        <v>26</v>
      </c>
      <c r="K14" s="110" t="s">
        <v>28</v>
      </c>
      <c r="L14" s="111" t="s">
        <v>107</v>
      </c>
    </row>
    <row r="15" spans="1:15" ht="91.5" customHeight="1" x14ac:dyDescent="0.3">
      <c r="A15" s="572" t="s">
        <v>255</v>
      </c>
      <c r="B15" s="269" t="s">
        <v>331</v>
      </c>
      <c r="C15" s="573" t="s">
        <v>332</v>
      </c>
      <c r="D15" s="600">
        <f>+ACTIVIDAD_1!B25+ACTIVIDAD_2!B25+ACTIVIDAD_3!B25+ACTIVIDAD_4!B25</f>
        <v>6595570304</v>
      </c>
      <c r="E15" s="200">
        <v>0</v>
      </c>
      <c r="F15" s="324">
        <f>+ACTIVIDAD_1!C39</f>
        <v>0.04</v>
      </c>
      <c r="G15" s="200"/>
      <c r="H15" s="203"/>
      <c r="I15" s="207"/>
      <c r="J15" s="200"/>
      <c r="K15" s="203"/>
      <c r="L15" s="211"/>
    </row>
    <row r="16" spans="1:15" ht="91.5" customHeight="1" x14ac:dyDescent="0.3">
      <c r="A16" s="572"/>
      <c r="B16" s="269" t="s">
        <v>333</v>
      </c>
      <c r="C16" s="573"/>
      <c r="D16" s="601"/>
      <c r="E16" s="200">
        <v>0</v>
      </c>
      <c r="F16" s="324">
        <v>0</v>
      </c>
      <c r="G16" s="200"/>
      <c r="H16" s="203"/>
      <c r="I16" s="207"/>
      <c r="J16" s="200"/>
      <c r="K16" s="203"/>
      <c r="L16" s="211"/>
    </row>
    <row r="17" spans="1:13" ht="91.5" customHeight="1" x14ac:dyDescent="0.3">
      <c r="A17" s="572"/>
      <c r="B17" s="269" t="s">
        <v>334</v>
      </c>
      <c r="C17" s="573"/>
      <c r="D17" s="601"/>
      <c r="E17" s="200">
        <v>0</v>
      </c>
      <c r="F17" s="324">
        <f>+ACTIVIDAD_3!C39</f>
        <v>0</v>
      </c>
      <c r="G17" s="200"/>
      <c r="H17" s="203"/>
      <c r="I17" s="207"/>
      <c r="J17" s="200"/>
      <c r="K17" s="203"/>
      <c r="L17" s="211"/>
    </row>
    <row r="18" spans="1:13" ht="91.5" customHeight="1" x14ac:dyDescent="0.3">
      <c r="A18" s="572"/>
      <c r="B18" s="269" t="s">
        <v>335</v>
      </c>
      <c r="C18" s="573"/>
      <c r="D18" s="602"/>
      <c r="E18" s="200">
        <v>0</v>
      </c>
      <c r="F18" s="324">
        <f>+ACTIVIDAD_4!C39</f>
        <v>0</v>
      </c>
      <c r="G18" s="200"/>
      <c r="H18" s="203"/>
      <c r="I18" s="207"/>
      <c r="J18" s="200"/>
      <c r="K18" s="203"/>
      <c r="L18" s="211"/>
    </row>
    <row r="19" spans="1:13" ht="91.5" customHeight="1" x14ac:dyDescent="0.3">
      <c r="A19" s="572"/>
      <c r="B19" s="269" t="s">
        <v>336</v>
      </c>
      <c r="C19" s="270" t="s">
        <v>256</v>
      </c>
      <c r="D19" s="200">
        <f>+ACTIVIDAD_5!B25</f>
        <v>207711998</v>
      </c>
      <c r="E19" s="200">
        <v>0</v>
      </c>
      <c r="F19" s="324">
        <f>+ACTIVIDAD_5!C39</f>
        <v>0</v>
      </c>
      <c r="G19" s="200"/>
      <c r="H19" s="203"/>
      <c r="I19" s="207"/>
      <c r="J19" s="200"/>
      <c r="K19" s="203"/>
      <c r="L19" s="211"/>
    </row>
    <row r="20" spans="1:13" ht="91.5" customHeight="1" x14ac:dyDescent="0.3">
      <c r="A20" s="572" t="s">
        <v>337</v>
      </c>
      <c r="B20" s="269" t="s">
        <v>338</v>
      </c>
      <c r="C20" s="571" t="s">
        <v>262</v>
      </c>
      <c r="D20" s="598">
        <f>+ACTIVIDAD_6!B25+ACTIVIDAD_7!B25</f>
        <v>2207759134</v>
      </c>
      <c r="E20" s="200">
        <v>0</v>
      </c>
      <c r="F20" s="325">
        <f>+ACTIVIDAD_6!C39</f>
        <v>3.7999999999999999E-2</v>
      </c>
      <c r="G20" s="200"/>
      <c r="H20" s="203"/>
      <c r="I20" s="207"/>
      <c r="J20" s="200"/>
      <c r="K20" s="203"/>
      <c r="L20" s="211"/>
    </row>
    <row r="21" spans="1:13" ht="91.5" customHeight="1" x14ac:dyDescent="0.3">
      <c r="A21" s="572"/>
      <c r="B21" s="269" t="s">
        <v>339</v>
      </c>
      <c r="C21" s="571"/>
      <c r="D21" s="599"/>
      <c r="E21" s="200">
        <v>0</v>
      </c>
      <c r="F21" s="325">
        <f>+ACTIVIDAD_7!C39</f>
        <v>8.3400000000000002E-2</v>
      </c>
      <c r="G21" s="200"/>
      <c r="H21" s="203"/>
      <c r="I21" s="207"/>
      <c r="J21" s="200"/>
      <c r="K21" s="203"/>
      <c r="L21" s="211"/>
    </row>
    <row r="22" spans="1:13" ht="90" customHeight="1" thickBot="1" x14ac:dyDescent="0.35">
      <c r="A22" s="271" t="s">
        <v>340</v>
      </c>
      <c r="B22" s="272" t="s">
        <v>341</v>
      </c>
      <c r="C22" s="273" t="s">
        <v>285</v>
      </c>
      <c r="D22" s="203">
        <f>+ACTIVIDAD_8!B25</f>
        <v>639896616</v>
      </c>
      <c r="E22" s="200">
        <v>0</v>
      </c>
      <c r="F22" s="326">
        <f>+ACTIVIDAD_8!C39</f>
        <v>7.4999999999999997E-2</v>
      </c>
      <c r="G22" s="203"/>
      <c r="H22" s="203"/>
      <c r="I22" s="199"/>
      <c r="J22" s="311"/>
      <c r="K22" s="311"/>
      <c r="L22" s="199"/>
    </row>
    <row r="23" spans="1:13" s="23" customFormat="1" ht="16.5" customHeight="1" x14ac:dyDescent="0.25">
      <c r="M23" s="1"/>
    </row>
    <row r="24" spans="1:13" ht="15" customHeight="1" thickBot="1" x14ac:dyDescent="0.35"/>
    <row r="25" spans="1:13" ht="35.1" customHeight="1" thickBot="1" x14ac:dyDescent="0.35">
      <c r="A25" s="586" t="s">
        <v>342</v>
      </c>
      <c r="B25" s="587"/>
      <c r="C25" s="587"/>
      <c r="D25" s="587"/>
      <c r="E25" s="587"/>
      <c r="F25" s="587"/>
      <c r="G25" s="587"/>
      <c r="H25" s="587"/>
      <c r="I25" s="587"/>
      <c r="J25" s="587"/>
      <c r="K25" s="587"/>
      <c r="L25" s="588"/>
    </row>
    <row r="26" spans="1:13" ht="35.1" customHeight="1" x14ac:dyDescent="0.3">
      <c r="A26" s="574" t="s">
        <v>330</v>
      </c>
      <c r="B26" s="576" t="s">
        <v>102</v>
      </c>
      <c r="C26" s="581" t="s">
        <v>13</v>
      </c>
      <c r="D26" s="583" t="s">
        <v>212</v>
      </c>
      <c r="E26" s="584"/>
      <c r="F26" s="585"/>
      <c r="G26" s="583" t="s">
        <v>213</v>
      </c>
      <c r="H26" s="584"/>
      <c r="I26" s="585"/>
      <c r="J26" s="583" t="s">
        <v>214</v>
      </c>
      <c r="K26" s="584"/>
      <c r="L26" s="585"/>
    </row>
    <row r="27" spans="1:13" ht="35.1" customHeight="1" thickBot="1" x14ac:dyDescent="0.35">
      <c r="A27" s="575"/>
      <c r="B27" s="589"/>
      <c r="C27" s="582"/>
      <c r="D27" s="112" t="s">
        <v>26</v>
      </c>
      <c r="E27" s="110" t="s">
        <v>28</v>
      </c>
      <c r="F27" s="111" t="s">
        <v>107</v>
      </c>
      <c r="G27" s="112" t="s">
        <v>26</v>
      </c>
      <c r="H27" s="110" t="s">
        <v>28</v>
      </c>
      <c r="I27" s="111" t="s">
        <v>107</v>
      </c>
      <c r="J27" s="112" t="s">
        <v>26</v>
      </c>
      <c r="K27" s="110" t="s">
        <v>28</v>
      </c>
      <c r="L27" s="111" t="s">
        <v>107</v>
      </c>
    </row>
    <row r="28" spans="1:13" ht="91.5" customHeight="1" x14ac:dyDescent="0.3">
      <c r="A28" s="572" t="s">
        <v>255</v>
      </c>
      <c r="B28" s="269" t="s">
        <v>331</v>
      </c>
      <c r="C28" s="573" t="s">
        <v>332</v>
      </c>
      <c r="D28" s="200"/>
      <c r="E28" s="200"/>
      <c r="F28" s="207"/>
      <c r="G28" s="200"/>
      <c r="H28" s="203"/>
      <c r="I28" s="207"/>
      <c r="J28" s="200"/>
      <c r="K28" s="203"/>
      <c r="L28" s="211"/>
    </row>
    <row r="29" spans="1:13" ht="91.5" customHeight="1" x14ac:dyDescent="0.3">
      <c r="A29" s="572"/>
      <c r="B29" s="269" t="s">
        <v>333</v>
      </c>
      <c r="C29" s="573"/>
      <c r="D29" s="200"/>
      <c r="E29" s="200"/>
      <c r="F29" s="207"/>
      <c r="G29" s="200"/>
      <c r="H29" s="203"/>
      <c r="I29" s="207"/>
      <c r="J29" s="200"/>
      <c r="K29" s="203"/>
      <c r="L29" s="211"/>
    </row>
    <row r="30" spans="1:13" ht="91.5" customHeight="1" x14ac:dyDescent="0.3">
      <c r="A30" s="572"/>
      <c r="B30" s="269" t="s">
        <v>334</v>
      </c>
      <c r="C30" s="573"/>
      <c r="D30" s="200"/>
      <c r="E30" s="200"/>
      <c r="F30" s="207"/>
      <c r="G30" s="200"/>
      <c r="H30" s="203"/>
      <c r="I30" s="207"/>
      <c r="J30" s="200"/>
      <c r="K30" s="203"/>
      <c r="L30" s="211"/>
    </row>
    <row r="31" spans="1:13" ht="91.5" customHeight="1" x14ac:dyDescent="0.3">
      <c r="A31" s="572"/>
      <c r="B31" s="269" t="s">
        <v>335</v>
      </c>
      <c r="C31" s="573"/>
      <c r="D31" s="200"/>
      <c r="E31" s="200"/>
      <c r="F31" s="207"/>
      <c r="G31" s="200"/>
      <c r="H31" s="203"/>
      <c r="I31" s="207"/>
      <c r="J31" s="200"/>
      <c r="K31" s="203"/>
      <c r="L31" s="211"/>
    </row>
    <row r="32" spans="1:13" ht="91.5" customHeight="1" x14ac:dyDescent="0.3">
      <c r="A32" s="572"/>
      <c r="B32" s="269" t="s">
        <v>336</v>
      </c>
      <c r="C32" s="270" t="s">
        <v>256</v>
      </c>
      <c r="D32" s="200"/>
      <c r="E32" s="200"/>
      <c r="F32" s="207"/>
      <c r="G32" s="200"/>
      <c r="H32" s="203"/>
      <c r="I32" s="207"/>
      <c r="J32" s="200"/>
      <c r="K32" s="203"/>
      <c r="L32" s="211"/>
    </row>
    <row r="33" spans="1:12" ht="91.5" customHeight="1" x14ac:dyDescent="0.3">
      <c r="A33" s="572" t="s">
        <v>337</v>
      </c>
      <c r="B33" s="269" t="s">
        <v>338</v>
      </c>
      <c r="C33" s="571" t="s">
        <v>262</v>
      </c>
      <c r="D33" s="200"/>
      <c r="E33" s="200"/>
      <c r="F33" s="207"/>
      <c r="G33" s="200"/>
      <c r="H33" s="203"/>
      <c r="I33" s="207"/>
      <c r="J33" s="200"/>
      <c r="K33" s="203"/>
      <c r="L33" s="211"/>
    </row>
    <row r="34" spans="1:12" ht="91.5" customHeight="1" x14ac:dyDescent="0.3">
      <c r="A34" s="572"/>
      <c r="B34" s="269" t="s">
        <v>339</v>
      </c>
      <c r="C34" s="571"/>
      <c r="D34" s="200"/>
      <c r="E34" s="200"/>
      <c r="F34" s="207"/>
      <c r="G34" s="200"/>
      <c r="H34" s="203"/>
      <c r="I34" s="207"/>
      <c r="J34" s="200"/>
      <c r="K34" s="203"/>
      <c r="L34" s="211"/>
    </row>
    <row r="35" spans="1:12" ht="90" customHeight="1" thickBot="1" x14ac:dyDescent="0.35">
      <c r="A35" s="271" t="s">
        <v>340</v>
      </c>
      <c r="B35" s="272" t="s">
        <v>341</v>
      </c>
      <c r="C35" s="273" t="s">
        <v>285</v>
      </c>
      <c r="D35" s="203"/>
      <c r="E35" s="203"/>
      <c r="F35" s="199"/>
      <c r="G35" s="203"/>
      <c r="H35" s="203"/>
      <c r="I35" s="199"/>
      <c r="J35" s="311"/>
      <c r="K35" s="311"/>
      <c r="L35" s="199"/>
    </row>
    <row r="37" spans="1:12" ht="14.4" thickBot="1" x14ac:dyDescent="0.35"/>
    <row r="38" spans="1:12" ht="35.1" customHeight="1" thickBot="1" x14ac:dyDescent="0.35">
      <c r="A38" s="578" t="s">
        <v>343</v>
      </c>
      <c r="B38" s="579"/>
      <c r="C38" s="579"/>
      <c r="D38" s="579"/>
      <c r="E38" s="579"/>
      <c r="F38" s="579"/>
      <c r="G38" s="579"/>
      <c r="H38" s="579"/>
      <c r="I38" s="579"/>
      <c r="J38" s="579"/>
      <c r="K38" s="579"/>
      <c r="L38" s="580"/>
    </row>
    <row r="39" spans="1:12" ht="35.1" customHeight="1" x14ac:dyDescent="0.3">
      <c r="A39" s="574" t="s">
        <v>330</v>
      </c>
      <c r="B39" s="576" t="s">
        <v>102</v>
      </c>
      <c r="C39" s="581" t="s">
        <v>13</v>
      </c>
      <c r="D39" s="583" t="s">
        <v>215</v>
      </c>
      <c r="E39" s="584"/>
      <c r="F39" s="585"/>
      <c r="G39" s="583" t="s">
        <v>216</v>
      </c>
      <c r="H39" s="584"/>
      <c r="I39" s="585"/>
      <c r="J39" s="583" t="s">
        <v>217</v>
      </c>
      <c r="K39" s="584"/>
      <c r="L39" s="585"/>
    </row>
    <row r="40" spans="1:12" ht="35.1" customHeight="1" thickBot="1" x14ac:dyDescent="0.35">
      <c r="A40" s="575"/>
      <c r="B40" s="577"/>
      <c r="C40" s="582"/>
      <c r="D40" s="112" t="s">
        <v>26</v>
      </c>
      <c r="E40" s="110" t="s">
        <v>28</v>
      </c>
      <c r="F40" s="111" t="s">
        <v>107</v>
      </c>
      <c r="G40" s="112" t="s">
        <v>26</v>
      </c>
      <c r="H40" s="110" t="s">
        <v>28</v>
      </c>
      <c r="I40" s="111" t="s">
        <v>107</v>
      </c>
      <c r="J40" s="112" t="s">
        <v>26</v>
      </c>
      <c r="K40" s="110" t="s">
        <v>28</v>
      </c>
      <c r="L40" s="111" t="s">
        <v>107</v>
      </c>
    </row>
    <row r="41" spans="1:12" ht="91.5" customHeight="1" x14ac:dyDescent="0.3">
      <c r="A41" s="572" t="s">
        <v>255</v>
      </c>
      <c r="B41" s="269" t="s">
        <v>331</v>
      </c>
      <c r="C41" s="573" t="s">
        <v>332</v>
      </c>
      <c r="D41" s="200"/>
      <c r="E41" s="200"/>
      <c r="F41" s="207"/>
      <c r="G41" s="200"/>
      <c r="H41" s="203"/>
      <c r="I41" s="207"/>
      <c r="J41" s="200"/>
      <c r="K41" s="203"/>
      <c r="L41" s="211"/>
    </row>
    <row r="42" spans="1:12" ht="91.5" customHeight="1" x14ac:dyDescent="0.3">
      <c r="A42" s="572"/>
      <c r="B42" s="269" t="s">
        <v>333</v>
      </c>
      <c r="C42" s="573"/>
      <c r="D42" s="200"/>
      <c r="E42" s="200"/>
      <c r="F42" s="207"/>
      <c r="G42" s="200"/>
      <c r="H42" s="203"/>
      <c r="I42" s="207"/>
      <c r="J42" s="200"/>
      <c r="K42" s="203"/>
      <c r="L42" s="211"/>
    </row>
    <row r="43" spans="1:12" ht="91.5" customHeight="1" x14ac:dyDescent="0.3">
      <c r="A43" s="572"/>
      <c r="B43" s="269" t="s">
        <v>334</v>
      </c>
      <c r="C43" s="573"/>
      <c r="D43" s="200"/>
      <c r="E43" s="200"/>
      <c r="F43" s="207"/>
      <c r="G43" s="200"/>
      <c r="H43" s="203"/>
      <c r="I43" s="207"/>
      <c r="J43" s="200"/>
      <c r="K43" s="203"/>
      <c r="L43" s="211"/>
    </row>
    <row r="44" spans="1:12" ht="91.5" customHeight="1" x14ac:dyDescent="0.3">
      <c r="A44" s="572"/>
      <c r="B44" s="269" t="s">
        <v>335</v>
      </c>
      <c r="C44" s="573"/>
      <c r="D44" s="200"/>
      <c r="E44" s="200"/>
      <c r="F44" s="207"/>
      <c r="G44" s="200"/>
      <c r="H44" s="203"/>
      <c r="I44" s="207"/>
      <c r="J44" s="200"/>
      <c r="K44" s="203"/>
      <c r="L44" s="211"/>
    </row>
    <row r="45" spans="1:12" ht="91.5" customHeight="1" x14ac:dyDescent="0.3">
      <c r="A45" s="572"/>
      <c r="B45" s="269" t="s">
        <v>336</v>
      </c>
      <c r="C45" s="270" t="s">
        <v>256</v>
      </c>
      <c r="D45" s="200"/>
      <c r="E45" s="200"/>
      <c r="F45" s="207"/>
      <c r="G45" s="200"/>
      <c r="H45" s="203"/>
      <c r="I45" s="207"/>
      <c r="J45" s="200"/>
      <c r="K45" s="203"/>
      <c r="L45" s="211"/>
    </row>
    <row r="46" spans="1:12" ht="91.5" customHeight="1" x14ac:dyDescent="0.3">
      <c r="A46" s="572" t="s">
        <v>337</v>
      </c>
      <c r="B46" s="269" t="s">
        <v>338</v>
      </c>
      <c r="C46" s="571" t="s">
        <v>262</v>
      </c>
      <c r="D46" s="200"/>
      <c r="E46" s="200"/>
      <c r="F46" s="207"/>
      <c r="G46" s="200"/>
      <c r="H46" s="203"/>
      <c r="I46" s="207"/>
      <c r="J46" s="200"/>
      <c r="K46" s="203"/>
      <c r="L46" s="211"/>
    </row>
    <row r="47" spans="1:12" ht="91.5" customHeight="1" x14ac:dyDescent="0.3">
      <c r="A47" s="572"/>
      <c r="B47" s="269" t="s">
        <v>339</v>
      </c>
      <c r="C47" s="571"/>
      <c r="D47" s="200"/>
      <c r="E47" s="200"/>
      <c r="F47" s="207"/>
      <c r="G47" s="200"/>
      <c r="H47" s="203"/>
      <c r="I47" s="207"/>
      <c r="J47" s="200"/>
      <c r="K47" s="203"/>
      <c r="L47" s="211"/>
    </row>
    <row r="48" spans="1:12" ht="90" customHeight="1" thickBot="1" x14ac:dyDescent="0.35">
      <c r="A48" s="271" t="s">
        <v>340</v>
      </c>
      <c r="B48" s="272" t="s">
        <v>341</v>
      </c>
      <c r="C48" s="273" t="s">
        <v>285</v>
      </c>
      <c r="D48" s="203"/>
      <c r="E48" s="203"/>
      <c r="F48" s="199"/>
      <c r="G48" s="203"/>
      <c r="H48" s="203"/>
      <c r="I48" s="199"/>
      <c r="J48" s="311"/>
      <c r="K48" s="311"/>
      <c r="L48" s="199"/>
    </row>
    <row r="50" spans="1:12" ht="14.4" thickBot="1" x14ac:dyDescent="0.35"/>
    <row r="51" spans="1:12" ht="35.1" customHeight="1" thickBot="1" x14ac:dyDescent="0.35">
      <c r="A51" s="578" t="s">
        <v>344</v>
      </c>
      <c r="B51" s="579"/>
      <c r="C51" s="579"/>
      <c r="D51" s="579"/>
      <c r="E51" s="579"/>
      <c r="F51" s="579"/>
      <c r="G51" s="579"/>
      <c r="H51" s="579"/>
      <c r="I51" s="579"/>
      <c r="J51" s="579"/>
      <c r="K51" s="579"/>
      <c r="L51" s="580"/>
    </row>
    <row r="52" spans="1:12" ht="35.1" customHeight="1" x14ac:dyDescent="0.3">
      <c r="A52" s="574" t="s">
        <v>330</v>
      </c>
      <c r="B52" s="576" t="s">
        <v>102</v>
      </c>
      <c r="C52" s="581" t="s">
        <v>13</v>
      </c>
      <c r="D52" s="583" t="s">
        <v>218</v>
      </c>
      <c r="E52" s="584"/>
      <c r="F52" s="585"/>
      <c r="G52" s="583" t="s">
        <v>345</v>
      </c>
      <c r="H52" s="584"/>
      <c r="I52" s="585"/>
      <c r="J52" s="583" t="s">
        <v>220</v>
      </c>
      <c r="K52" s="584"/>
      <c r="L52" s="585"/>
    </row>
    <row r="53" spans="1:12" ht="35.1" customHeight="1" thickBot="1" x14ac:dyDescent="0.35">
      <c r="A53" s="575"/>
      <c r="B53" s="577"/>
      <c r="C53" s="582"/>
      <c r="D53" s="112" t="s">
        <v>26</v>
      </c>
      <c r="E53" s="110" t="s">
        <v>28</v>
      </c>
      <c r="F53" s="111" t="s">
        <v>107</v>
      </c>
      <c r="G53" s="112" t="s">
        <v>26</v>
      </c>
      <c r="H53" s="110" t="s">
        <v>28</v>
      </c>
      <c r="I53" s="111" t="s">
        <v>107</v>
      </c>
      <c r="J53" s="112" t="s">
        <v>26</v>
      </c>
      <c r="K53" s="110" t="s">
        <v>28</v>
      </c>
      <c r="L53" s="111" t="s">
        <v>107</v>
      </c>
    </row>
    <row r="54" spans="1:12" ht="91.5" customHeight="1" x14ac:dyDescent="0.3">
      <c r="A54" s="572" t="s">
        <v>255</v>
      </c>
      <c r="B54" s="269" t="s">
        <v>331</v>
      </c>
      <c r="C54" s="573" t="s">
        <v>332</v>
      </c>
      <c r="D54" s="200"/>
      <c r="E54" s="200"/>
      <c r="F54" s="207"/>
      <c r="G54" s="200"/>
      <c r="H54" s="203"/>
      <c r="I54" s="207"/>
      <c r="J54" s="200"/>
      <c r="K54" s="203"/>
      <c r="L54" s="211"/>
    </row>
    <row r="55" spans="1:12" ht="91.5" customHeight="1" x14ac:dyDescent="0.3">
      <c r="A55" s="572"/>
      <c r="B55" s="269" t="s">
        <v>333</v>
      </c>
      <c r="C55" s="573"/>
      <c r="D55" s="200"/>
      <c r="E55" s="200"/>
      <c r="F55" s="207"/>
      <c r="G55" s="200"/>
      <c r="H55" s="203"/>
      <c r="I55" s="207"/>
      <c r="J55" s="200"/>
      <c r="K55" s="203"/>
      <c r="L55" s="211"/>
    </row>
    <row r="56" spans="1:12" ht="91.5" customHeight="1" x14ac:dyDescent="0.3">
      <c r="A56" s="572"/>
      <c r="B56" s="269" t="s">
        <v>334</v>
      </c>
      <c r="C56" s="573"/>
      <c r="D56" s="200"/>
      <c r="E56" s="200"/>
      <c r="F56" s="207"/>
      <c r="G56" s="200"/>
      <c r="H56" s="203"/>
      <c r="I56" s="207"/>
      <c r="J56" s="200"/>
      <c r="K56" s="203"/>
      <c r="L56" s="211"/>
    </row>
    <row r="57" spans="1:12" ht="91.5" customHeight="1" x14ac:dyDescent="0.3">
      <c r="A57" s="572"/>
      <c r="B57" s="269" t="s">
        <v>335</v>
      </c>
      <c r="C57" s="573"/>
      <c r="D57" s="200"/>
      <c r="E57" s="200"/>
      <c r="F57" s="207"/>
      <c r="G57" s="200"/>
      <c r="H57" s="203"/>
      <c r="I57" s="207"/>
      <c r="J57" s="200"/>
      <c r="K57" s="203"/>
      <c r="L57" s="211"/>
    </row>
    <row r="58" spans="1:12" ht="91.5" customHeight="1" x14ac:dyDescent="0.3">
      <c r="A58" s="572"/>
      <c r="B58" s="269" t="s">
        <v>336</v>
      </c>
      <c r="C58" s="270" t="s">
        <v>256</v>
      </c>
      <c r="D58" s="200"/>
      <c r="E58" s="200"/>
      <c r="F58" s="207"/>
      <c r="G58" s="200"/>
      <c r="H58" s="203"/>
      <c r="I58" s="207"/>
      <c r="J58" s="200"/>
      <c r="K58" s="203"/>
      <c r="L58" s="211"/>
    </row>
    <row r="59" spans="1:12" ht="91.5" customHeight="1" x14ac:dyDescent="0.3">
      <c r="A59" s="572" t="s">
        <v>337</v>
      </c>
      <c r="B59" s="269" t="s">
        <v>338</v>
      </c>
      <c r="C59" s="571" t="s">
        <v>262</v>
      </c>
      <c r="D59" s="200"/>
      <c r="E59" s="200"/>
      <c r="F59" s="207"/>
      <c r="G59" s="200"/>
      <c r="H59" s="203"/>
      <c r="I59" s="207"/>
      <c r="J59" s="200"/>
      <c r="K59" s="203"/>
      <c r="L59" s="211"/>
    </row>
    <row r="60" spans="1:12" ht="91.5" customHeight="1" x14ac:dyDescent="0.3">
      <c r="A60" s="572"/>
      <c r="B60" s="269" t="s">
        <v>339</v>
      </c>
      <c r="C60" s="571"/>
      <c r="D60" s="200"/>
      <c r="E60" s="200"/>
      <c r="F60" s="207"/>
      <c r="G60" s="200"/>
      <c r="H60" s="203"/>
      <c r="I60" s="207"/>
      <c r="J60" s="200"/>
      <c r="K60" s="203"/>
      <c r="L60" s="211"/>
    </row>
    <row r="61" spans="1:12" ht="90" customHeight="1" thickBot="1" x14ac:dyDescent="0.35">
      <c r="A61" s="271" t="s">
        <v>340</v>
      </c>
      <c r="B61" s="272" t="s">
        <v>341</v>
      </c>
      <c r="C61" s="273" t="s">
        <v>285</v>
      </c>
      <c r="D61" s="203"/>
      <c r="E61" s="203"/>
      <c r="F61" s="199"/>
      <c r="G61" s="203"/>
      <c r="H61" s="203"/>
      <c r="I61" s="199"/>
      <c r="J61" s="311"/>
      <c r="K61" s="311"/>
      <c r="L61" s="199"/>
    </row>
  </sheetData>
  <mergeCells count="63">
    <mergeCell ref="D20:D21"/>
    <mergeCell ref="D15:D18"/>
    <mergeCell ref="A13:A14"/>
    <mergeCell ref="B13:B14"/>
    <mergeCell ref="C13:C14"/>
    <mergeCell ref="A15:A19"/>
    <mergeCell ref="C15:C18"/>
    <mergeCell ref="A20:A21"/>
    <mergeCell ref="C20:C21"/>
    <mergeCell ref="B6:I6"/>
    <mergeCell ref="K6:L6"/>
    <mergeCell ref="M6:O6"/>
    <mergeCell ref="A1:A4"/>
    <mergeCell ref="J1:L1"/>
    <mergeCell ref="J2:L2"/>
    <mergeCell ref="J3:L3"/>
    <mergeCell ref="J4:L4"/>
    <mergeCell ref="B1:I1"/>
    <mergeCell ref="B2:I2"/>
    <mergeCell ref="B3:I3"/>
    <mergeCell ref="B4:I4"/>
    <mergeCell ref="A41:A45"/>
    <mergeCell ref="C41:C44"/>
    <mergeCell ref="A46:A47"/>
    <mergeCell ref="M8:O8"/>
    <mergeCell ref="M9:O9"/>
    <mergeCell ref="M10:O10"/>
    <mergeCell ref="D13:F13"/>
    <mergeCell ref="G13:I13"/>
    <mergeCell ref="J13:L13"/>
    <mergeCell ref="A8:A10"/>
    <mergeCell ref="A12:L12"/>
    <mergeCell ref="G26:I26"/>
    <mergeCell ref="B39:B40"/>
    <mergeCell ref="J8:J10"/>
    <mergeCell ref="C39:C40"/>
    <mergeCell ref="D39:F39"/>
    <mergeCell ref="A39:A40"/>
    <mergeCell ref="A25:L25"/>
    <mergeCell ref="A38:L38"/>
    <mergeCell ref="J26:L26"/>
    <mergeCell ref="J39:L39"/>
    <mergeCell ref="B26:B27"/>
    <mergeCell ref="C26:C27"/>
    <mergeCell ref="D26:F26"/>
    <mergeCell ref="A33:A34"/>
    <mergeCell ref="C33:C34"/>
    <mergeCell ref="G39:I39"/>
    <mergeCell ref="A28:A32"/>
    <mergeCell ref="C28:C31"/>
    <mergeCell ref="A26:A27"/>
    <mergeCell ref="C46:C47"/>
    <mergeCell ref="A54:A58"/>
    <mergeCell ref="C54:C57"/>
    <mergeCell ref="A59:A60"/>
    <mergeCell ref="C59:C60"/>
    <mergeCell ref="A52:A53"/>
    <mergeCell ref="B52:B53"/>
    <mergeCell ref="A51:L51"/>
    <mergeCell ref="C52:C53"/>
    <mergeCell ref="D52:F52"/>
    <mergeCell ref="G52:I52"/>
    <mergeCell ref="J52:L52"/>
  </mergeCells>
  <pageMargins left="0.25" right="0.25" top="0.75" bottom="0.75" header="0.3" footer="0.3"/>
  <pageSetup scale="13"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zoomScale="55" zoomScaleNormal="55" workbookViewId="0">
      <selection activeCell="A20" sqref="A20:A43"/>
    </sheetView>
  </sheetViews>
  <sheetFormatPr baseColWidth="10" defaultColWidth="10.88671875" defaultRowHeight="13.8" x14ac:dyDescent="0.3"/>
  <cols>
    <col min="1" max="1" width="25.44140625" style="80" customWidth="1"/>
    <col min="2" max="2" width="29.88671875" style="80" customWidth="1"/>
    <col min="3" max="3" width="21.44140625" style="80" customWidth="1"/>
    <col min="4" max="4" width="21.6640625" style="80" customWidth="1"/>
    <col min="5" max="5" width="20.6640625" style="80" bestFit="1" customWidth="1"/>
    <col min="6" max="6" width="21.88671875" style="80" customWidth="1"/>
    <col min="7" max="7" width="20.6640625" style="80" bestFit="1" customWidth="1"/>
    <col min="8" max="8" width="21.44140625" style="80" customWidth="1"/>
    <col min="9" max="9" width="20.6640625" style="80" bestFit="1" customWidth="1"/>
    <col min="10" max="10" width="22.33203125" style="80" customWidth="1"/>
    <col min="11" max="11" width="20.6640625" style="80" bestFit="1" customWidth="1"/>
    <col min="12" max="12" width="23" style="80" customWidth="1"/>
    <col min="13" max="13" width="20.6640625" style="80" bestFit="1" customWidth="1"/>
    <col min="14" max="14" width="22.33203125" style="80" customWidth="1"/>
    <col min="15" max="15" width="20.6640625" style="80" bestFit="1" customWidth="1"/>
    <col min="16" max="17" width="20.44140625" style="80" customWidth="1"/>
    <col min="18" max="18" width="17.33203125" style="80" bestFit="1" customWidth="1"/>
    <col min="19" max="19" width="20.6640625" style="80" bestFit="1" customWidth="1"/>
    <col min="20" max="20" width="21.109375" style="80" customWidth="1"/>
    <col min="21" max="21" width="20.6640625" style="80" bestFit="1" customWidth="1"/>
    <col min="22" max="22" width="19.88671875" style="80" bestFit="1" customWidth="1"/>
    <col min="23" max="23" width="21.88671875" style="80" customWidth="1"/>
    <col min="24" max="24" width="17.33203125" style="80" bestFit="1" customWidth="1"/>
    <col min="25" max="25" width="20.6640625" style="80" bestFit="1" customWidth="1"/>
    <col min="26" max="26" width="20.44140625" style="80" customWidth="1"/>
    <col min="27" max="27" width="17.44140625" style="80" customWidth="1"/>
    <col min="28" max="28" width="19.88671875" style="80" bestFit="1" customWidth="1"/>
    <col min="29" max="29" width="22.88671875" style="80" customWidth="1"/>
    <col min="30" max="30" width="17" style="80" customWidth="1"/>
    <col min="31" max="31" width="19.88671875" style="80" bestFit="1" customWidth="1"/>
    <col min="32" max="32" width="22" style="80" customWidth="1"/>
    <col min="33" max="36" width="20.44140625" style="80" bestFit="1" customWidth="1"/>
    <col min="37" max="16384" width="10.88671875" style="80"/>
  </cols>
  <sheetData>
    <row r="1" spans="1:62" s="1" customFormat="1" ht="20.25" customHeight="1" x14ac:dyDescent="0.3">
      <c r="A1" s="562"/>
      <c r="B1" s="627" t="s">
        <v>346</v>
      </c>
      <c r="C1" s="628"/>
      <c r="D1" s="628"/>
      <c r="E1" s="628"/>
      <c r="F1" s="628"/>
      <c r="G1" s="628"/>
      <c r="H1" s="628"/>
      <c r="I1" s="628"/>
      <c r="J1" s="628"/>
      <c r="K1" s="628"/>
      <c r="L1" s="628"/>
      <c r="M1" s="628"/>
      <c r="N1" s="628"/>
      <c r="O1" s="628"/>
      <c r="P1" s="628"/>
      <c r="Q1" s="628"/>
      <c r="R1" s="628"/>
      <c r="S1" s="628"/>
      <c r="T1" s="628"/>
      <c r="U1" s="628"/>
      <c r="V1" s="628"/>
      <c r="W1" s="628"/>
      <c r="X1" s="628"/>
      <c r="Y1" s="628"/>
      <c r="Z1" s="628"/>
      <c r="AA1" s="628"/>
      <c r="AB1" s="628"/>
      <c r="AC1" s="628"/>
      <c r="AD1" s="628"/>
      <c r="AE1" s="628"/>
      <c r="AF1" s="629"/>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row>
    <row r="2" spans="1:62" s="1" customFormat="1" ht="18.75" customHeight="1" x14ac:dyDescent="0.3">
      <c r="A2" s="563"/>
      <c r="B2" s="630"/>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2"/>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row>
    <row r="3" spans="1:62" s="1" customFormat="1" ht="14.25" customHeight="1" x14ac:dyDescent="0.3">
      <c r="A3" s="563"/>
      <c r="B3" s="630"/>
      <c r="C3" s="631"/>
      <c r="D3" s="631"/>
      <c r="E3" s="631"/>
      <c r="F3" s="631"/>
      <c r="G3" s="631"/>
      <c r="H3" s="631"/>
      <c r="I3" s="631"/>
      <c r="J3" s="631"/>
      <c r="K3" s="631"/>
      <c r="L3" s="631"/>
      <c r="M3" s="631"/>
      <c r="N3" s="631"/>
      <c r="O3" s="631"/>
      <c r="P3" s="631"/>
      <c r="Q3" s="631"/>
      <c r="R3" s="631"/>
      <c r="S3" s="631"/>
      <c r="T3" s="631"/>
      <c r="U3" s="631"/>
      <c r="V3" s="631"/>
      <c r="W3" s="631"/>
      <c r="X3" s="631"/>
      <c r="Y3" s="631"/>
      <c r="Z3" s="631"/>
      <c r="AA3" s="631"/>
      <c r="AB3" s="631"/>
      <c r="AC3" s="631"/>
      <c r="AD3" s="631"/>
      <c r="AE3" s="631"/>
      <c r="AF3" s="632"/>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row>
    <row r="4" spans="1:62" s="1" customFormat="1" ht="33" customHeight="1" thickBot="1" x14ac:dyDescent="0.35">
      <c r="A4" s="564"/>
      <c r="B4" s="633"/>
      <c r="C4" s="634"/>
      <c r="D4" s="634"/>
      <c r="E4" s="634"/>
      <c r="F4" s="634"/>
      <c r="G4" s="634"/>
      <c r="H4" s="634"/>
      <c r="I4" s="634"/>
      <c r="J4" s="634"/>
      <c r="K4" s="634"/>
      <c r="L4" s="634"/>
      <c r="M4" s="634"/>
      <c r="N4" s="634"/>
      <c r="O4" s="634"/>
      <c r="P4" s="634"/>
      <c r="Q4" s="634"/>
      <c r="R4" s="634"/>
      <c r="S4" s="634"/>
      <c r="T4" s="634"/>
      <c r="U4" s="634"/>
      <c r="V4" s="634"/>
      <c r="W4" s="634"/>
      <c r="X4" s="634"/>
      <c r="Y4" s="634"/>
      <c r="Z4" s="634"/>
      <c r="AA4" s="634"/>
      <c r="AB4" s="634"/>
      <c r="AC4" s="634"/>
      <c r="AD4" s="634"/>
      <c r="AE4" s="634"/>
      <c r="AF4" s="635"/>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row>
    <row r="5" spans="1:62" s="1" customFormat="1" x14ac:dyDescent="0.3">
      <c r="B5" s="96"/>
      <c r="C5" s="96"/>
      <c r="D5" s="96"/>
      <c r="E5" s="96"/>
      <c r="F5" s="96"/>
      <c r="G5" s="96"/>
      <c r="H5" s="96"/>
      <c r="I5" s="96"/>
      <c r="J5" s="96"/>
      <c r="K5" s="95"/>
      <c r="L5" s="95"/>
      <c r="M5" s="95"/>
      <c r="N5" s="95"/>
      <c r="O5" s="95"/>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row>
    <row r="6" spans="1:62" s="1" customFormat="1" ht="9" customHeight="1" x14ac:dyDescent="0.3">
      <c r="A6" s="5"/>
      <c r="B6" s="96"/>
      <c r="C6" s="96"/>
      <c r="D6" s="96"/>
      <c r="E6" s="96"/>
      <c r="F6" s="96"/>
      <c r="G6" s="96"/>
      <c r="H6" s="96"/>
      <c r="I6" s="96"/>
      <c r="J6" s="96"/>
      <c r="K6" s="96"/>
      <c r="L6" s="96"/>
      <c r="M6" s="96"/>
      <c r="N6" s="96"/>
      <c r="O6" s="96"/>
      <c r="P6" s="2"/>
      <c r="Q6" s="2"/>
      <c r="R6" s="3"/>
      <c r="S6" s="3"/>
      <c r="T6" s="2"/>
      <c r="U6" s="2"/>
      <c r="V6" s="2"/>
      <c r="W6" s="80"/>
      <c r="X6" s="4"/>
      <c r="Y6" s="4"/>
      <c r="Z6" s="4"/>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row>
    <row r="7" spans="1:62" s="1" customFormat="1" ht="15" customHeight="1" thickBot="1" x14ac:dyDescent="0.35">
      <c r="A7" s="6"/>
      <c r="B7" s="96"/>
      <c r="C7" s="96"/>
      <c r="D7" s="96"/>
      <c r="E7" s="96"/>
      <c r="F7" s="96"/>
      <c r="G7" s="96"/>
      <c r="H7" s="96"/>
      <c r="I7" s="96"/>
      <c r="J7" s="96"/>
      <c r="K7" s="96"/>
      <c r="L7" s="96"/>
      <c r="M7" s="96"/>
      <c r="N7" s="96"/>
      <c r="O7" s="96"/>
      <c r="P7" s="2"/>
      <c r="Q7" s="2"/>
      <c r="R7" s="3"/>
      <c r="S7" s="3"/>
      <c r="T7" s="2"/>
      <c r="U7" s="2"/>
      <c r="V7" s="2"/>
      <c r="W7" s="80"/>
      <c r="X7" s="4"/>
      <c r="Y7" s="4"/>
      <c r="Z7" s="121"/>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row>
    <row r="8" spans="1:62" s="1" customFormat="1" ht="15" customHeight="1" thickBot="1" x14ac:dyDescent="0.35">
      <c r="A8" s="541" t="s">
        <v>4</v>
      </c>
      <c r="B8" s="603" t="s">
        <v>168</v>
      </c>
      <c r="C8" s="604"/>
      <c r="D8" s="604"/>
      <c r="E8" s="604"/>
      <c r="F8" s="604"/>
      <c r="G8" s="604"/>
      <c r="H8" s="604"/>
      <c r="I8" s="604"/>
      <c r="J8" s="604"/>
      <c r="K8" s="604"/>
      <c r="L8" s="604"/>
      <c r="M8" s="604"/>
      <c r="N8" s="604"/>
      <c r="O8" s="604"/>
      <c r="P8" s="604"/>
      <c r="Q8" s="604"/>
      <c r="R8" s="604"/>
      <c r="S8" s="604"/>
      <c r="T8" s="604"/>
      <c r="U8" s="604"/>
      <c r="V8" s="604"/>
      <c r="W8" s="604"/>
      <c r="X8" s="604"/>
      <c r="Y8" s="604"/>
      <c r="Z8" s="604"/>
      <c r="AA8" s="609" t="s">
        <v>169</v>
      </c>
      <c r="AB8" s="639"/>
      <c r="AC8" s="636" t="s">
        <v>299</v>
      </c>
      <c r="AD8" s="637"/>
      <c r="AE8" s="445" t="s">
        <v>161</v>
      </c>
      <c r="AF8" s="447"/>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row>
    <row r="9" spans="1:62" s="1" customFormat="1" ht="15" customHeight="1" thickBot="1" x14ac:dyDescent="0.35">
      <c r="A9" s="542"/>
      <c r="B9" s="605"/>
      <c r="C9" s="606"/>
      <c r="D9" s="606"/>
      <c r="E9" s="606"/>
      <c r="F9" s="606"/>
      <c r="G9" s="606"/>
      <c r="H9" s="606"/>
      <c r="I9" s="606"/>
      <c r="J9" s="606"/>
      <c r="K9" s="606"/>
      <c r="L9" s="606"/>
      <c r="M9" s="606"/>
      <c r="N9" s="606"/>
      <c r="O9" s="606"/>
      <c r="P9" s="606"/>
      <c r="Q9" s="606"/>
      <c r="R9" s="606"/>
      <c r="S9" s="606"/>
      <c r="T9" s="606"/>
      <c r="U9" s="606"/>
      <c r="V9" s="606"/>
      <c r="W9" s="606"/>
      <c r="X9" s="606"/>
      <c r="Y9" s="606"/>
      <c r="Z9" s="606"/>
      <c r="AA9" s="610"/>
      <c r="AB9" s="640"/>
      <c r="AC9" s="636" t="s">
        <v>300</v>
      </c>
      <c r="AD9" s="637"/>
      <c r="AE9" s="445" t="s">
        <v>163</v>
      </c>
      <c r="AF9" s="447"/>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row>
    <row r="10" spans="1:62" s="1" customFormat="1" ht="15" customHeight="1" thickBot="1" x14ac:dyDescent="0.35">
      <c r="A10" s="542"/>
      <c r="B10" s="605"/>
      <c r="C10" s="606"/>
      <c r="D10" s="606"/>
      <c r="E10" s="606"/>
      <c r="F10" s="606"/>
      <c r="G10" s="606"/>
      <c r="H10" s="606"/>
      <c r="I10" s="606"/>
      <c r="J10" s="606"/>
      <c r="K10" s="606"/>
      <c r="L10" s="606"/>
      <c r="M10" s="606"/>
      <c r="N10" s="606"/>
      <c r="O10" s="606"/>
      <c r="P10" s="606"/>
      <c r="Q10" s="606"/>
      <c r="R10" s="606"/>
      <c r="S10" s="606"/>
      <c r="T10" s="606"/>
      <c r="U10" s="606"/>
      <c r="V10" s="606"/>
      <c r="W10" s="606"/>
      <c r="X10" s="606"/>
      <c r="Y10" s="606"/>
      <c r="Z10" s="606"/>
      <c r="AA10" s="610"/>
      <c r="AB10" s="640"/>
      <c r="AC10" s="636" t="s">
        <v>301</v>
      </c>
      <c r="AD10" s="637"/>
      <c r="AE10" s="612" t="s">
        <v>164</v>
      </c>
      <c r="AF10" s="613"/>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row>
    <row r="11" spans="1:62" s="1" customFormat="1" ht="15" customHeight="1" thickBot="1" x14ac:dyDescent="0.35">
      <c r="A11" s="543"/>
      <c r="B11" s="607"/>
      <c r="C11" s="608"/>
      <c r="D11" s="608"/>
      <c r="E11" s="608"/>
      <c r="F11" s="608"/>
      <c r="G11" s="608"/>
      <c r="H11" s="608"/>
      <c r="I11" s="608"/>
      <c r="J11" s="608"/>
      <c r="K11" s="608"/>
      <c r="L11" s="608"/>
      <c r="M11" s="608"/>
      <c r="N11" s="608"/>
      <c r="O11" s="608"/>
      <c r="P11" s="608"/>
      <c r="Q11" s="608"/>
      <c r="R11" s="608"/>
      <c r="S11" s="608"/>
      <c r="T11" s="608"/>
      <c r="U11" s="608"/>
      <c r="V11" s="608"/>
      <c r="W11" s="608"/>
      <c r="X11" s="608"/>
      <c r="Y11" s="608"/>
      <c r="Z11" s="608"/>
      <c r="AA11" s="611"/>
      <c r="AB11" s="641"/>
      <c r="AC11" s="636" t="s">
        <v>303</v>
      </c>
      <c r="AD11" s="637"/>
      <c r="AE11" s="445" t="s">
        <v>347</v>
      </c>
      <c r="AF11" s="447"/>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row>
    <row r="12" spans="1:62" s="1" customFormat="1" ht="9" customHeight="1" x14ac:dyDescent="0.3">
      <c r="A12" s="14"/>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row>
    <row r="13" spans="1:62" s="23" customFormat="1" ht="16.5" customHeight="1" thickBot="1" x14ac:dyDescent="0.3">
      <c r="C13" s="98"/>
      <c r="D13" s="98"/>
      <c r="E13" s="98"/>
      <c r="F13" s="98"/>
      <c r="G13" s="98"/>
      <c r="H13" s="98"/>
      <c r="I13" s="98"/>
      <c r="J13" s="98"/>
      <c r="K13" s="97"/>
      <c r="L13" s="97"/>
      <c r="M13" s="97"/>
      <c r="N13" s="97"/>
      <c r="O13" s="97"/>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row>
    <row r="14" spans="1:62" s="82" customFormat="1" ht="21.75" customHeight="1" thickBot="1" x14ac:dyDescent="0.35">
      <c r="A14" s="427" t="s">
        <v>6</v>
      </c>
      <c r="B14" s="160" t="s">
        <v>170</v>
      </c>
      <c r="C14" s="123" t="s">
        <v>176</v>
      </c>
      <c r="D14" s="160" t="s">
        <v>172</v>
      </c>
      <c r="E14" s="124"/>
      <c r="F14" s="160" t="s">
        <v>173</v>
      </c>
      <c r="G14" s="124"/>
      <c r="H14" s="160" t="s">
        <v>174</v>
      </c>
      <c r="I14" s="125"/>
      <c r="J14" s="99"/>
      <c r="K14" s="437" t="s">
        <v>8</v>
      </c>
      <c r="L14" s="437"/>
      <c r="M14" s="638" t="s">
        <v>175</v>
      </c>
      <c r="N14" s="638"/>
      <c r="O14" s="638"/>
      <c r="P14" s="128"/>
      <c r="Q14" s="169"/>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row>
    <row r="15" spans="1:62" s="82" customFormat="1" ht="21.75" customHeight="1" thickBot="1" x14ac:dyDescent="0.35">
      <c r="A15" s="427"/>
      <c r="B15" s="161" t="s">
        <v>177</v>
      </c>
      <c r="C15" s="126"/>
      <c r="D15" s="160" t="s">
        <v>178</v>
      </c>
      <c r="E15" s="127"/>
      <c r="F15" s="160" t="s">
        <v>179</v>
      </c>
      <c r="G15" s="127"/>
      <c r="H15" s="160" t="s">
        <v>180</v>
      </c>
      <c r="I15" s="125"/>
      <c r="J15" s="99"/>
      <c r="K15" s="437"/>
      <c r="L15" s="437"/>
      <c r="M15" s="638" t="s">
        <v>181</v>
      </c>
      <c r="N15" s="638"/>
      <c r="O15" s="638"/>
      <c r="P15" s="128"/>
      <c r="Q15" s="169"/>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row>
    <row r="16" spans="1:62" s="82" customFormat="1" ht="21.75" customHeight="1" thickBot="1" x14ac:dyDescent="0.35">
      <c r="A16" s="427"/>
      <c r="B16" s="160" t="s">
        <v>182</v>
      </c>
      <c r="C16" s="123"/>
      <c r="D16" s="160" t="s">
        <v>183</v>
      </c>
      <c r="E16" s="127"/>
      <c r="F16" s="160" t="s">
        <v>184</v>
      </c>
      <c r="G16" s="127"/>
      <c r="H16" s="160" t="s">
        <v>185</v>
      </c>
      <c r="I16" s="125"/>
      <c r="K16" s="437"/>
      <c r="L16" s="437"/>
      <c r="M16" s="638" t="s">
        <v>186</v>
      </c>
      <c r="N16" s="638"/>
      <c r="O16" s="638"/>
      <c r="P16" s="128" t="s">
        <v>176</v>
      </c>
      <c r="Q16" s="169"/>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row>
    <row r="17" spans="1:62" s="82" customFormat="1" ht="21.75" customHeight="1" thickBot="1" x14ac:dyDescent="0.35">
      <c r="A17" s="1"/>
      <c r="B17" s="1"/>
      <c r="C17" s="1"/>
      <c r="D17" s="1"/>
      <c r="E17" s="1"/>
      <c r="F17" s="1"/>
      <c r="G17" s="99"/>
      <c r="H17" s="99"/>
      <c r="I17" s="99"/>
      <c r="J17" s="99"/>
      <c r="K17" s="100"/>
      <c r="L17" s="100"/>
      <c r="M17" s="98"/>
      <c r="N17" s="98"/>
      <c r="O17" s="98"/>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row>
    <row r="18" spans="1:62" s="1" customFormat="1" ht="48" customHeight="1" thickBot="1" x14ac:dyDescent="0.35">
      <c r="A18" s="407" t="s">
        <v>348</v>
      </c>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c r="AB18" s="408"/>
      <c r="AC18" s="408"/>
      <c r="AD18" s="408"/>
      <c r="AE18" s="408"/>
      <c r="AF18" s="409"/>
      <c r="AG18" s="114"/>
      <c r="AH18" s="114"/>
      <c r="AI18" s="114"/>
      <c r="AJ18" s="114"/>
      <c r="AK18" s="114"/>
      <c r="AL18" s="114"/>
      <c r="AM18" s="114"/>
      <c r="AN18" s="80"/>
      <c r="AO18" s="80"/>
      <c r="AP18" s="80"/>
      <c r="AQ18" s="80"/>
      <c r="AR18" s="80"/>
      <c r="AS18" s="80"/>
      <c r="AT18" s="80"/>
      <c r="AU18" s="80"/>
      <c r="AV18" s="80"/>
      <c r="AW18" s="80"/>
      <c r="AX18" s="80"/>
      <c r="AY18" s="80"/>
      <c r="AZ18" s="80"/>
      <c r="BA18" s="80"/>
      <c r="BB18" s="80"/>
      <c r="BC18" s="80"/>
      <c r="BD18" s="80"/>
      <c r="BE18" s="80"/>
      <c r="BF18" s="80"/>
      <c r="BG18" s="80"/>
      <c r="BH18" s="80"/>
      <c r="BI18" s="80"/>
      <c r="BJ18" s="80"/>
    </row>
    <row r="19" spans="1:62" s="1" customFormat="1" ht="50.25" customHeight="1" thickBot="1" x14ac:dyDescent="0.35">
      <c r="A19" s="384" t="s">
        <v>349</v>
      </c>
      <c r="B19" s="385"/>
      <c r="C19" s="618"/>
      <c r="D19" s="618"/>
      <c r="E19" s="618"/>
      <c r="F19" s="618"/>
      <c r="G19" s="618"/>
      <c r="H19" s="618"/>
      <c r="I19" s="618"/>
      <c r="J19" s="618"/>
      <c r="K19" s="618"/>
      <c r="L19" s="618"/>
      <c r="M19" s="618"/>
      <c r="N19" s="618"/>
      <c r="O19" s="618"/>
      <c r="P19" s="618"/>
      <c r="Q19" s="618"/>
      <c r="R19" s="618"/>
      <c r="S19" s="618"/>
      <c r="T19" s="618"/>
      <c r="U19" s="618"/>
      <c r="V19" s="618"/>
      <c r="W19" s="618"/>
      <c r="X19" s="618"/>
      <c r="Y19" s="618"/>
      <c r="Z19" s="618"/>
      <c r="AA19" s="618"/>
      <c r="AB19" s="618"/>
      <c r="AC19" s="618"/>
      <c r="AD19" s="618"/>
      <c r="AE19" s="618"/>
      <c r="AF19" s="619"/>
      <c r="AG19" s="114"/>
      <c r="AH19" s="114"/>
      <c r="AI19" s="114"/>
      <c r="AJ19" s="114"/>
      <c r="AK19" s="114"/>
      <c r="AL19" s="114"/>
      <c r="AM19" s="114"/>
      <c r="AN19" s="80"/>
      <c r="AO19" s="80"/>
      <c r="AP19" s="80"/>
      <c r="AQ19" s="80"/>
      <c r="AR19" s="80"/>
      <c r="AS19" s="80"/>
      <c r="AT19" s="80"/>
      <c r="AU19" s="80"/>
      <c r="AV19" s="80"/>
      <c r="AW19" s="80"/>
      <c r="AX19" s="80"/>
      <c r="AY19" s="80"/>
      <c r="AZ19" s="80"/>
      <c r="BA19" s="80"/>
      <c r="BB19" s="80"/>
      <c r="BC19" s="80"/>
      <c r="BD19" s="80"/>
      <c r="BE19" s="80"/>
      <c r="BF19" s="80"/>
      <c r="BG19" s="80"/>
      <c r="BH19" s="80"/>
      <c r="BI19" s="80"/>
      <c r="BJ19" s="80"/>
    </row>
    <row r="20" spans="1:62" s="26" customFormat="1" ht="21.75" customHeight="1" thickBot="1" x14ac:dyDescent="0.35">
      <c r="A20" s="382" t="s">
        <v>350</v>
      </c>
      <c r="B20" s="623" t="s">
        <v>351</v>
      </c>
      <c r="C20" s="536" t="s">
        <v>85</v>
      </c>
      <c r="D20" s="617"/>
      <c r="E20" s="617"/>
      <c r="F20" s="617"/>
      <c r="G20" s="617"/>
      <c r="H20" s="617"/>
      <c r="I20" s="617"/>
      <c r="J20" s="617"/>
      <c r="K20" s="617"/>
      <c r="L20" s="617"/>
      <c r="M20" s="617"/>
      <c r="N20" s="537"/>
      <c r="O20" s="614" t="s">
        <v>87</v>
      </c>
      <c r="P20" s="615"/>
      <c r="Q20" s="615"/>
      <c r="R20" s="615"/>
      <c r="S20" s="615"/>
      <c r="T20" s="615"/>
      <c r="U20" s="615"/>
      <c r="V20" s="615"/>
      <c r="W20" s="615"/>
      <c r="X20" s="615"/>
      <c r="Y20" s="615"/>
      <c r="Z20" s="615"/>
      <c r="AA20" s="615"/>
      <c r="AB20" s="615"/>
      <c r="AC20" s="615"/>
      <c r="AD20" s="615"/>
      <c r="AE20" s="615"/>
      <c r="AF20" s="616"/>
      <c r="AG20" s="114"/>
      <c r="AH20" s="114"/>
      <c r="AI20" s="114"/>
      <c r="AJ20" s="114"/>
      <c r="AK20" s="114"/>
      <c r="AL20" s="114"/>
      <c r="AM20" s="114"/>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row>
    <row r="21" spans="1:62" s="26" customFormat="1" ht="21.75" customHeight="1" thickBot="1" x14ac:dyDescent="0.35">
      <c r="A21" s="622"/>
      <c r="B21" s="623"/>
      <c r="C21" s="620" t="s">
        <v>204</v>
      </c>
      <c r="D21" s="621"/>
      <c r="E21" s="620" t="s">
        <v>210</v>
      </c>
      <c r="F21" s="621"/>
      <c r="G21" s="620" t="s">
        <v>211</v>
      </c>
      <c r="H21" s="621"/>
      <c r="I21" s="620" t="s">
        <v>212</v>
      </c>
      <c r="J21" s="621"/>
      <c r="K21" s="620" t="s">
        <v>213</v>
      </c>
      <c r="L21" s="621"/>
      <c r="M21" s="620" t="s">
        <v>214</v>
      </c>
      <c r="N21" s="621"/>
      <c r="O21" s="614" t="s">
        <v>204</v>
      </c>
      <c r="P21" s="615"/>
      <c r="Q21" s="616"/>
      <c r="R21" s="624" t="s">
        <v>210</v>
      </c>
      <c r="S21" s="625"/>
      <c r="T21" s="626"/>
      <c r="U21" s="624" t="s">
        <v>211</v>
      </c>
      <c r="V21" s="625"/>
      <c r="W21" s="626"/>
      <c r="X21" s="624" t="s">
        <v>212</v>
      </c>
      <c r="Y21" s="625"/>
      <c r="Z21" s="626"/>
      <c r="AA21" s="624" t="s">
        <v>213</v>
      </c>
      <c r="AB21" s="625"/>
      <c r="AC21" s="626"/>
      <c r="AD21" s="624" t="s">
        <v>214</v>
      </c>
      <c r="AE21" s="625"/>
      <c r="AF21" s="626"/>
      <c r="AG21" s="114"/>
      <c r="AH21" s="114"/>
      <c r="AI21" s="114"/>
      <c r="AJ21" s="114"/>
      <c r="AK21" s="114"/>
      <c r="AL21" s="114"/>
      <c r="AM21" s="114"/>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row>
    <row r="22" spans="1:62" s="26" customFormat="1" ht="28.5" customHeight="1" thickBot="1" x14ac:dyDescent="0.35">
      <c r="A22" s="622"/>
      <c r="B22" s="623"/>
      <c r="C22" s="119" t="s">
        <v>352</v>
      </c>
      <c r="D22" s="119" t="s">
        <v>353</v>
      </c>
      <c r="E22" s="119" t="s">
        <v>352</v>
      </c>
      <c r="F22" s="119" t="s">
        <v>353</v>
      </c>
      <c r="G22" s="119" t="s">
        <v>352</v>
      </c>
      <c r="H22" s="119" t="s">
        <v>353</v>
      </c>
      <c r="I22" s="119" t="s">
        <v>352</v>
      </c>
      <c r="J22" s="119" t="s">
        <v>353</v>
      </c>
      <c r="K22" s="119" t="s">
        <v>352</v>
      </c>
      <c r="L22" s="119" t="s">
        <v>353</v>
      </c>
      <c r="M22" s="119" t="s">
        <v>352</v>
      </c>
      <c r="N22" s="119" t="s">
        <v>353</v>
      </c>
      <c r="O22" s="120" t="s">
        <v>352</v>
      </c>
      <c r="P22" s="120" t="s">
        <v>354</v>
      </c>
      <c r="Q22" s="120" t="s">
        <v>28</v>
      </c>
      <c r="R22" s="120" t="s">
        <v>352</v>
      </c>
      <c r="S22" s="120" t="s">
        <v>354</v>
      </c>
      <c r="T22" s="120" t="s">
        <v>28</v>
      </c>
      <c r="U22" s="120" t="s">
        <v>352</v>
      </c>
      <c r="V22" s="120" t="s">
        <v>354</v>
      </c>
      <c r="W22" s="120" t="s">
        <v>28</v>
      </c>
      <c r="X22" s="120" t="s">
        <v>352</v>
      </c>
      <c r="Y22" s="120" t="s">
        <v>354</v>
      </c>
      <c r="Z22" s="120" t="s">
        <v>28</v>
      </c>
      <c r="AA22" s="120" t="s">
        <v>352</v>
      </c>
      <c r="AB22" s="120" t="s">
        <v>354</v>
      </c>
      <c r="AC22" s="120" t="s">
        <v>28</v>
      </c>
      <c r="AD22" s="120" t="s">
        <v>352</v>
      </c>
      <c r="AE22" s="120" t="s">
        <v>354</v>
      </c>
      <c r="AF22" s="120" t="s">
        <v>28</v>
      </c>
      <c r="AG22" s="114"/>
      <c r="AH22" s="114"/>
      <c r="AI22" s="114"/>
      <c r="AJ22" s="114"/>
      <c r="AK22" s="114"/>
      <c r="AL22" s="114"/>
      <c r="AM22" s="114"/>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row>
    <row r="23" spans="1:62" s="26" customFormat="1" ht="15.75" customHeight="1" x14ac:dyDescent="0.3">
      <c r="A23" s="622"/>
      <c r="B23" s="77" t="s">
        <v>355</v>
      </c>
      <c r="C23" s="132"/>
      <c r="D23" s="130"/>
      <c r="E23" s="132"/>
      <c r="F23" s="130"/>
      <c r="G23" s="132"/>
      <c r="H23" s="130"/>
      <c r="I23" s="132"/>
      <c r="J23" s="130"/>
      <c r="K23" s="132"/>
      <c r="L23" s="130"/>
      <c r="M23" s="132"/>
      <c r="N23" s="130"/>
      <c r="O23" s="75"/>
      <c r="P23" s="130"/>
      <c r="Q23" s="130"/>
      <c r="R23" s="75"/>
      <c r="S23" s="130"/>
      <c r="T23" s="130"/>
      <c r="U23" s="75"/>
      <c r="V23" s="130"/>
      <c r="W23" s="130"/>
      <c r="X23" s="75"/>
      <c r="Y23" s="130"/>
      <c r="Z23" s="130"/>
      <c r="AA23" s="75"/>
      <c r="AB23" s="130"/>
      <c r="AC23" s="130"/>
      <c r="AD23" s="75"/>
      <c r="AE23" s="170"/>
      <c r="AF23" s="133"/>
      <c r="AG23" s="114"/>
      <c r="AH23" s="114"/>
      <c r="AI23" s="114"/>
      <c r="AJ23" s="114"/>
      <c r="AK23" s="114"/>
      <c r="AL23" s="114"/>
      <c r="AM23" s="114"/>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row>
    <row r="24" spans="1:62" s="26" customFormat="1" ht="15.75" customHeight="1" x14ac:dyDescent="0.3">
      <c r="A24" s="622"/>
      <c r="B24" s="78" t="s">
        <v>356</v>
      </c>
      <c r="C24" s="75"/>
      <c r="D24" s="130"/>
      <c r="E24" s="75"/>
      <c r="F24" s="130"/>
      <c r="G24" s="75"/>
      <c r="H24" s="130"/>
      <c r="I24" s="75"/>
      <c r="J24" s="130"/>
      <c r="K24" s="75"/>
      <c r="L24" s="130"/>
      <c r="M24" s="75"/>
      <c r="N24" s="130"/>
      <c r="O24" s="75"/>
      <c r="P24" s="130"/>
      <c r="Q24" s="130"/>
      <c r="R24" s="75"/>
      <c r="S24" s="130"/>
      <c r="T24" s="130"/>
      <c r="U24" s="75"/>
      <c r="V24" s="130"/>
      <c r="W24" s="130"/>
      <c r="X24" s="75"/>
      <c r="Y24" s="130"/>
      <c r="Z24" s="130"/>
      <c r="AA24" s="75"/>
      <c r="AB24" s="130"/>
      <c r="AC24" s="130"/>
      <c r="AD24" s="75"/>
      <c r="AE24" s="170"/>
      <c r="AF24" s="133"/>
      <c r="AG24" s="114"/>
      <c r="AH24" s="114"/>
      <c r="AI24" s="114"/>
      <c r="AJ24" s="114"/>
      <c r="AK24" s="114"/>
      <c r="AL24" s="114"/>
      <c r="AM24" s="114"/>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row>
    <row r="25" spans="1:62" s="26" customFormat="1" ht="15.75" customHeight="1" x14ac:dyDescent="0.3">
      <c r="A25" s="622"/>
      <c r="B25" s="78" t="s">
        <v>357</v>
      </c>
      <c r="C25" s="75"/>
      <c r="D25" s="130"/>
      <c r="E25" s="75"/>
      <c r="F25" s="130"/>
      <c r="G25" s="75"/>
      <c r="H25" s="130"/>
      <c r="I25" s="75"/>
      <c r="J25" s="130"/>
      <c r="K25" s="75"/>
      <c r="L25" s="130"/>
      <c r="M25" s="75"/>
      <c r="N25" s="130"/>
      <c r="O25" s="75"/>
      <c r="P25" s="130"/>
      <c r="Q25" s="130"/>
      <c r="R25" s="75"/>
      <c r="S25" s="130"/>
      <c r="T25" s="130"/>
      <c r="U25" s="75"/>
      <c r="V25" s="130"/>
      <c r="W25" s="130"/>
      <c r="X25" s="75"/>
      <c r="Y25" s="130"/>
      <c r="Z25" s="130"/>
      <c r="AA25" s="75"/>
      <c r="AB25" s="130"/>
      <c r="AC25" s="130"/>
      <c r="AD25" s="75"/>
      <c r="AE25" s="170"/>
      <c r="AF25" s="133"/>
      <c r="AG25" s="114"/>
      <c r="AH25" s="114"/>
      <c r="AI25" s="114"/>
      <c r="AJ25" s="114"/>
      <c r="AK25" s="114"/>
      <c r="AL25" s="114"/>
      <c r="AM25" s="114"/>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row>
    <row r="26" spans="1:62" s="26" customFormat="1" ht="15.75" customHeight="1" x14ac:dyDescent="0.3">
      <c r="A26" s="622"/>
      <c r="B26" s="78" t="s">
        <v>358</v>
      </c>
      <c r="C26" s="75"/>
      <c r="D26" s="130"/>
      <c r="E26" s="75"/>
      <c r="F26" s="130"/>
      <c r="G26" s="75"/>
      <c r="H26" s="130"/>
      <c r="I26" s="75"/>
      <c r="J26" s="130"/>
      <c r="K26" s="75"/>
      <c r="L26" s="130"/>
      <c r="M26" s="75"/>
      <c r="N26" s="130"/>
      <c r="O26" s="75"/>
      <c r="P26" s="130"/>
      <c r="Q26" s="130"/>
      <c r="R26" s="75"/>
      <c r="S26" s="130"/>
      <c r="T26" s="130"/>
      <c r="U26" s="75"/>
      <c r="V26" s="130"/>
      <c r="W26" s="130"/>
      <c r="X26" s="75"/>
      <c r="Y26" s="130"/>
      <c r="Z26" s="130"/>
      <c r="AA26" s="75"/>
      <c r="AB26" s="130"/>
      <c r="AC26" s="130"/>
      <c r="AD26" s="75"/>
      <c r="AE26" s="170"/>
      <c r="AF26" s="133"/>
      <c r="AG26" s="114"/>
      <c r="AH26" s="114"/>
      <c r="AI26" s="114"/>
      <c r="AJ26" s="114"/>
      <c r="AK26" s="114"/>
      <c r="AL26" s="114"/>
      <c r="AM26" s="114"/>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row>
    <row r="27" spans="1:62" s="26" customFormat="1" ht="15.75" customHeight="1" x14ac:dyDescent="0.3">
      <c r="A27" s="622"/>
      <c r="B27" s="78" t="s">
        <v>359</v>
      </c>
      <c r="C27" s="75"/>
      <c r="D27" s="130"/>
      <c r="E27" s="75"/>
      <c r="F27" s="130"/>
      <c r="G27" s="75"/>
      <c r="H27" s="130"/>
      <c r="I27" s="75"/>
      <c r="J27" s="130"/>
      <c r="K27" s="75"/>
      <c r="L27" s="130"/>
      <c r="M27" s="75"/>
      <c r="N27" s="130"/>
      <c r="O27" s="75"/>
      <c r="P27" s="130"/>
      <c r="Q27" s="130"/>
      <c r="R27" s="75"/>
      <c r="S27" s="130"/>
      <c r="T27" s="130"/>
      <c r="U27" s="75"/>
      <c r="V27" s="130"/>
      <c r="W27" s="130"/>
      <c r="X27" s="75"/>
      <c r="Y27" s="130"/>
      <c r="Z27" s="130"/>
      <c r="AA27" s="75"/>
      <c r="AB27" s="130"/>
      <c r="AC27" s="130"/>
      <c r="AD27" s="75"/>
      <c r="AE27" s="170"/>
      <c r="AF27" s="133"/>
      <c r="AG27" s="114"/>
      <c r="AH27" s="114"/>
      <c r="AI27" s="114"/>
      <c r="AJ27" s="114"/>
      <c r="AK27" s="114"/>
      <c r="AL27" s="114"/>
      <c r="AM27" s="114"/>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row>
    <row r="28" spans="1:62" s="26" customFormat="1" ht="15.75" customHeight="1" x14ac:dyDescent="0.3">
      <c r="A28" s="622"/>
      <c r="B28" s="78" t="s">
        <v>360</v>
      </c>
      <c r="C28" s="75"/>
      <c r="D28" s="130"/>
      <c r="E28" s="75"/>
      <c r="F28" s="130"/>
      <c r="G28" s="75"/>
      <c r="H28" s="130"/>
      <c r="I28" s="75"/>
      <c r="J28" s="130"/>
      <c r="K28" s="75"/>
      <c r="L28" s="130"/>
      <c r="M28" s="75"/>
      <c r="N28" s="130"/>
      <c r="O28" s="75"/>
      <c r="P28" s="130"/>
      <c r="Q28" s="130"/>
      <c r="R28" s="75"/>
      <c r="S28" s="130"/>
      <c r="T28" s="130"/>
      <c r="U28" s="75"/>
      <c r="V28" s="130"/>
      <c r="W28" s="130"/>
      <c r="X28" s="75"/>
      <c r="Y28" s="130"/>
      <c r="Z28" s="130"/>
      <c r="AA28" s="75"/>
      <c r="AB28" s="130"/>
      <c r="AC28" s="130"/>
      <c r="AD28" s="75"/>
      <c r="AE28" s="170"/>
      <c r="AF28" s="133"/>
      <c r="AG28" s="114"/>
      <c r="AH28" s="114"/>
      <c r="AI28" s="114"/>
      <c r="AJ28" s="114"/>
      <c r="AK28" s="114"/>
      <c r="AL28" s="114"/>
      <c r="AM28" s="114"/>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row>
    <row r="29" spans="1:62" s="26" customFormat="1" ht="15.75" customHeight="1" x14ac:dyDescent="0.3">
      <c r="A29" s="622"/>
      <c r="B29" s="78" t="s">
        <v>361</v>
      </c>
      <c r="C29" s="75"/>
      <c r="D29" s="130"/>
      <c r="E29" s="75"/>
      <c r="F29" s="130"/>
      <c r="G29" s="75"/>
      <c r="H29" s="130"/>
      <c r="I29" s="75"/>
      <c r="J29" s="130"/>
      <c r="K29" s="75"/>
      <c r="L29" s="130"/>
      <c r="M29" s="75"/>
      <c r="N29" s="130"/>
      <c r="O29" s="75"/>
      <c r="P29" s="130"/>
      <c r="Q29" s="130"/>
      <c r="R29" s="75"/>
      <c r="S29" s="130"/>
      <c r="T29" s="130"/>
      <c r="U29" s="75"/>
      <c r="V29" s="130"/>
      <c r="W29" s="130"/>
      <c r="X29" s="75"/>
      <c r="Y29" s="130"/>
      <c r="Z29" s="130"/>
      <c r="AA29" s="75"/>
      <c r="AB29" s="130"/>
      <c r="AC29" s="130"/>
      <c r="AD29" s="75"/>
      <c r="AE29" s="170"/>
      <c r="AF29" s="133"/>
      <c r="AG29" s="114"/>
      <c r="AH29" s="114"/>
      <c r="AI29" s="114"/>
      <c r="AJ29" s="114"/>
      <c r="AK29" s="114"/>
      <c r="AL29" s="114"/>
      <c r="AM29" s="114"/>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row>
    <row r="30" spans="1:62" s="26" customFormat="1" ht="15.75" customHeight="1" x14ac:dyDescent="0.3">
      <c r="A30" s="622"/>
      <c r="B30" s="78" t="s">
        <v>362</v>
      </c>
      <c r="C30" s="75"/>
      <c r="D30" s="130"/>
      <c r="E30" s="75"/>
      <c r="F30" s="130"/>
      <c r="G30" s="75"/>
      <c r="H30" s="130"/>
      <c r="I30" s="75"/>
      <c r="J30" s="130"/>
      <c r="K30" s="75"/>
      <c r="L30" s="130"/>
      <c r="M30" s="75"/>
      <c r="N30" s="130"/>
      <c r="O30" s="75"/>
      <c r="P30" s="130"/>
      <c r="Q30" s="130"/>
      <c r="R30" s="75"/>
      <c r="S30" s="130"/>
      <c r="T30" s="130"/>
      <c r="U30" s="75"/>
      <c r="V30" s="130"/>
      <c r="W30" s="130"/>
      <c r="X30" s="75"/>
      <c r="Y30" s="130"/>
      <c r="Z30" s="130"/>
      <c r="AA30" s="75"/>
      <c r="AB30" s="130"/>
      <c r="AC30" s="130"/>
      <c r="AD30" s="75"/>
      <c r="AE30" s="170"/>
      <c r="AF30" s="133"/>
      <c r="AG30" s="114"/>
      <c r="AH30" s="114"/>
      <c r="AI30" s="114"/>
      <c r="AJ30" s="114"/>
      <c r="AK30" s="114"/>
      <c r="AL30" s="114"/>
      <c r="AM30" s="114"/>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row>
    <row r="31" spans="1:62" s="26" customFormat="1" ht="15.75" customHeight="1" x14ac:dyDescent="0.3">
      <c r="A31" s="622"/>
      <c r="B31" s="78" t="s">
        <v>363</v>
      </c>
      <c r="C31" s="75"/>
      <c r="D31" s="130"/>
      <c r="E31" s="75"/>
      <c r="F31" s="130"/>
      <c r="G31" s="75"/>
      <c r="H31" s="130"/>
      <c r="I31" s="75"/>
      <c r="J31" s="130"/>
      <c r="K31" s="75"/>
      <c r="L31" s="130"/>
      <c r="M31" s="75"/>
      <c r="N31" s="130"/>
      <c r="O31" s="75"/>
      <c r="P31" s="130"/>
      <c r="Q31" s="130"/>
      <c r="R31" s="75"/>
      <c r="S31" s="130"/>
      <c r="T31" s="130"/>
      <c r="U31" s="75"/>
      <c r="V31" s="130"/>
      <c r="W31" s="130"/>
      <c r="X31" s="75"/>
      <c r="Y31" s="130"/>
      <c r="Z31" s="130"/>
      <c r="AA31" s="75"/>
      <c r="AB31" s="130"/>
      <c r="AC31" s="130"/>
      <c r="AD31" s="75"/>
      <c r="AE31" s="170"/>
      <c r="AF31" s="133"/>
      <c r="AG31" s="114"/>
      <c r="AH31" s="114"/>
      <c r="AI31" s="114"/>
      <c r="AJ31" s="114"/>
      <c r="AK31" s="114"/>
      <c r="AL31" s="114"/>
      <c r="AM31" s="114"/>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row>
    <row r="32" spans="1:62" s="26" customFormat="1" ht="15.75" customHeight="1" x14ac:dyDescent="0.3">
      <c r="A32" s="622"/>
      <c r="B32" s="78" t="s">
        <v>364</v>
      </c>
      <c r="C32" s="75"/>
      <c r="D32" s="130"/>
      <c r="E32" s="75"/>
      <c r="F32" s="130"/>
      <c r="G32" s="75"/>
      <c r="H32" s="130"/>
      <c r="I32" s="75"/>
      <c r="J32" s="130"/>
      <c r="K32" s="75"/>
      <c r="L32" s="130"/>
      <c r="M32" s="75"/>
      <c r="N32" s="130"/>
      <c r="O32" s="75"/>
      <c r="P32" s="130"/>
      <c r="Q32" s="130"/>
      <c r="R32" s="75"/>
      <c r="S32" s="130"/>
      <c r="T32" s="130"/>
      <c r="U32" s="75"/>
      <c r="V32" s="130"/>
      <c r="W32" s="130"/>
      <c r="X32" s="75"/>
      <c r="Y32" s="130"/>
      <c r="Z32" s="130"/>
      <c r="AA32" s="75"/>
      <c r="AB32" s="130"/>
      <c r="AC32" s="130"/>
      <c r="AD32" s="75"/>
      <c r="AE32" s="170"/>
      <c r="AF32" s="133"/>
      <c r="AG32" s="114"/>
      <c r="AH32" s="114"/>
      <c r="AI32" s="114"/>
      <c r="AJ32" s="114"/>
      <c r="AK32" s="114"/>
      <c r="AL32" s="114"/>
      <c r="AM32" s="114"/>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row>
    <row r="33" spans="1:62" s="26" customFormat="1" ht="15.75" customHeight="1" x14ac:dyDescent="0.3">
      <c r="A33" s="622"/>
      <c r="B33" s="78" t="s">
        <v>365</v>
      </c>
      <c r="C33" s="75"/>
      <c r="D33" s="130"/>
      <c r="E33" s="75"/>
      <c r="F33" s="130"/>
      <c r="G33" s="75"/>
      <c r="H33" s="130"/>
      <c r="I33" s="75"/>
      <c r="J33" s="130"/>
      <c r="K33" s="75"/>
      <c r="L33" s="130"/>
      <c r="M33" s="75"/>
      <c r="N33" s="130"/>
      <c r="O33" s="75"/>
      <c r="P33" s="130"/>
      <c r="Q33" s="130"/>
      <c r="R33" s="75"/>
      <c r="S33" s="130"/>
      <c r="T33" s="130"/>
      <c r="U33" s="75"/>
      <c r="V33" s="130"/>
      <c r="W33" s="130"/>
      <c r="X33" s="75"/>
      <c r="Y33" s="130"/>
      <c r="Z33" s="130"/>
      <c r="AA33" s="75"/>
      <c r="AB33" s="130"/>
      <c r="AC33" s="130"/>
      <c r="AD33" s="75"/>
      <c r="AE33" s="170"/>
      <c r="AF33" s="133"/>
      <c r="AG33" s="114"/>
      <c r="AH33" s="114"/>
      <c r="AI33" s="114"/>
      <c r="AJ33" s="114"/>
      <c r="AK33" s="114"/>
      <c r="AL33" s="114"/>
      <c r="AM33" s="114"/>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row>
    <row r="34" spans="1:62" s="26" customFormat="1" ht="15.75" customHeight="1" x14ac:dyDescent="0.3">
      <c r="A34" s="622"/>
      <c r="B34" s="78" t="s">
        <v>366</v>
      </c>
      <c r="C34" s="75"/>
      <c r="D34" s="130"/>
      <c r="E34" s="75"/>
      <c r="F34" s="130"/>
      <c r="G34" s="75"/>
      <c r="H34" s="130"/>
      <c r="I34" s="75"/>
      <c r="J34" s="130"/>
      <c r="K34" s="75"/>
      <c r="L34" s="130"/>
      <c r="M34" s="75"/>
      <c r="N34" s="130"/>
      <c r="O34" s="75"/>
      <c r="P34" s="130"/>
      <c r="Q34" s="130"/>
      <c r="R34" s="75"/>
      <c r="S34" s="130"/>
      <c r="T34" s="130"/>
      <c r="U34" s="75"/>
      <c r="V34" s="130"/>
      <c r="W34" s="130"/>
      <c r="X34" s="75"/>
      <c r="Y34" s="130"/>
      <c r="Z34" s="130"/>
      <c r="AA34" s="75"/>
      <c r="AB34" s="130"/>
      <c r="AC34" s="130"/>
      <c r="AD34" s="75"/>
      <c r="AE34" s="170"/>
      <c r="AF34" s="133"/>
      <c r="AG34" s="114"/>
      <c r="AH34" s="114"/>
      <c r="AI34" s="114"/>
      <c r="AJ34" s="114"/>
      <c r="AK34" s="114"/>
      <c r="AL34" s="114"/>
      <c r="AM34" s="114"/>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row>
    <row r="35" spans="1:62" s="26" customFormat="1" ht="15.75" customHeight="1" x14ac:dyDescent="0.3">
      <c r="A35" s="622"/>
      <c r="B35" s="78" t="s">
        <v>367</v>
      </c>
      <c r="C35" s="75"/>
      <c r="D35" s="130"/>
      <c r="E35" s="75"/>
      <c r="F35" s="130"/>
      <c r="G35" s="75"/>
      <c r="H35" s="130"/>
      <c r="I35" s="75"/>
      <c r="J35" s="130"/>
      <c r="K35" s="75"/>
      <c r="L35" s="130"/>
      <c r="M35" s="75"/>
      <c r="N35" s="130"/>
      <c r="O35" s="75"/>
      <c r="P35" s="130"/>
      <c r="Q35" s="130"/>
      <c r="R35" s="75"/>
      <c r="S35" s="130"/>
      <c r="T35" s="130"/>
      <c r="U35" s="75"/>
      <c r="V35" s="130"/>
      <c r="W35" s="130"/>
      <c r="X35" s="75"/>
      <c r="Y35" s="130"/>
      <c r="Z35" s="130"/>
      <c r="AA35" s="75"/>
      <c r="AB35" s="130"/>
      <c r="AC35" s="130"/>
      <c r="AD35" s="75"/>
      <c r="AE35" s="170"/>
      <c r="AF35" s="133"/>
      <c r="AG35" s="114"/>
      <c r="AH35" s="114"/>
      <c r="AI35" s="114"/>
      <c r="AJ35" s="114"/>
      <c r="AK35" s="114"/>
      <c r="AL35" s="114"/>
      <c r="AM35" s="114"/>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row>
    <row r="36" spans="1:62" s="26" customFormat="1" ht="15.75" customHeight="1" x14ac:dyDescent="0.3">
      <c r="A36" s="622"/>
      <c r="B36" s="78" t="s">
        <v>368</v>
      </c>
      <c r="C36" s="75"/>
      <c r="D36" s="130"/>
      <c r="E36" s="75"/>
      <c r="F36" s="130"/>
      <c r="G36" s="75"/>
      <c r="H36" s="130"/>
      <c r="I36" s="75"/>
      <c r="J36" s="130"/>
      <c r="K36" s="75"/>
      <c r="L36" s="130"/>
      <c r="M36" s="75"/>
      <c r="N36" s="130"/>
      <c r="O36" s="75"/>
      <c r="P36" s="130"/>
      <c r="Q36" s="130"/>
      <c r="R36" s="75"/>
      <c r="S36" s="130"/>
      <c r="T36" s="130"/>
      <c r="U36" s="75"/>
      <c r="V36" s="130"/>
      <c r="W36" s="130"/>
      <c r="X36" s="75"/>
      <c r="Y36" s="130"/>
      <c r="Z36" s="130"/>
      <c r="AA36" s="75"/>
      <c r="AB36" s="130"/>
      <c r="AC36" s="130"/>
      <c r="AD36" s="75"/>
      <c r="AE36" s="170"/>
      <c r="AF36" s="133"/>
      <c r="AG36" s="114"/>
      <c r="AH36" s="114"/>
      <c r="AI36" s="114"/>
      <c r="AJ36" s="114"/>
      <c r="AK36" s="114"/>
      <c r="AL36" s="114"/>
      <c r="AM36" s="114"/>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row>
    <row r="37" spans="1:62" s="26" customFormat="1" ht="15.75" customHeight="1" x14ac:dyDescent="0.3">
      <c r="A37" s="622"/>
      <c r="B37" s="78" t="s">
        <v>369</v>
      </c>
      <c r="C37" s="75"/>
      <c r="D37" s="130"/>
      <c r="E37" s="75"/>
      <c r="F37" s="130"/>
      <c r="G37" s="75"/>
      <c r="H37" s="130"/>
      <c r="I37" s="75"/>
      <c r="J37" s="130"/>
      <c r="K37" s="75"/>
      <c r="L37" s="130"/>
      <c r="M37" s="75"/>
      <c r="N37" s="130"/>
      <c r="O37" s="75"/>
      <c r="P37" s="130"/>
      <c r="Q37" s="130"/>
      <c r="R37" s="75"/>
      <c r="S37" s="130"/>
      <c r="T37" s="130"/>
      <c r="U37" s="75"/>
      <c r="V37" s="130"/>
      <c r="W37" s="130"/>
      <c r="X37" s="75"/>
      <c r="Y37" s="130"/>
      <c r="Z37" s="130"/>
      <c r="AA37" s="75"/>
      <c r="AB37" s="130"/>
      <c r="AC37" s="130"/>
      <c r="AD37" s="75"/>
      <c r="AE37" s="170"/>
      <c r="AF37" s="133"/>
      <c r="AG37" s="114"/>
      <c r="AH37" s="114"/>
      <c r="AI37" s="114"/>
      <c r="AJ37" s="114"/>
      <c r="AK37" s="114"/>
      <c r="AL37" s="114"/>
      <c r="AM37" s="114"/>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row>
    <row r="38" spans="1:62" s="26" customFormat="1" ht="15.75" customHeight="1" x14ac:dyDescent="0.3">
      <c r="A38" s="622"/>
      <c r="B38" s="78" t="s">
        <v>370</v>
      </c>
      <c r="C38" s="75"/>
      <c r="D38" s="130"/>
      <c r="E38" s="75"/>
      <c r="F38" s="130"/>
      <c r="G38" s="75"/>
      <c r="H38" s="130"/>
      <c r="I38" s="75"/>
      <c r="J38" s="130"/>
      <c r="K38" s="75"/>
      <c r="L38" s="130"/>
      <c r="M38" s="75"/>
      <c r="N38" s="130"/>
      <c r="O38" s="75"/>
      <c r="P38" s="130"/>
      <c r="Q38" s="130"/>
      <c r="R38" s="75"/>
      <c r="S38" s="130"/>
      <c r="T38" s="130"/>
      <c r="U38" s="75"/>
      <c r="V38" s="130"/>
      <c r="W38" s="130"/>
      <c r="X38" s="75"/>
      <c r="Y38" s="130"/>
      <c r="Z38" s="130"/>
      <c r="AA38" s="75"/>
      <c r="AB38" s="130"/>
      <c r="AC38" s="130"/>
      <c r="AD38" s="75"/>
      <c r="AE38" s="170"/>
      <c r="AF38" s="133"/>
      <c r="AG38" s="114"/>
      <c r="AH38" s="114"/>
      <c r="AI38" s="114"/>
      <c r="AJ38" s="114"/>
      <c r="AK38" s="114"/>
      <c r="AL38" s="114"/>
      <c r="AM38" s="114"/>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row>
    <row r="39" spans="1:62" s="26" customFormat="1" ht="15.75" customHeight="1" x14ac:dyDescent="0.3">
      <c r="A39" s="622"/>
      <c r="B39" s="78" t="s">
        <v>371</v>
      </c>
      <c r="C39" s="75"/>
      <c r="D39" s="130"/>
      <c r="E39" s="75"/>
      <c r="F39" s="130"/>
      <c r="G39" s="75"/>
      <c r="H39" s="130"/>
      <c r="I39" s="75"/>
      <c r="J39" s="130"/>
      <c r="K39" s="75"/>
      <c r="L39" s="130"/>
      <c r="M39" s="75"/>
      <c r="N39" s="130"/>
      <c r="O39" s="75"/>
      <c r="P39" s="130"/>
      <c r="Q39" s="130"/>
      <c r="R39" s="75"/>
      <c r="S39" s="130"/>
      <c r="T39" s="130"/>
      <c r="U39" s="75"/>
      <c r="V39" s="130"/>
      <c r="W39" s="130"/>
      <c r="X39" s="75"/>
      <c r="Y39" s="130"/>
      <c r="Z39" s="130"/>
      <c r="AA39" s="75"/>
      <c r="AB39" s="130"/>
      <c r="AC39" s="130"/>
      <c r="AD39" s="75"/>
      <c r="AE39" s="170"/>
      <c r="AF39" s="133"/>
      <c r="AG39" s="114"/>
      <c r="AH39" s="114"/>
      <c r="AI39" s="114"/>
      <c r="AJ39" s="114"/>
      <c r="AK39" s="114"/>
      <c r="AL39" s="114"/>
      <c r="AM39" s="114"/>
      <c r="AN39" s="115"/>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row>
    <row r="40" spans="1:62" s="26" customFormat="1" ht="15.75" customHeight="1" x14ac:dyDescent="0.3">
      <c r="A40" s="622"/>
      <c r="B40" s="78" t="s">
        <v>372</v>
      </c>
      <c r="C40" s="75"/>
      <c r="D40" s="130"/>
      <c r="E40" s="75"/>
      <c r="F40" s="130"/>
      <c r="G40" s="75"/>
      <c r="H40" s="130"/>
      <c r="I40" s="75"/>
      <c r="J40" s="130"/>
      <c r="K40" s="75"/>
      <c r="L40" s="130"/>
      <c r="M40" s="75"/>
      <c r="N40" s="130"/>
      <c r="O40" s="75"/>
      <c r="P40" s="130"/>
      <c r="Q40" s="130"/>
      <c r="R40" s="75"/>
      <c r="S40" s="130"/>
      <c r="T40" s="130"/>
      <c r="U40" s="75"/>
      <c r="V40" s="130"/>
      <c r="W40" s="130"/>
      <c r="X40" s="75"/>
      <c r="Y40" s="130"/>
      <c r="Z40" s="130"/>
      <c r="AA40" s="75"/>
      <c r="AB40" s="130"/>
      <c r="AC40" s="130"/>
      <c r="AD40" s="75"/>
      <c r="AE40" s="170"/>
      <c r="AF40" s="133"/>
      <c r="AG40" s="114"/>
      <c r="AH40" s="114"/>
      <c r="AI40" s="114"/>
      <c r="AJ40" s="114"/>
      <c r="AK40" s="114"/>
      <c r="AL40" s="114"/>
      <c r="AM40" s="114"/>
      <c r="AN40" s="115"/>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row>
    <row r="41" spans="1:62" s="26" customFormat="1" ht="15.75" customHeight="1" x14ac:dyDescent="0.3">
      <c r="A41" s="622"/>
      <c r="B41" s="78" t="s">
        <v>373</v>
      </c>
      <c r="C41" s="75"/>
      <c r="D41" s="130"/>
      <c r="E41" s="75"/>
      <c r="F41" s="130"/>
      <c r="G41" s="75"/>
      <c r="H41" s="130"/>
      <c r="I41" s="75"/>
      <c r="J41" s="130"/>
      <c r="K41" s="75"/>
      <c r="L41" s="130"/>
      <c r="M41" s="75"/>
      <c r="N41" s="130"/>
      <c r="O41" s="75"/>
      <c r="P41" s="130"/>
      <c r="Q41" s="130"/>
      <c r="R41" s="75"/>
      <c r="S41" s="130"/>
      <c r="T41" s="130"/>
      <c r="U41" s="75"/>
      <c r="V41" s="130"/>
      <c r="W41" s="130"/>
      <c r="X41" s="75"/>
      <c r="Y41" s="130"/>
      <c r="Z41" s="130"/>
      <c r="AA41" s="75"/>
      <c r="AB41" s="130"/>
      <c r="AC41" s="130"/>
      <c r="AD41" s="75"/>
      <c r="AE41" s="170"/>
      <c r="AF41" s="133"/>
      <c r="AG41" s="114"/>
      <c r="AH41" s="114"/>
      <c r="AI41" s="114"/>
      <c r="AJ41" s="114"/>
      <c r="AK41" s="114"/>
      <c r="AL41" s="114"/>
      <c r="AM41" s="114"/>
      <c r="AN41" s="115"/>
      <c r="AO41" s="115"/>
      <c r="AP41" s="115"/>
      <c r="AQ41" s="115"/>
      <c r="AR41" s="115"/>
      <c r="AS41" s="115"/>
      <c r="AT41" s="115"/>
      <c r="AU41" s="115"/>
      <c r="AV41" s="115"/>
      <c r="AW41" s="115"/>
      <c r="AX41" s="115"/>
      <c r="AY41" s="115"/>
      <c r="AZ41" s="115"/>
      <c r="BA41" s="115"/>
      <c r="BB41" s="115"/>
      <c r="BC41" s="115"/>
      <c r="BD41" s="115"/>
      <c r="BE41" s="115"/>
      <c r="BF41" s="115"/>
      <c r="BG41" s="115"/>
      <c r="BH41" s="115"/>
      <c r="BI41" s="115"/>
      <c r="BJ41" s="115"/>
    </row>
    <row r="42" spans="1:62" s="26" customFormat="1" ht="15.75" customHeight="1" x14ac:dyDescent="0.3">
      <c r="A42" s="622"/>
      <c r="B42" s="78" t="s">
        <v>374</v>
      </c>
      <c r="C42" s="75"/>
      <c r="D42" s="130"/>
      <c r="E42" s="75"/>
      <c r="F42" s="130"/>
      <c r="G42" s="75"/>
      <c r="H42" s="130"/>
      <c r="I42" s="75"/>
      <c r="J42" s="130"/>
      <c r="K42" s="75"/>
      <c r="L42" s="130"/>
      <c r="M42" s="75"/>
      <c r="N42" s="130"/>
      <c r="O42" s="75"/>
      <c r="P42" s="130"/>
      <c r="Q42" s="130"/>
      <c r="R42" s="75"/>
      <c r="S42" s="130"/>
      <c r="T42" s="130"/>
      <c r="U42" s="75"/>
      <c r="V42" s="130"/>
      <c r="W42" s="130"/>
      <c r="X42" s="75"/>
      <c r="Y42" s="130"/>
      <c r="Z42" s="130"/>
      <c r="AA42" s="75"/>
      <c r="AB42" s="130"/>
      <c r="AC42" s="130"/>
      <c r="AD42" s="75"/>
      <c r="AE42" s="170"/>
      <c r="AF42" s="133"/>
      <c r="AG42" s="114"/>
      <c r="AH42" s="114"/>
      <c r="AI42" s="114"/>
      <c r="AJ42" s="114"/>
      <c r="AK42" s="114"/>
      <c r="AL42" s="114"/>
      <c r="AM42" s="114"/>
      <c r="AN42" s="115"/>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row>
    <row r="43" spans="1:62" s="26" customFormat="1" ht="29.25" customHeight="1" thickBot="1" x14ac:dyDescent="0.35">
      <c r="A43" s="383"/>
      <c r="B43" s="76" t="s">
        <v>309</v>
      </c>
      <c r="C43" s="129"/>
      <c r="D43" s="131"/>
      <c r="E43" s="129"/>
      <c r="F43" s="131"/>
      <c r="G43" s="129"/>
      <c r="H43" s="131"/>
      <c r="I43" s="129"/>
      <c r="J43" s="131"/>
      <c r="K43" s="129"/>
      <c r="L43" s="131"/>
      <c r="M43" s="129"/>
      <c r="N43" s="131"/>
      <c r="O43" s="129"/>
      <c r="P43" s="131"/>
      <c r="Q43" s="131"/>
      <c r="R43" s="129"/>
      <c r="S43" s="131"/>
      <c r="T43" s="131"/>
      <c r="U43" s="129"/>
      <c r="V43" s="131"/>
      <c r="W43" s="131"/>
      <c r="X43" s="129"/>
      <c r="Y43" s="131"/>
      <c r="Z43" s="131"/>
      <c r="AA43" s="129"/>
      <c r="AB43" s="131"/>
      <c r="AC43" s="131"/>
      <c r="AD43" s="129"/>
      <c r="AE43" s="171"/>
      <c r="AF43" s="134"/>
      <c r="AG43" s="114"/>
      <c r="AH43" s="114"/>
      <c r="AI43" s="114"/>
      <c r="AJ43" s="114"/>
      <c r="AK43" s="114"/>
      <c r="AL43" s="114"/>
      <c r="AM43" s="114"/>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row>
    <row r="44" spans="1:62" s="1" customFormat="1" ht="24" customHeight="1" thickBot="1" x14ac:dyDescent="0.35">
      <c r="K44" s="95"/>
      <c r="L44" s="95"/>
      <c r="M44" s="95"/>
      <c r="N44" s="95"/>
      <c r="O44" s="95"/>
      <c r="AG44" s="114"/>
      <c r="AH44" s="114"/>
      <c r="AI44" s="114"/>
      <c r="AJ44" s="114"/>
      <c r="AK44" s="114"/>
      <c r="AL44" s="114"/>
      <c r="AM44" s="114"/>
      <c r="AN44" s="80"/>
      <c r="AO44" s="80"/>
      <c r="AP44" s="80"/>
      <c r="AQ44" s="80"/>
      <c r="AR44" s="80"/>
      <c r="AS44" s="80"/>
      <c r="AT44" s="80"/>
      <c r="AU44" s="80"/>
      <c r="AV44" s="80"/>
      <c r="AW44" s="80"/>
      <c r="AX44" s="80"/>
      <c r="AY44" s="80"/>
      <c r="AZ44" s="80"/>
      <c r="BA44" s="80"/>
      <c r="BB44" s="80"/>
      <c r="BC44" s="80"/>
      <c r="BD44" s="80"/>
      <c r="BE44" s="80"/>
      <c r="BF44" s="80"/>
      <c r="BG44" s="80"/>
      <c r="BH44" s="80"/>
      <c r="BI44" s="80"/>
      <c r="BJ44" s="80"/>
    </row>
    <row r="45" spans="1:62" s="1" customFormat="1" ht="24" customHeight="1" thickBot="1" x14ac:dyDescent="0.35">
      <c r="A45" s="382" t="s">
        <v>375</v>
      </c>
      <c r="B45" s="642" t="s">
        <v>351</v>
      </c>
      <c r="C45" s="536" t="s">
        <v>85</v>
      </c>
      <c r="D45" s="617"/>
      <c r="E45" s="617"/>
      <c r="F45" s="617"/>
      <c r="G45" s="617"/>
      <c r="H45" s="617"/>
      <c r="I45" s="617"/>
      <c r="J45" s="617"/>
      <c r="K45" s="617"/>
      <c r="L45" s="617"/>
      <c r="M45" s="617"/>
      <c r="N45" s="537"/>
      <c r="O45" s="614" t="s">
        <v>87</v>
      </c>
      <c r="P45" s="615"/>
      <c r="Q45" s="615"/>
      <c r="R45" s="615"/>
      <c r="S45" s="615"/>
      <c r="T45" s="615"/>
      <c r="U45" s="615"/>
      <c r="V45" s="615"/>
      <c r="W45" s="615"/>
      <c r="X45" s="615"/>
      <c r="Y45" s="615"/>
      <c r="Z45" s="615"/>
      <c r="AA45" s="615"/>
      <c r="AB45" s="615"/>
      <c r="AC45" s="615"/>
      <c r="AD45" s="615"/>
      <c r="AE45" s="615"/>
      <c r="AF45" s="616"/>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row>
    <row r="46" spans="1:62" s="1" customFormat="1" ht="24" customHeight="1" thickBot="1" x14ac:dyDescent="0.35">
      <c r="A46" s="622"/>
      <c r="B46" s="643"/>
      <c r="C46" s="536" t="s">
        <v>215</v>
      </c>
      <c r="D46" s="537"/>
      <c r="E46" s="536" t="s">
        <v>216</v>
      </c>
      <c r="F46" s="537"/>
      <c r="G46" s="536" t="s">
        <v>217</v>
      </c>
      <c r="H46" s="537"/>
      <c r="I46" s="536" t="s">
        <v>218</v>
      </c>
      <c r="J46" s="537"/>
      <c r="K46" s="536" t="s">
        <v>345</v>
      </c>
      <c r="L46" s="537"/>
      <c r="M46" s="536" t="s">
        <v>220</v>
      </c>
      <c r="N46" s="537"/>
      <c r="O46" s="614" t="s">
        <v>215</v>
      </c>
      <c r="P46" s="615"/>
      <c r="Q46" s="616"/>
      <c r="R46" s="614" t="s">
        <v>216</v>
      </c>
      <c r="S46" s="615"/>
      <c r="T46" s="616"/>
      <c r="U46" s="614" t="s">
        <v>217</v>
      </c>
      <c r="V46" s="615"/>
      <c r="W46" s="616"/>
      <c r="X46" s="614" t="s">
        <v>218</v>
      </c>
      <c r="Y46" s="615"/>
      <c r="Z46" s="616"/>
      <c r="AA46" s="614" t="s">
        <v>345</v>
      </c>
      <c r="AB46" s="615"/>
      <c r="AC46" s="616"/>
      <c r="AD46" s="614" t="s">
        <v>220</v>
      </c>
      <c r="AE46" s="615"/>
      <c r="AF46" s="616"/>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row>
    <row r="47" spans="1:62" s="1" customFormat="1" ht="29.25" customHeight="1" thickBot="1" x14ac:dyDescent="0.35">
      <c r="A47" s="622"/>
      <c r="B47" s="644"/>
      <c r="C47" s="135" t="s">
        <v>352</v>
      </c>
      <c r="D47" s="117" t="s">
        <v>353</v>
      </c>
      <c r="E47" s="135" t="s">
        <v>352</v>
      </c>
      <c r="F47" s="117" t="s">
        <v>353</v>
      </c>
      <c r="G47" s="135" t="s">
        <v>352</v>
      </c>
      <c r="H47" s="117" t="s">
        <v>353</v>
      </c>
      <c r="I47" s="135" t="s">
        <v>352</v>
      </c>
      <c r="J47" s="117" t="s">
        <v>353</v>
      </c>
      <c r="K47" s="135" t="s">
        <v>352</v>
      </c>
      <c r="L47" s="117" t="s">
        <v>353</v>
      </c>
      <c r="M47" s="135" t="s">
        <v>352</v>
      </c>
      <c r="N47" s="117" t="s">
        <v>353</v>
      </c>
      <c r="O47" s="120" t="s">
        <v>352</v>
      </c>
      <c r="P47" s="120" t="s">
        <v>354</v>
      </c>
      <c r="Q47" s="120" t="s">
        <v>28</v>
      </c>
      <c r="R47" s="120" t="s">
        <v>352</v>
      </c>
      <c r="S47" s="120" t="s">
        <v>354</v>
      </c>
      <c r="T47" s="120" t="s">
        <v>28</v>
      </c>
      <c r="U47" s="120" t="s">
        <v>352</v>
      </c>
      <c r="V47" s="120" t="s">
        <v>354</v>
      </c>
      <c r="W47" s="120" t="s">
        <v>28</v>
      </c>
      <c r="X47" s="120" t="s">
        <v>352</v>
      </c>
      <c r="Y47" s="120" t="s">
        <v>354</v>
      </c>
      <c r="Z47" s="120" t="s">
        <v>28</v>
      </c>
      <c r="AA47" s="120" t="s">
        <v>352</v>
      </c>
      <c r="AB47" s="120" t="s">
        <v>354</v>
      </c>
      <c r="AC47" s="120" t="s">
        <v>28</v>
      </c>
      <c r="AD47" s="120" t="s">
        <v>352</v>
      </c>
      <c r="AE47" s="120" t="s">
        <v>354</v>
      </c>
      <c r="AF47" s="120" t="s">
        <v>28</v>
      </c>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row>
    <row r="48" spans="1:62" s="1" customFormat="1" ht="16.8" x14ac:dyDescent="0.3">
      <c r="A48" s="622"/>
      <c r="B48" s="180" t="s">
        <v>355</v>
      </c>
      <c r="C48" s="75"/>
      <c r="D48" s="133"/>
      <c r="E48" s="75"/>
      <c r="F48" s="133"/>
      <c r="G48" s="75"/>
      <c r="H48" s="133"/>
      <c r="I48" s="75"/>
      <c r="J48" s="133"/>
      <c r="K48" s="75"/>
      <c r="L48" s="133"/>
      <c r="M48" s="75"/>
      <c r="N48" s="133"/>
      <c r="O48" s="75"/>
      <c r="P48" s="130"/>
      <c r="Q48" s="133"/>
      <c r="R48" s="75"/>
      <c r="S48" s="130"/>
      <c r="T48" s="133"/>
      <c r="U48" s="75"/>
      <c r="V48" s="130"/>
      <c r="W48" s="133"/>
      <c r="X48" s="75"/>
      <c r="Y48" s="130"/>
      <c r="Z48" s="133"/>
      <c r="AA48" s="75"/>
      <c r="AB48" s="130"/>
      <c r="AC48" s="133"/>
      <c r="AD48" s="75"/>
      <c r="AE48" s="170"/>
      <c r="AF48" s="133"/>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row>
    <row r="49" spans="1:62" s="1" customFormat="1" ht="16.8" x14ac:dyDescent="0.3">
      <c r="A49" s="622"/>
      <c r="B49" s="181" t="s">
        <v>356</v>
      </c>
      <c r="C49" s="75"/>
      <c r="D49" s="133"/>
      <c r="E49" s="75"/>
      <c r="F49" s="133"/>
      <c r="G49" s="75"/>
      <c r="H49" s="133"/>
      <c r="I49" s="75"/>
      <c r="J49" s="133"/>
      <c r="K49" s="75"/>
      <c r="L49" s="133"/>
      <c r="M49" s="75"/>
      <c r="N49" s="133"/>
      <c r="O49" s="75"/>
      <c r="P49" s="130"/>
      <c r="Q49" s="133"/>
      <c r="R49" s="75"/>
      <c r="S49" s="130"/>
      <c r="T49" s="133"/>
      <c r="U49" s="75"/>
      <c r="V49" s="130"/>
      <c r="W49" s="133"/>
      <c r="X49" s="75"/>
      <c r="Y49" s="130"/>
      <c r="Z49" s="133"/>
      <c r="AA49" s="75"/>
      <c r="AB49" s="130"/>
      <c r="AC49" s="133"/>
      <c r="AD49" s="75"/>
      <c r="AE49" s="170"/>
      <c r="AF49" s="133"/>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row>
    <row r="50" spans="1:62" s="1" customFormat="1" ht="16.8" x14ac:dyDescent="0.3">
      <c r="A50" s="622"/>
      <c r="B50" s="181" t="s">
        <v>357</v>
      </c>
      <c r="C50" s="75"/>
      <c r="D50" s="133"/>
      <c r="E50" s="75"/>
      <c r="F50" s="133"/>
      <c r="G50" s="75"/>
      <c r="H50" s="133"/>
      <c r="I50" s="75"/>
      <c r="J50" s="133"/>
      <c r="K50" s="75"/>
      <c r="L50" s="133"/>
      <c r="M50" s="75"/>
      <c r="N50" s="133"/>
      <c r="O50" s="75"/>
      <c r="P50" s="130"/>
      <c r="Q50" s="133"/>
      <c r="R50" s="75"/>
      <c r="S50" s="130"/>
      <c r="T50" s="133"/>
      <c r="U50" s="75"/>
      <c r="V50" s="130"/>
      <c r="W50" s="133"/>
      <c r="X50" s="75"/>
      <c r="Y50" s="130"/>
      <c r="Z50" s="133"/>
      <c r="AA50" s="75"/>
      <c r="AB50" s="130"/>
      <c r="AC50" s="133"/>
      <c r="AD50" s="75"/>
      <c r="AE50" s="170"/>
      <c r="AF50" s="133"/>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row>
    <row r="51" spans="1:62" s="1" customFormat="1" ht="16.8" x14ac:dyDescent="0.3">
      <c r="A51" s="622"/>
      <c r="B51" s="181" t="s">
        <v>358</v>
      </c>
      <c r="C51" s="75"/>
      <c r="D51" s="133"/>
      <c r="E51" s="75"/>
      <c r="F51" s="133"/>
      <c r="G51" s="75"/>
      <c r="H51" s="133"/>
      <c r="I51" s="75"/>
      <c r="J51" s="133"/>
      <c r="K51" s="75"/>
      <c r="L51" s="133"/>
      <c r="M51" s="75"/>
      <c r="N51" s="133"/>
      <c r="O51" s="75"/>
      <c r="P51" s="130"/>
      <c r="Q51" s="133"/>
      <c r="R51" s="75"/>
      <c r="S51" s="130"/>
      <c r="T51" s="133"/>
      <c r="U51" s="75"/>
      <c r="V51" s="130"/>
      <c r="W51" s="133"/>
      <c r="X51" s="75"/>
      <c r="Y51" s="130"/>
      <c r="Z51" s="133"/>
      <c r="AA51" s="75"/>
      <c r="AB51" s="130"/>
      <c r="AC51" s="133"/>
      <c r="AD51" s="75"/>
      <c r="AE51" s="170"/>
      <c r="AF51" s="133"/>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row>
    <row r="52" spans="1:62" s="1" customFormat="1" ht="16.8" x14ac:dyDescent="0.3">
      <c r="A52" s="622"/>
      <c r="B52" s="181" t="s">
        <v>359</v>
      </c>
      <c r="C52" s="75"/>
      <c r="D52" s="133"/>
      <c r="E52" s="75"/>
      <c r="F52" s="133"/>
      <c r="G52" s="75"/>
      <c r="H52" s="133"/>
      <c r="I52" s="75"/>
      <c r="J52" s="133"/>
      <c r="K52" s="75"/>
      <c r="L52" s="133"/>
      <c r="M52" s="75"/>
      <c r="N52" s="133"/>
      <c r="O52" s="75"/>
      <c r="P52" s="130"/>
      <c r="Q52" s="133"/>
      <c r="R52" s="75"/>
      <c r="S52" s="130"/>
      <c r="T52" s="133"/>
      <c r="U52" s="75"/>
      <c r="V52" s="130"/>
      <c r="W52" s="133"/>
      <c r="X52" s="75"/>
      <c r="Y52" s="130"/>
      <c r="Z52" s="133"/>
      <c r="AA52" s="75"/>
      <c r="AB52" s="130"/>
      <c r="AC52" s="133"/>
      <c r="AD52" s="75"/>
      <c r="AE52" s="170"/>
      <c r="AF52" s="133"/>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row>
    <row r="53" spans="1:62" s="1" customFormat="1" ht="16.8" x14ac:dyDescent="0.3">
      <c r="A53" s="622"/>
      <c r="B53" s="181" t="s">
        <v>360</v>
      </c>
      <c r="C53" s="75"/>
      <c r="D53" s="133"/>
      <c r="E53" s="75"/>
      <c r="F53" s="133"/>
      <c r="G53" s="75"/>
      <c r="H53" s="133"/>
      <c r="I53" s="75"/>
      <c r="J53" s="133"/>
      <c r="K53" s="75"/>
      <c r="L53" s="133"/>
      <c r="M53" s="75"/>
      <c r="N53" s="133"/>
      <c r="O53" s="75"/>
      <c r="P53" s="130"/>
      <c r="Q53" s="133"/>
      <c r="R53" s="75"/>
      <c r="S53" s="130"/>
      <c r="T53" s="133"/>
      <c r="U53" s="75"/>
      <c r="V53" s="130"/>
      <c r="W53" s="133"/>
      <c r="X53" s="75"/>
      <c r="Y53" s="130"/>
      <c r="Z53" s="133"/>
      <c r="AA53" s="75"/>
      <c r="AB53" s="130"/>
      <c r="AC53" s="133"/>
      <c r="AD53" s="75"/>
      <c r="AE53" s="170"/>
      <c r="AF53" s="133"/>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row>
    <row r="54" spans="1:62" s="1" customFormat="1" ht="16.8" x14ac:dyDescent="0.3">
      <c r="A54" s="622"/>
      <c r="B54" s="181" t="s">
        <v>361</v>
      </c>
      <c r="C54" s="75"/>
      <c r="D54" s="133"/>
      <c r="E54" s="75"/>
      <c r="F54" s="133"/>
      <c r="G54" s="75"/>
      <c r="H54" s="133"/>
      <c r="I54" s="75"/>
      <c r="J54" s="133"/>
      <c r="K54" s="75"/>
      <c r="L54" s="133"/>
      <c r="M54" s="75"/>
      <c r="N54" s="133"/>
      <c r="O54" s="75"/>
      <c r="P54" s="130"/>
      <c r="Q54" s="133"/>
      <c r="R54" s="75"/>
      <c r="S54" s="130"/>
      <c r="T54" s="133"/>
      <c r="U54" s="75"/>
      <c r="V54" s="130"/>
      <c r="W54" s="133"/>
      <c r="X54" s="75"/>
      <c r="Y54" s="130"/>
      <c r="Z54" s="133"/>
      <c r="AA54" s="75"/>
      <c r="AB54" s="130"/>
      <c r="AC54" s="133"/>
      <c r="AD54" s="75"/>
      <c r="AE54" s="170"/>
      <c r="AF54" s="133"/>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row>
    <row r="55" spans="1:62" s="1" customFormat="1" ht="16.8" x14ac:dyDescent="0.3">
      <c r="A55" s="622"/>
      <c r="B55" s="181" t="s">
        <v>362</v>
      </c>
      <c r="C55" s="75"/>
      <c r="D55" s="133"/>
      <c r="E55" s="75"/>
      <c r="F55" s="133"/>
      <c r="G55" s="75"/>
      <c r="H55" s="133"/>
      <c r="I55" s="75"/>
      <c r="J55" s="133"/>
      <c r="K55" s="75"/>
      <c r="L55" s="133"/>
      <c r="M55" s="75"/>
      <c r="N55" s="133"/>
      <c r="O55" s="75"/>
      <c r="P55" s="130"/>
      <c r="Q55" s="133"/>
      <c r="R55" s="75"/>
      <c r="S55" s="130"/>
      <c r="T55" s="133"/>
      <c r="U55" s="75"/>
      <c r="V55" s="130"/>
      <c r="W55" s="133"/>
      <c r="X55" s="75"/>
      <c r="Y55" s="130"/>
      <c r="Z55" s="133"/>
      <c r="AA55" s="75"/>
      <c r="AB55" s="130"/>
      <c r="AC55" s="133"/>
      <c r="AD55" s="75"/>
      <c r="AE55" s="170"/>
      <c r="AF55" s="133"/>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row>
    <row r="56" spans="1:62" s="1" customFormat="1" ht="16.8" x14ac:dyDescent="0.3">
      <c r="A56" s="622"/>
      <c r="B56" s="181" t="s">
        <v>363</v>
      </c>
      <c r="C56" s="75"/>
      <c r="D56" s="133"/>
      <c r="E56" s="75"/>
      <c r="F56" s="133"/>
      <c r="G56" s="75"/>
      <c r="H56" s="133"/>
      <c r="I56" s="75"/>
      <c r="J56" s="133"/>
      <c r="K56" s="75"/>
      <c r="L56" s="133"/>
      <c r="M56" s="75"/>
      <c r="N56" s="133"/>
      <c r="O56" s="75"/>
      <c r="P56" s="130"/>
      <c r="Q56" s="133"/>
      <c r="R56" s="75"/>
      <c r="S56" s="130"/>
      <c r="T56" s="133"/>
      <c r="U56" s="75"/>
      <c r="V56" s="130"/>
      <c r="W56" s="133"/>
      <c r="X56" s="75"/>
      <c r="Y56" s="130"/>
      <c r="Z56" s="133"/>
      <c r="AA56" s="75"/>
      <c r="AB56" s="130"/>
      <c r="AC56" s="133"/>
      <c r="AD56" s="75"/>
      <c r="AE56" s="170"/>
      <c r="AF56" s="133"/>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row>
    <row r="57" spans="1:62" s="1" customFormat="1" ht="16.8" x14ac:dyDescent="0.3">
      <c r="A57" s="622"/>
      <c r="B57" s="181" t="s">
        <v>364</v>
      </c>
      <c r="C57" s="75"/>
      <c r="D57" s="133"/>
      <c r="E57" s="75"/>
      <c r="F57" s="133"/>
      <c r="G57" s="75"/>
      <c r="H57" s="133"/>
      <c r="I57" s="75"/>
      <c r="J57" s="133"/>
      <c r="K57" s="75"/>
      <c r="L57" s="133"/>
      <c r="M57" s="75"/>
      <c r="N57" s="133"/>
      <c r="O57" s="75"/>
      <c r="P57" s="130"/>
      <c r="Q57" s="133"/>
      <c r="R57" s="75"/>
      <c r="S57" s="130"/>
      <c r="T57" s="133"/>
      <c r="U57" s="75"/>
      <c r="V57" s="130"/>
      <c r="W57" s="133"/>
      <c r="X57" s="75"/>
      <c r="Y57" s="130"/>
      <c r="Z57" s="133"/>
      <c r="AA57" s="75"/>
      <c r="AB57" s="130"/>
      <c r="AC57" s="133"/>
      <c r="AD57" s="75"/>
      <c r="AE57" s="170"/>
      <c r="AF57" s="133"/>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row>
    <row r="58" spans="1:62" s="1" customFormat="1" ht="16.8" x14ac:dyDescent="0.3">
      <c r="A58" s="622"/>
      <c r="B58" s="181" t="s">
        <v>365</v>
      </c>
      <c r="C58" s="75"/>
      <c r="D58" s="133"/>
      <c r="E58" s="75"/>
      <c r="F58" s="133"/>
      <c r="G58" s="75"/>
      <c r="H58" s="133"/>
      <c r="I58" s="75"/>
      <c r="J58" s="133"/>
      <c r="K58" s="75"/>
      <c r="L58" s="133"/>
      <c r="M58" s="75"/>
      <c r="N58" s="133"/>
      <c r="O58" s="75"/>
      <c r="P58" s="130"/>
      <c r="Q58" s="133"/>
      <c r="R58" s="75"/>
      <c r="S58" s="130"/>
      <c r="T58" s="133"/>
      <c r="U58" s="75"/>
      <c r="V58" s="130"/>
      <c r="W58" s="133"/>
      <c r="X58" s="75"/>
      <c r="Y58" s="130"/>
      <c r="Z58" s="133"/>
      <c r="AA58" s="75"/>
      <c r="AB58" s="130"/>
      <c r="AC58" s="133"/>
      <c r="AD58" s="75"/>
      <c r="AE58" s="170"/>
      <c r="AF58" s="133"/>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row>
    <row r="59" spans="1:62" s="1" customFormat="1" ht="16.8" x14ac:dyDescent="0.3">
      <c r="A59" s="622"/>
      <c r="B59" s="181" t="s">
        <v>366</v>
      </c>
      <c r="C59" s="75"/>
      <c r="D59" s="133"/>
      <c r="E59" s="75"/>
      <c r="F59" s="133"/>
      <c r="G59" s="75"/>
      <c r="H59" s="133"/>
      <c r="I59" s="75"/>
      <c r="J59" s="133"/>
      <c r="K59" s="75"/>
      <c r="L59" s="133"/>
      <c r="M59" s="75"/>
      <c r="N59" s="133"/>
      <c r="O59" s="75"/>
      <c r="P59" s="130"/>
      <c r="Q59" s="133"/>
      <c r="R59" s="75"/>
      <c r="S59" s="130"/>
      <c r="T59" s="133"/>
      <c r="U59" s="75"/>
      <c r="V59" s="130"/>
      <c r="W59" s="133"/>
      <c r="X59" s="75"/>
      <c r="Y59" s="130"/>
      <c r="Z59" s="133"/>
      <c r="AA59" s="75"/>
      <c r="AB59" s="130"/>
      <c r="AC59" s="133"/>
      <c r="AD59" s="75"/>
      <c r="AE59" s="170"/>
      <c r="AF59" s="133"/>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row>
    <row r="60" spans="1:62" s="1" customFormat="1" ht="16.8" x14ac:dyDescent="0.3">
      <c r="A60" s="622"/>
      <c r="B60" s="181" t="s">
        <v>367</v>
      </c>
      <c r="C60" s="75"/>
      <c r="D60" s="133"/>
      <c r="E60" s="75"/>
      <c r="F60" s="133"/>
      <c r="G60" s="75"/>
      <c r="H60" s="133"/>
      <c r="I60" s="75"/>
      <c r="J60" s="133"/>
      <c r="K60" s="75"/>
      <c r="L60" s="133"/>
      <c r="M60" s="75"/>
      <c r="N60" s="133"/>
      <c r="O60" s="75"/>
      <c r="P60" s="130"/>
      <c r="Q60" s="133"/>
      <c r="R60" s="75"/>
      <c r="S60" s="130"/>
      <c r="T60" s="133"/>
      <c r="U60" s="75"/>
      <c r="V60" s="130"/>
      <c r="W60" s="133"/>
      <c r="X60" s="75"/>
      <c r="Y60" s="130"/>
      <c r="Z60" s="133"/>
      <c r="AA60" s="75"/>
      <c r="AB60" s="130"/>
      <c r="AC60" s="133"/>
      <c r="AD60" s="75"/>
      <c r="AE60" s="170"/>
      <c r="AF60" s="133"/>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row>
    <row r="61" spans="1:62" s="1" customFormat="1" ht="16.8" x14ac:dyDescent="0.3">
      <c r="A61" s="622"/>
      <c r="B61" s="181" t="s">
        <v>368</v>
      </c>
      <c r="C61" s="75"/>
      <c r="D61" s="133"/>
      <c r="E61" s="75"/>
      <c r="F61" s="133"/>
      <c r="G61" s="75"/>
      <c r="H61" s="133"/>
      <c r="I61" s="75"/>
      <c r="J61" s="133"/>
      <c r="K61" s="75"/>
      <c r="L61" s="133"/>
      <c r="M61" s="75"/>
      <c r="N61" s="133"/>
      <c r="O61" s="75"/>
      <c r="P61" s="130"/>
      <c r="Q61" s="133"/>
      <c r="R61" s="75"/>
      <c r="S61" s="130"/>
      <c r="T61" s="133"/>
      <c r="U61" s="75"/>
      <c r="V61" s="130"/>
      <c r="W61" s="133"/>
      <c r="X61" s="75"/>
      <c r="Y61" s="130"/>
      <c r="Z61" s="133"/>
      <c r="AA61" s="75"/>
      <c r="AB61" s="130"/>
      <c r="AC61" s="133"/>
      <c r="AD61" s="75"/>
      <c r="AE61" s="170"/>
      <c r="AF61" s="133"/>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row>
    <row r="62" spans="1:62" s="1" customFormat="1" ht="16.8" x14ac:dyDescent="0.3">
      <c r="A62" s="622"/>
      <c r="B62" s="181" t="s">
        <v>369</v>
      </c>
      <c r="C62" s="75"/>
      <c r="D62" s="133"/>
      <c r="E62" s="75"/>
      <c r="F62" s="133"/>
      <c r="G62" s="75"/>
      <c r="H62" s="133"/>
      <c r="I62" s="75"/>
      <c r="J62" s="133"/>
      <c r="K62" s="75"/>
      <c r="L62" s="133"/>
      <c r="M62" s="75"/>
      <c r="N62" s="133"/>
      <c r="O62" s="75"/>
      <c r="P62" s="130"/>
      <c r="Q62" s="133"/>
      <c r="R62" s="75"/>
      <c r="S62" s="130"/>
      <c r="T62" s="133"/>
      <c r="U62" s="75"/>
      <c r="V62" s="130"/>
      <c r="W62" s="133"/>
      <c r="X62" s="75"/>
      <c r="Y62" s="130"/>
      <c r="Z62" s="133"/>
      <c r="AA62" s="75"/>
      <c r="AB62" s="130"/>
      <c r="AC62" s="133"/>
      <c r="AD62" s="75"/>
      <c r="AE62" s="170"/>
      <c r="AF62" s="133"/>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row>
    <row r="63" spans="1:62" s="1" customFormat="1" ht="16.8" x14ac:dyDescent="0.3">
      <c r="A63" s="622"/>
      <c r="B63" s="181" t="s">
        <v>370</v>
      </c>
      <c r="C63" s="75"/>
      <c r="D63" s="133"/>
      <c r="E63" s="75"/>
      <c r="F63" s="133"/>
      <c r="G63" s="75"/>
      <c r="H63" s="133"/>
      <c r="I63" s="75"/>
      <c r="J63" s="133"/>
      <c r="K63" s="75"/>
      <c r="L63" s="133"/>
      <c r="M63" s="75"/>
      <c r="N63" s="133"/>
      <c r="O63" s="75"/>
      <c r="P63" s="130"/>
      <c r="Q63" s="133"/>
      <c r="R63" s="75"/>
      <c r="S63" s="130"/>
      <c r="T63" s="133"/>
      <c r="U63" s="75"/>
      <c r="V63" s="130"/>
      <c r="W63" s="133"/>
      <c r="X63" s="75"/>
      <c r="Y63" s="130"/>
      <c r="Z63" s="133"/>
      <c r="AA63" s="75"/>
      <c r="AB63" s="130"/>
      <c r="AC63" s="133"/>
      <c r="AD63" s="75"/>
      <c r="AE63" s="170"/>
      <c r="AF63" s="133"/>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row>
    <row r="64" spans="1:62" s="1" customFormat="1" ht="16.8" x14ac:dyDescent="0.3">
      <c r="A64" s="622"/>
      <c r="B64" s="181" t="s">
        <v>371</v>
      </c>
      <c r="C64" s="75"/>
      <c r="D64" s="133"/>
      <c r="E64" s="75"/>
      <c r="F64" s="133"/>
      <c r="G64" s="75"/>
      <c r="H64" s="133"/>
      <c r="I64" s="75"/>
      <c r="J64" s="133"/>
      <c r="K64" s="75"/>
      <c r="L64" s="133"/>
      <c r="M64" s="75"/>
      <c r="N64" s="133"/>
      <c r="O64" s="75"/>
      <c r="P64" s="130"/>
      <c r="Q64" s="133"/>
      <c r="R64" s="75"/>
      <c r="S64" s="130"/>
      <c r="T64" s="133"/>
      <c r="U64" s="75"/>
      <c r="V64" s="130"/>
      <c r="W64" s="133"/>
      <c r="X64" s="75"/>
      <c r="Y64" s="130"/>
      <c r="Z64" s="133"/>
      <c r="AA64" s="75"/>
      <c r="AB64" s="130"/>
      <c r="AC64" s="133"/>
      <c r="AD64" s="75"/>
      <c r="AE64" s="170"/>
      <c r="AF64" s="133"/>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row>
    <row r="65" spans="1:62" s="1" customFormat="1" ht="16.8" x14ac:dyDescent="0.3">
      <c r="A65" s="622"/>
      <c r="B65" s="181" t="s">
        <v>372</v>
      </c>
      <c r="C65" s="75"/>
      <c r="D65" s="133"/>
      <c r="E65" s="75"/>
      <c r="F65" s="133"/>
      <c r="G65" s="75"/>
      <c r="H65" s="133"/>
      <c r="I65" s="75"/>
      <c r="J65" s="133"/>
      <c r="K65" s="75"/>
      <c r="L65" s="133"/>
      <c r="M65" s="75"/>
      <c r="N65" s="133"/>
      <c r="O65" s="75"/>
      <c r="P65" s="130"/>
      <c r="Q65" s="133"/>
      <c r="R65" s="75"/>
      <c r="S65" s="130"/>
      <c r="T65" s="133"/>
      <c r="U65" s="75"/>
      <c r="V65" s="130"/>
      <c r="W65" s="133"/>
      <c r="X65" s="75"/>
      <c r="Y65" s="130"/>
      <c r="Z65" s="133"/>
      <c r="AA65" s="75"/>
      <c r="AB65" s="130"/>
      <c r="AC65" s="133"/>
      <c r="AD65" s="75"/>
      <c r="AE65" s="170"/>
      <c r="AF65" s="133"/>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row>
    <row r="66" spans="1:62" s="1" customFormat="1" ht="16.8" x14ac:dyDescent="0.3">
      <c r="A66" s="622"/>
      <c r="B66" s="181" t="s">
        <v>373</v>
      </c>
      <c r="C66" s="75"/>
      <c r="D66" s="133"/>
      <c r="E66" s="75"/>
      <c r="F66" s="133"/>
      <c r="G66" s="75"/>
      <c r="H66" s="133"/>
      <c r="I66" s="75"/>
      <c r="J66" s="133"/>
      <c r="K66" s="75"/>
      <c r="L66" s="133"/>
      <c r="M66" s="75"/>
      <c r="N66" s="133"/>
      <c r="O66" s="75"/>
      <c r="P66" s="130"/>
      <c r="Q66" s="133"/>
      <c r="R66" s="75"/>
      <c r="S66" s="130"/>
      <c r="T66" s="133"/>
      <c r="U66" s="75"/>
      <c r="V66" s="130"/>
      <c r="W66" s="133"/>
      <c r="X66" s="75"/>
      <c r="Y66" s="130"/>
      <c r="Z66" s="133"/>
      <c r="AA66" s="75"/>
      <c r="AB66" s="130"/>
      <c r="AC66" s="133"/>
      <c r="AD66" s="75"/>
      <c r="AE66" s="170"/>
      <c r="AF66" s="133"/>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row>
    <row r="67" spans="1:62" s="1" customFormat="1" ht="16.8" x14ac:dyDescent="0.3">
      <c r="A67" s="622"/>
      <c r="B67" s="182" t="s">
        <v>374</v>
      </c>
      <c r="C67" s="174"/>
      <c r="D67" s="176"/>
      <c r="E67" s="174"/>
      <c r="F67" s="176"/>
      <c r="G67" s="174"/>
      <c r="H67" s="176"/>
      <c r="I67" s="174"/>
      <c r="J67" s="176"/>
      <c r="K67" s="174"/>
      <c r="L67" s="176"/>
      <c r="M67" s="174"/>
      <c r="N67" s="176"/>
      <c r="O67" s="174"/>
      <c r="P67" s="175"/>
      <c r="Q67" s="176"/>
      <c r="R67" s="174"/>
      <c r="S67" s="175"/>
      <c r="T67" s="176"/>
      <c r="U67" s="174"/>
      <c r="V67" s="175"/>
      <c r="W67" s="176"/>
      <c r="X67" s="174"/>
      <c r="Y67" s="175"/>
      <c r="Z67" s="176"/>
      <c r="AA67" s="174"/>
      <c r="AB67" s="175"/>
      <c r="AC67" s="176"/>
      <c r="AD67" s="174"/>
      <c r="AE67" s="175"/>
      <c r="AF67" s="176"/>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row>
    <row r="68" spans="1:62" s="1" customFormat="1" ht="17.399999999999999" thickBot="1" x14ac:dyDescent="0.35">
      <c r="A68" s="383"/>
      <c r="B68" s="171" t="s">
        <v>309</v>
      </c>
      <c r="C68" s="108"/>
      <c r="D68" s="177"/>
      <c r="E68" s="108"/>
      <c r="F68" s="177"/>
      <c r="G68" s="108"/>
      <c r="H68" s="177"/>
      <c r="I68" s="108"/>
      <c r="J68" s="177"/>
      <c r="K68" s="178"/>
      <c r="L68" s="179"/>
      <c r="M68" s="178"/>
      <c r="N68" s="179"/>
      <c r="O68" s="178"/>
      <c r="P68" s="109"/>
      <c r="Q68" s="177"/>
      <c r="R68" s="108"/>
      <c r="S68" s="109"/>
      <c r="T68" s="177"/>
      <c r="U68" s="108"/>
      <c r="V68" s="109"/>
      <c r="W68" s="177"/>
      <c r="X68" s="108"/>
      <c r="Y68" s="109"/>
      <c r="Z68" s="177"/>
      <c r="AA68" s="108"/>
      <c r="AB68" s="109"/>
      <c r="AC68" s="177"/>
      <c r="AD68" s="108"/>
      <c r="AE68" s="109"/>
      <c r="AF68" s="177"/>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5" type="noConversion"/>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7"/>
  <sheetViews>
    <sheetView topLeftCell="K7" zoomScale="90" zoomScaleNormal="90" zoomScaleSheetLayoutView="10" workbookViewId="0">
      <selection activeCell="V6" sqref="V6"/>
    </sheetView>
  </sheetViews>
  <sheetFormatPr baseColWidth="10" defaultColWidth="11.44140625" defaultRowHeight="14.4" x14ac:dyDescent="0.3"/>
  <cols>
    <col min="1" max="1" width="15.6640625" style="102" customWidth="1"/>
    <col min="2" max="2" width="35.44140625" style="102" customWidth="1"/>
    <col min="3" max="3" width="27.88671875" style="102" customWidth="1"/>
    <col min="4" max="4" width="12" style="102" customWidth="1"/>
    <col min="5" max="5" width="35" style="102" customWidth="1"/>
    <col min="6" max="6" width="57.6640625" style="102" customWidth="1"/>
    <col min="7" max="7" width="13.6640625" style="102" customWidth="1"/>
    <col min="8" max="8" width="13.44140625" style="102" customWidth="1"/>
    <col min="9" max="9" width="13.6640625" style="103" customWidth="1"/>
    <col min="10" max="10" width="11.44140625" style="103" customWidth="1"/>
    <col min="11" max="11" width="11.44140625" style="103"/>
    <col min="12" max="12" width="10.109375" style="103" customWidth="1"/>
    <col min="13" max="13" width="10.109375" style="102" customWidth="1"/>
    <col min="14" max="14" width="52.21875" style="102" customWidth="1"/>
    <col min="15" max="16" width="10.109375" style="102" customWidth="1"/>
    <col min="17" max="17" width="28.6640625" style="102" customWidth="1"/>
    <col min="18" max="19" width="10.109375" style="102" customWidth="1"/>
    <col min="20" max="20" width="32.6640625" style="102" customWidth="1"/>
    <col min="21" max="22" width="10.109375" style="102" customWidth="1"/>
    <col min="23" max="23" width="12.88671875" style="102" customWidth="1"/>
    <col min="24" max="25" width="10.33203125" style="102" customWidth="1"/>
    <col min="26" max="26" width="12.88671875" style="102" customWidth="1"/>
    <col min="27" max="28" width="10.33203125" style="102" customWidth="1"/>
    <col min="29" max="29" width="12.88671875" style="102" customWidth="1"/>
    <col min="30" max="31" width="10.33203125" style="102" customWidth="1"/>
    <col min="32" max="32" width="13.44140625" style="102" customWidth="1"/>
    <col min="33" max="34" width="10.33203125" style="102" customWidth="1"/>
    <col min="35" max="35" width="13.44140625" style="102" customWidth="1"/>
    <col min="36" max="37" width="10.33203125" style="102" customWidth="1"/>
    <col min="38" max="38" width="13.44140625" style="102" customWidth="1"/>
    <col min="39" max="40" width="10.33203125" style="102" customWidth="1"/>
    <col min="41" max="41" width="13.44140625" style="102" customWidth="1"/>
    <col min="42" max="43" width="10.33203125" style="102" customWidth="1"/>
    <col min="44" max="44" width="12" style="102" customWidth="1"/>
    <col min="45" max="46" width="10.33203125" style="102" customWidth="1"/>
    <col min="47" max="47" width="12.44140625" style="102" customWidth="1"/>
    <col min="48" max="48" width="14" style="102" customWidth="1"/>
    <col min="49" max="50" width="12" style="102" customWidth="1"/>
    <col min="51" max="91" width="11.44140625" style="105"/>
    <col min="92" max="16384" width="11.44140625" style="102"/>
  </cols>
  <sheetData>
    <row r="1" spans="1:91" s="82" customFormat="1" ht="25.5" customHeight="1" thickBot="1" x14ac:dyDescent="0.35">
      <c r="A1" s="440"/>
      <c r="B1" s="666"/>
      <c r="C1" s="671" t="s">
        <v>160</v>
      </c>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671"/>
      <c r="AR1" s="671"/>
      <c r="AS1" s="671"/>
      <c r="AT1" s="671"/>
      <c r="AU1" s="671"/>
      <c r="AV1" s="445" t="s">
        <v>161</v>
      </c>
      <c r="AW1" s="446"/>
      <c r="AX1" s="447"/>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98"/>
      <c r="CB1" s="98"/>
      <c r="CC1" s="98"/>
      <c r="CD1" s="98"/>
      <c r="CE1" s="98"/>
      <c r="CF1" s="98"/>
      <c r="CG1" s="98"/>
      <c r="CH1" s="98"/>
      <c r="CI1" s="98"/>
      <c r="CJ1" s="98"/>
      <c r="CK1" s="98"/>
      <c r="CL1" s="98"/>
      <c r="CM1" s="98"/>
    </row>
    <row r="2" spans="1:91" s="82" customFormat="1" ht="25.5" customHeight="1" thickBot="1" x14ac:dyDescent="0.35">
      <c r="A2" s="440"/>
      <c r="B2" s="666"/>
      <c r="C2" s="672" t="s">
        <v>162</v>
      </c>
      <c r="D2" s="672"/>
      <c r="E2" s="672"/>
      <c r="F2" s="672"/>
      <c r="G2" s="672"/>
      <c r="H2" s="672"/>
      <c r="I2" s="672"/>
      <c r="J2" s="672"/>
      <c r="K2" s="672"/>
      <c r="L2" s="672"/>
      <c r="M2" s="672"/>
      <c r="N2" s="672"/>
      <c r="O2" s="672"/>
      <c r="P2" s="672"/>
      <c r="Q2" s="672"/>
      <c r="R2" s="672"/>
      <c r="S2" s="672"/>
      <c r="T2" s="672"/>
      <c r="U2" s="672"/>
      <c r="V2" s="672"/>
      <c r="W2" s="672"/>
      <c r="X2" s="672"/>
      <c r="Y2" s="672"/>
      <c r="Z2" s="672"/>
      <c r="AA2" s="672"/>
      <c r="AB2" s="672"/>
      <c r="AC2" s="672"/>
      <c r="AD2" s="672"/>
      <c r="AE2" s="672"/>
      <c r="AF2" s="672"/>
      <c r="AG2" s="672"/>
      <c r="AH2" s="672"/>
      <c r="AI2" s="672"/>
      <c r="AJ2" s="672"/>
      <c r="AK2" s="672"/>
      <c r="AL2" s="672"/>
      <c r="AM2" s="672"/>
      <c r="AN2" s="672"/>
      <c r="AO2" s="672"/>
      <c r="AP2" s="672"/>
      <c r="AQ2" s="672"/>
      <c r="AR2" s="672"/>
      <c r="AS2" s="672"/>
      <c r="AT2" s="672"/>
      <c r="AU2" s="672"/>
      <c r="AV2" s="445" t="s">
        <v>163</v>
      </c>
      <c r="AW2" s="446"/>
      <c r="AX2" s="447"/>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98"/>
      <c r="CB2" s="98"/>
      <c r="CC2" s="98"/>
      <c r="CD2" s="98"/>
      <c r="CE2" s="98"/>
      <c r="CF2" s="98"/>
      <c r="CG2" s="98"/>
      <c r="CH2" s="98"/>
      <c r="CI2" s="98"/>
      <c r="CJ2" s="98"/>
      <c r="CK2" s="98"/>
      <c r="CL2" s="98"/>
      <c r="CM2" s="98"/>
    </row>
    <row r="3" spans="1:91" s="82" customFormat="1" ht="25.5" customHeight="1" thickBot="1" x14ac:dyDescent="0.35">
      <c r="A3" s="440"/>
      <c r="B3" s="666"/>
      <c r="C3" s="672" t="s">
        <v>0</v>
      </c>
      <c r="D3" s="672"/>
      <c r="E3" s="672"/>
      <c r="F3" s="672"/>
      <c r="G3" s="672"/>
      <c r="H3" s="672"/>
      <c r="I3" s="672"/>
      <c r="J3" s="672"/>
      <c r="K3" s="672"/>
      <c r="L3" s="672"/>
      <c r="M3" s="672"/>
      <c r="N3" s="672"/>
      <c r="O3" s="672"/>
      <c r="P3" s="672"/>
      <c r="Q3" s="672"/>
      <c r="R3" s="672"/>
      <c r="S3" s="672"/>
      <c r="T3" s="672"/>
      <c r="U3" s="672"/>
      <c r="V3" s="672"/>
      <c r="W3" s="672"/>
      <c r="X3" s="672"/>
      <c r="Y3" s="672"/>
      <c r="Z3" s="672"/>
      <c r="AA3" s="672"/>
      <c r="AB3" s="672"/>
      <c r="AC3" s="672"/>
      <c r="AD3" s="672"/>
      <c r="AE3" s="672"/>
      <c r="AF3" s="672"/>
      <c r="AG3" s="672"/>
      <c r="AH3" s="672"/>
      <c r="AI3" s="672"/>
      <c r="AJ3" s="672"/>
      <c r="AK3" s="672"/>
      <c r="AL3" s="672"/>
      <c r="AM3" s="672"/>
      <c r="AN3" s="672"/>
      <c r="AO3" s="672"/>
      <c r="AP3" s="672"/>
      <c r="AQ3" s="672"/>
      <c r="AR3" s="672"/>
      <c r="AS3" s="672"/>
      <c r="AT3" s="672"/>
      <c r="AU3" s="672"/>
      <c r="AV3" s="445" t="s">
        <v>164</v>
      </c>
      <c r="AW3" s="446"/>
      <c r="AX3" s="447"/>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98"/>
      <c r="CB3" s="98"/>
      <c r="CC3" s="98"/>
      <c r="CD3" s="98"/>
      <c r="CE3" s="98"/>
      <c r="CF3" s="98"/>
      <c r="CG3" s="98"/>
      <c r="CH3" s="98"/>
      <c r="CI3" s="98"/>
      <c r="CJ3" s="98"/>
      <c r="CK3" s="98"/>
      <c r="CL3" s="98"/>
      <c r="CM3" s="98"/>
    </row>
    <row r="4" spans="1:91" s="82" customFormat="1" ht="25.5" customHeight="1" thickBot="1" x14ac:dyDescent="0.35">
      <c r="A4" s="441"/>
      <c r="B4" s="667"/>
      <c r="C4" s="668" t="s">
        <v>376</v>
      </c>
      <c r="D4" s="669"/>
      <c r="E4" s="669"/>
      <c r="F4" s="669"/>
      <c r="G4" s="669"/>
      <c r="H4" s="669"/>
      <c r="I4" s="669"/>
      <c r="J4" s="669"/>
      <c r="K4" s="669"/>
      <c r="L4" s="669"/>
      <c r="M4" s="669"/>
      <c r="N4" s="669"/>
      <c r="O4" s="669"/>
      <c r="P4" s="669"/>
      <c r="Q4" s="669"/>
      <c r="R4" s="669"/>
      <c r="S4" s="669"/>
      <c r="T4" s="669"/>
      <c r="U4" s="669"/>
      <c r="V4" s="669"/>
      <c r="W4" s="669"/>
      <c r="X4" s="669"/>
      <c r="Y4" s="669"/>
      <c r="Z4" s="669"/>
      <c r="AA4" s="669"/>
      <c r="AB4" s="669"/>
      <c r="AC4" s="669"/>
      <c r="AD4" s="669"/>
      <c r="AE4" s="669"/>
      <c r="AF4" s="669"/>
      <c r="AG4" s="669"/>
      <c r="AH4" s="669"/>
      <c r="AI4" s="669"/>
      <c r="AJ4" s="669"/>
      <c r="AK4" s="669"/>
      <c r="AL4" s="669"/>
      <c r="AM4" s="669"/>
      <c r="AN4" s="669"/>
      <c r="AO4" s="669"/>
      <c r="AP4" s="669"/>
      <c r="AQ4" s="669"/>
      <c r="AR4" s="669"/>
      <c r="AS4" s="669"/>
      <c r="AT4" s="669"/>
      <c r="AU4" s="670"/>
      <c r="AV4" s="445" t="s">
        <v>377</v>
      </c>
      <c r="AW4" s="446"/>
      <c r="AX4" s="447"/>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98"/>
      <c r="CB4" s="98"/>
      <c r="CC4" s="98"/>
      <c r="CD4" s="98"/>
      <c r="CE4" s="98"/>
      <c r="CF4" s="98"/>
      <c r="CG4" s="98"/>
      <c r="CH4" s="98"/>
      <c r="CI4" s="98"/>
      <c r="CJ4" s="98"/>
      <c r="CK4" s="98"/>
      <c r="CL4" s="98"/>
      <c r="CM4" s="98"/>
    </row>
    <row r="5" spans="1:91" s="82" customFormat="1" ht="11.4" customHeight="1" thickBot="1" x14ac:dyDescent="0.35">
      <c r="A5" s="83"/>
      <c r="B5" s="212"/>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85"/>
      <c r="AW5" s="85"/>
      <c r="AX5" s="85"/>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98"/>
      <c r="CB5" s="98"/>
      <c r="CC5" s="98"/>
      <c r="CD5" s="98"/>
      <c r="CE5" s="98"/>
      <c r="CF5" s="98"/>
      <c r="CG5" s="98"/>
      <c r="CH5" s="98"/>
      <c r="CI5" s="98"/>
      <c r="CJ5" s="98"/>
      <c r="CK5" s="98"/>
      <c r="CL5" s="98"/>
      <c r="CM5" s="98"/>
    </row>
    <row r="6" spans="1:91" s="1" customFormat="1" ht="40.35" customHeight="1" thickBot="1" x14ac:dyDescent="0.35">
      <c r="A6" s="404" t="s">
        <v>167</v>
      </c>
      <c r="B6" s="406"/>
      <c r="C6" s="593" t="s">
        <v>168</v>
      </c>
      <c r="D6" s="594"/>
      <c r="E6" s="594"/>
      <c r="F6" s="594"/>
      <c r="G6" s="594"/>
      <c r="H6" s="594"/>
      <c r="I6" s="594"/>
      <c r="J6" s="594"/>
      <c r="K6" s="595"/>
      <c r="M6" s="169"/>
      <c r="N6" s="192" t="s">
        <v>169</v>
      </c>
      <c r="O6" s="596">
        <v>2024110010316</v>
      </c>
      <c r="P6" s="645"/>
      <c r="Q6" s="597"/>
    </row>
    <row r="7" spans="1:91" s="98" customFormat="1" ht="10.199999999999999" customHeight="1" thickBot="1" x14ac:dyDescent="0.35">
      <c r="A7" s="106"/>
      <c r="B7" s="101"/>
      <c r="C7" s="101"/>
      <c r="D7" s="101"/>
      <c r="E7" s="101"/>
      <c r="F7" s="101"/>
      <c r="G7" s="101"/>
      <c r="H7" s="101"/>
      <c r="I7" s="101"/>
      <c r="J7" s="101"/>
      <c r="K7" s="101"/>
      <c r="L7" s="101"/>
      <c r="M7" s="107"/>
      <c r="N7" s="107"/>
      <c r="O7" s="107"/>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row>
    <row r="8" spans="1:91" s="82" customFormat="1" ht="21.75" customHeight="1" thickBot="1" x14ac:dyDescent="0.3">
      <c r="A8" s="591" t="s">
        <v>6</v>
      </c>
      <c r="B8" s="591"/>
      <c r="C8" s="140" t="s">
        <v>170</v>
      </c>
      <c r="D8" s="162" t="s">
        <v>176</v>
      </c>
      <c r="E8" s="140" t="s">
        <v>172</v>
      </c>
      <c r="F8" s="162"/>
      <c r="G8" s="140" t="s">
        <v>173</v>
      </c>
      <c r="H8" s="137"/>
      <c r="I8" s="165" t="s">
        <v>174</v>
      </c>
      <c r="J8" s="141"/>
      <c r="K8" s="166"/>
      <c r="L8" s="167"/>
      <c r="M8" s="144"/>
      <c r="N8" s="677" t="s">
        <v>8</v>
      </c>
      <c r="O8" s="678"/>
      <c r="P8" s="679"/>
      <c r="Q8" s="638" t="s">
        <v>175</v>
      </c>
      <c r="R8" s="638"/>
      <c r="S8" s="638"/>
      <c r="T8" s="673"/>
      <c r="U8" s="674"/>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98"/>
      <c r="CB8" s="98"/>
      <c r="CC8" s="98"/>
      <c r="CD8" s="98"/>
      <c r="CE8" s="98"/>
      <c r="CF8" s="98"/>
      <c r="CG8" s="98"/>
      <c r="CH8" s="98"/>
      <c r="CI8" s="98"/>
      <c r="CJ8" s="98"/>
      <c r="CK8" s="98"/>
      <c r="CL8" s="98"/>
      <c r="CM8" s="98"/>
    </row>
    <row r="9" spans="1:91" s="82" customFormat="1" ht="21.75" customHeight="1" thickBot="1" x14ac:dyDescent="0.3">
      <c r="A9" s="591"/>
      <c r="B9" s="591"/>
      <c r="C9" s="142" t="s">
        <v>177</v>
      </c>
      <c r="D9" s="143"/>
      <c r="E9" s="140" t="s">
        <v>178</v>
      </c>
      <c r="F9" s="137"/>
      <c r="G9" s="140" t="s">
        <v>179</v>
      </c>
      <c r="H9" s="143"/>
      <c r="I9" s="165" t="s">
        <v>180</v>
      </c>
      <c r="J9" s="141"/>
      <c r="K9" s="166"/>
      <c r="L9" s="167"/>
      <c r="M9" s="144"/>
      <c r="N9" s="680"/>
      <c r="O9" s="681"/>
      <c r="P9" s="682"/>
      <c r="Q9" s="638" t="s">
        <v>181</v>
      </c>
      <c r="R9" s="638"/>
      <c r="S9" s="638"/>
      <c r="T9" s="673"/>
      <c r="U9" s="674"/>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98"/>
      <c r="CB9" s="98"/>
      <c r="CC9" s="98"/>
      <c r="CD9" s="98"/>
      <c r="CE9" s="98"/>
      <c r="CF9" s="98"/>
      <c r="CG9" s="98"/>
      <c r="CH9" s="98"/>
      <c r="CI9" s="98"/>
      <c r="CJ9" s="98"/>
      <c r="CK9" s="98"/>
      <c r="CL9" s="98"/>
      <c r="CM9" s="98"/>
    </row>
    <row r="10" spans="1:91" s="82" customFormat="1" ht="21.75" customHeight="1" thickBot="1" x14ac:dyDescent="0.3">
      <c r="A10" s="591"/>
      <c r="B10" s="591"/>
      <c r="C10" s="140" t="s">
        <v>182</v>
      </c>
      <c r="D10" s="137"/>
      <c r="E10" s="140" t="s">
        <v>183</v>
      </c>
      <c r="F10" s="137"/>
      <c r="G10" s="140" t="s">
        <v>184</v>
      </c>
      <c r="H10" s="143"/>
      <c r="I10" s="165" t="s">
        <v>185</v>
      </c>
      <c r="J10" s="141"/>
      <c r="K10" s="166"/>
      <c r="L10" s="167"/>
      <c r="M10" s="144"/>
      <c r="N10" s="683"/>
      <c r="O10" s="684"/>
      <c r="P10" s="685"/>
      <c r="Q10" s="638" t="s">
        <v>186</v>
      </c>
      <c r="R10" s="638"/>
      <c r="S10" s="638"/>
      <c r="T10" s="675" t="s">
        <v>176</v>
      </c>
      <c r="U10" s="676"/>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98"/>
      <c r="CB10" s="98"/>
      <c r="CC10" s="98"/>
      <c r="CD10" s="98"/>
      <c r="CE10" s="98"/>
      <c r="CF10" s="98"/>
      <c r="CG10" s="98"/>
      <c r="CH10" s="98"/>
      <c r="CI10" s="98"/>
      <c r="CJ10" s="98"/>
      <c r="CK10" s="98"/>
      <c r="CL10" s="98"/>
      <c r="CM10" s="98"/>
    </row>
    <row r="11" spans="1:91" s="98" customFormat="1" ht="18" customHeight="1" thickBot="1" x14ac:dyDescent="0.35">
      <c r="I11" s="168"/>
      <c r="J11" s="168"/>
      <c r="K11" s="168"/>
      <c r="L11" s="168"/>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row>
    <row r="12" spans="1:91" ht="23.4" customHeight="1" x14ac:dyDescent="0.3">
      <c r="A12" s="648" t="s">
        <v>123</v>
      </c>
      <c r="B12" s="650" t="s">
        <v>125</v>
      </c>
      <c r="C12" s="652" t="s">
        <v>378</v>
      </c>
      <c r="D12" s="652" t="s">
        <v>129</v>
      </c>
      <c r="E12" s="652" t="s">
        <v>131</v>
      </c>
      <c r="F12" s="652" t="s">
        <v>133</v>
      </c>
      <c r="G12" s="650" t="s">
        <v>135</v>
      </c>
      <c r="H12" s="650" t="s">
        <v>137</v>
      </c>
      <c r="I12" s="654" t="s">
        <v>379</v>
      </c>
      <c r="J12" s="654" t="s">
        <v>380</v>
      </c>
      <c r="K12" s="664" t="s">
        <v>381</v>
      </c>
      <c r="L12" s="656" t="s">
        <v>170</v>
      </c>
      <c r="M12" s="657"/>
      <c r="N12" s="658"/>
      <c r="O12" s="659" t="s">
        <v>172</v>
      </c>
      <c r="P12" s="657"/>
      <c r="Q12" s="658"/>
      <c r="R12" s="659" t="s">
        <v>173</v>
      </c>
      <c r="S12" s="657"/>
      <c r="T12" s="658"/>
      <c r="U12" s="659" t="s">
        <v>174</v>
      </c>
      <c r="V12" s="657"/>
      <c r="W12" s="658"/>
      <c r="X12" s="659" t="s">
        <v>177</v>
      </c>
      <c r="Y12" s="657"/>
      <c r="Z12" s="658"/>
      <c r="AA12" s="659" t="s">
        <v>178</v>
      </c>
      <c r="AB12" s="657"/>
      <c r="AC12" s="658"/>
      <c r="AD12" s="659" t="s">
        <v>179</v>
      </c>
      <c r="AE12" s="657"/>
      <c r="AF12" s="658"/>
      <c r="AG12" s="659" t="s">
        <v>180</v>
      </c>
      <c r="AH12" s="657"/>
      <c r="AI12" s="658"/>
      <c r="AJ12" s="659" t="s">
        <v>182</v>
      </c>
      <c r="AK12" s="657"/>
      <c r="AL12" s="658"/>
      <c r="AM12" s="659" t="s">
        <v>183</v>
      </c>
      <c r="AN12" s="657"/>
      <c r="AO12" s="658"/>
      <c r="AP12" s="659" t="s">
        <v>184</v>
      </c>
      <c r="AQ12" s="657"/>
      <c r="AR12" s="658"/>
      <c r="AS12" s="659" t="s">
        <v>185</v>
      </c>
      <c r="AT12" s="657"/>
      <c r="AU12" s="658"/>
      <c r="AV12" s="662" t="s">
        <v>382</v>
      </c>
      <c r="AW12" s="646" t="s">
        <v>383</v>
      </c>
      <c r="AX12" s="660"/>
      <c r="AY12" s="661"/>
      <c r="AZ12" s="661"/>
      <c r="BA12" s="661"/>
      <c r="BB12" s="661"/>
      <c r="BC12" s="661"/>
      <c r="BD12" s="661"/>
      <c r="BE12" s="661"/>
      <c r="BF12" s="661"/>
      <c r="BG12" s="661"/>
    </row>
    <row r="13" spans="1:91" s="103" customFormat="1" ht="36.75" customHeight="1" thickBot="1" x14ac:dyDescent="0.35">
      <c r="A13" s="649"/>
      <c r="B13" s="651"/>
      <c r="C13" s="653"/>
      <c r="D13" s="653"/>
      <c r="E13" s="653"/>
      <c r="F13" s="653"/>
      <c r="G13" s="651"/>
      <c r="H13" s="651"/>
      <c r="I13" s="655"/>
      <c r="J13" s="655"/>
      <c r="K13" s="665"/>
      <c r="L13" s="145" t="s">
        <v>384</v>
      </c>
      <c r="M13" s="138" t="s">
        <v>385</v>
      </c>
      <c r="N13" s="138" t="s">
        <v>148</v>
      </c>
      <c r="O13" s="145" t="s">
        <v>384</v>
      </c>
      <c r="P13" s="138" t="s">
        <v>385</v>
      </c>
      <c r="Q13" s="138" t="s">
        <v>148</v>
      </c>
      <c r="R13" s="145" t="s">
        <v>384</v>
      </c>
      <c r="S13" s="138" t="s">
        <v>385</v>
      </c>
      <c r="T13" s="138" t="s">
        <v>148</v>
      </c>
      <c r="U13" s="145" t="s">
        <v>384</v>
      </c>
      <c r="V13" s="138" t="s">
        <v>385</v>
      </c>
      <c r="W13" s="138" t="s">
        <v>148</v>
      </c>
      <c r="X13" s="145" t="s">
        <v>384</v>
      </c>
      <c r="Y13" s="138" t="s">
        <v>385</v>
      </c>
      <c r="Z13" s="138" t="s">
        <v>148</v>
      </c>
      <c r="AA13" s="145" t="s">
        <v>384</v>
      </c>
      <c r="AB13" s="138" t="s">
        <v>385</v>
      </c>
      <c r="AC13" s="138" t="s">
        <v>148</v>
      </c>
      <c r="AD13" s="145" t="s">
        <v>384</v>
      </c>
      <c r="AE13" s="138" t="s">
        <v>385</v>
      </c>
      <c r="AF13" s="138" t="s">
        <v>148</v>
      </c>
      <c r="AG13" s="145" t="s">
        <v>384</v>
      </c>
      <c r="AH13" s="138" t="s">
        <v>385</v>
      </c>
      <c r="AI13" s="138" t="s">
        <v>148</v>
      </c>
      <c r="AJ13" s="145" t="s">
        <v>384</v>
      </c>
      <c r="AK13" s="138" t="s">
        <v>385</v>
      </c>
      <c r="AL13" s="138" t="s">
        <v>148</v>
      </c>
      <c r="AM13" s="145" t="s">
        <v>384</v>
      </c>
      <c r="AN13" s="138" t="s">
        <v>385</v>
      </c>
      <c r="AO13" s="138" t="s">
        <v>148</v>
      </c>
      <c r="AP13" s="145" t="s">
        <v>384</v>
      </c>
      <c r="AQ13" s="138" t="s">
        <v>385</v>
      </c>
      <c r="AR13" s="138" t="s">
        <v>148</v>
      </c>
      <c r="AS13" s="145" t="s">
        <v>384</v>
      </c>
      <c r="AT13" s="138" t="s">
        <v>385</v>
      </c>
      <c r="AU13" s="138" t="s">
        <v>148</v>
      </c>
      <c r="AV13" s="663"/>
      <c r="AW13" s="647"/>
      <c r="AX13" s="660"/>
      <c r="AY13" s="661"/>
      <c r="AZ13" s="661"/>
      <c r="BA13" s="661"/>
      <c r="BB13" s="661"/>
      <c r="BC13" s="661"/>
      <c r="BD13" s="661"/>
      <c r="BE13" s="661"/>
      <c r="BF13" s="661"/>
      <c r="BG13" s="661"/>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row>
    <row r="14" spans="1:91" ht="110.4" customHeight="1" x14ac:dyDescent="0.3">
      <c r="A14" s="185">
        <v>11</v>
      </c>
      <c r="B14" s="186" t="s">
        <v>386</v>
      </c>
      <c r="C14" s="186" t="s">
        <v>387</v>
      </c>
      <c r="D14" s="187">
        <v>25</v>
      </c>
      <c r="E14" s="186" t="s">
        <v>388</v>
      </c>
      <c r="F14" s="186" t="s">
        <v>389</v>
      </c>
      <c r="G14" s="187" t="s">
        <v>390</v>
      </c>
      <c r="H14" s="187" t="s">
        <v>391</v>
      </c>
      <c r="I14" s="282">
        <v>100</v>
      </c>
      <c r="J14" s="282">
        <v>100</v>
      </c>
      <c r="K14" s="283">
        <v>100</v>
      </c>
      <c r="L14" s="284">
        <v>0.01</v>
      </c>
      <c r="M14" s="339">
        <v>0.01</v>
      </c>
      <c r="N14" s="337" t="s">
        <v>404</v>
      </c>
      <c r="O14" s="285">
        <v>0.16</v>
      </c>
      <c r="P14" s="286"/>
      <c r="Q14" s="286"/>
      <c r="R14" s="285">
        <v>0.14000000000000001</v>
      </c>
      <c r="S14" s="286"/>
      <c r="T14" s="286"/>
      <c r="U14" s="285">
        <v>0.12</v>
      </c>
      <c r="V14" s="286"/>
      <c r="W14" s="286"/>
      <c r="X14" s="285">
        <v>7.0000000000000007E-2</v>
      </c>
      <c r="Y14" s="286"/>
      <c r="Z14" s="286"/>
      <c r="AA14" s="285">
        <v>0.05</v>
      </c>
      <c r="AB14" s="286"/>
      <c r="AC14" s="286"/>
      <c r="AD14" s="285">
        <v>0.16</v>
      </c>
      <c r="AE14" s="286"/>
      <c r="AF14" s="286"/>
      <c r="AG14" s="285">
        <v>0.05</v>
      </c>
      <c r="AH14" s="286"/>
      <c r="AI14" s="286"/>
      <c r="AJ14" s="285">
        <v>0.05</v>
      </c>
      <c r="AK14" s="286"/>
      <c r="AL14" s="286"/>
      <c r="AM14" s="285">
        <v>0.09</v>
      </c>
      <c r="AN14" s="287"/>
      <c r="AO14" s="287"/>
      <c r="AP14" s="285">
        <v>0.05</v>
      </c>
      <c r="AQ14" s="287"/>
      <c r="AR14" s="287"/>
      <c r="AS14" s="285">
        <v>0.05</v>
      </c>
      <c r="AT14" s="287"/>
      <c r="AU14" s="287"/>
      <c r="AV14" s="288">
        <f>+AS14+AP14+AM14+AJ14+AG14+AD14+AA14+X14+U14+R14+O14+L14</f>
        <v>1</v>
      </c>
      <c r="AW14" s="139">
        <f t="shared" ref="AW14:AW16" si="0">+M14+P14+S14+V14+Y14+AB14+AE14+AH14+AK14+AN14+AQ14+AT14</f>
        <v>0.01</v>
      </c>
      <c r="AX14" s="105"/>
    </row>
    <row r="15" spans="1:91" ht="141.6" customHeight="1" x14ac:dyDescent="0.3">
      <c r="A15" s="185">
        <v>11</v>
      </c>
      <c r="B15" s="186" t="s">
        <v>386</v>
      </c>
      <c r="C15" s="186" t="s">
        <v>392</v>
      </c>
      <c r="D15" s="187">
        <v>26</v>
      </c>
      <c r="E15" s="186" t="s">
        <v>393</v>
      </c>
      <c r="F15" s="186" t="s">
        <v>394</v>
      </c>
      <c r="G15" s="187" t="s">
        <v>390</v>
      </c>
      <c r="H15" s="187" t="s">
        <v>391</v>
      </c>
      <c r="I15" s="282">
        <v>100</v>
      </c>
      <c r="J15" s="282">
        <v>100</v>
      </c>
      <c r="K15" s="283">
        <v>100</v>
      </c>
      <c r="L15" s="289">
        <v>0.11600000000000001</v>
      </c>
      <c r="M15" s="340">
        <v>0.11600000000000001</v>
      </c>
      <c r="N15" s="337" t="s">
        <v>407</v>
      </c>
      <c r="O15" s="289">
        <v>0.14069999999999999</v>
      </c>
      <c r="P15" s="286"/>
      <c r="Q15" s="286"/>
      <c r="R15" s="289">
        <v>9.1200000000000003E-2</v>
      </c>
      <c r="S15" s="286"/>
      <c r="T15" s="286"/>
      <c r="U15" s="289">
        <v>7.1400000000000005E-2</v>
      </c>
      <c r="V15" s="286"/>
      <c r="W15" s="286"/>
      <c r="X15" s="289">
        <v>7.1400000000000005E-2</v>
      </c>
      <c r="Y15" s="286"/>
      <c r="Z15" s="286"/>
      <c r="AA15" s="289">
        <v>6.7400000000000002E-2</v>
      </c>
      <c r="AB15" s="286"/>
      <c r="AC15" s="286"/>
      <c r="AD15" s="289">
        <v>6.7400000000000002E-2</v>
      </c>
      <c r="AE15" s="286"/>
      <c r="AF15" s="286"/>
      <c r="AG15" s="289">
        <v>7.1400000000000005E-2</v>
      </c>
      <c r="AH15" s="286"/>
      <c r="AI15" s="286"/>
      <c r="AJ15" s="289">
        <v>7.7299999999999994E-2</v>
      </c>
      <c r="AK15" s="286"/>
      <c r="AL15" s="286"/>
      <c r="AM15" s="289">
        <v>6.7400000000000002E-2</v>
      </c>
      <c r="AN15" s="287"/>
      <c r="AO15" s="287"/>
      <c r="AP15" s="289">
        <v>7.1400000000000005E-2</v>
      </c>
      <c r="AQ15" s="287"/>
      <c r="AR15" s="287"/>
      <c r="AS15" s="289">
        <v>8.72E-2</v>
      </c>
      <c r="AT15" s="287"/>
      <c r="AU15" s="287"/>
      <c r="AV15" s="288">
        <f>+AS15+AP15+AM15+AJ15+AG15+AD15+AA15+X15+U15+R15+O15+L15</f>
        <v>1.0002000000000002</v>
      </c>
      <c r="AW15" s="139">
        <f t="shared" si="0"/>
        <v>0.11600000000000001</v>
      </c>
      <c r="AX15" s="105"/>
    </row>
    <row r="16" spans="1:91" ht="118.2" customHeight="1" thickBot="1" x14ac:dyDescent="0.35">
      <c r="A16" s="278">
        <v>11</v>
      </c>
      <c r="B16" s="279" t="s">
        <v>386</v>
      </c>
      <c r="C16" s="279" t="s">
        <v>392</v>
      </c>
      <c r="D16" s="280">
        <v>27</v>
      </c>
      <c r="E16" s="279" t="s">
        <v>395</v>
      </c>
      <c r="F16" s="279" t="s">
        <v>341</v>
      </c>
      <c r="G16" s="280" t="s">
        <v>396</v>
      </c>
      <c r="H16" s="280" t="s">
        <v>391</v>
      </c>
      <c r="I16" s="290">
        <v>90</v>
      </c>
      <c r="J16" s="290">
        <v>95</v>
      </c>
      <c r="K16" s="291">
        <v>91.5</v>
      </c>
      <c r="L16" s="292">
        <v>91.04</v>
      </c>
      <c r="M16" s="341">
        <v>0.91039999999999999</v>
      </c>
      <c r="N16" s="338" t="s">
        <v>408</v>
      </c>
      <c r="O16" s="293">
        <v>91.08</v>
      </c>
      <c r="P16" s="294"/>
      <c r="Q16" s="294"/>
      <c r="R16" s="293">
        <v>91.13</v>
      </c>
      <c r="S16" s="294"/>
      <c r="T16" s="294"/>
      <c r="U16" s="293">
        <v>91.17</v>
      </c>
      <c r="V16" s="294"/>
      <c r="W16" s="294"/>
      <c r="X16" s="293">
        <v>91.21</v>
      </c>
      <c r="Y16" s="294"/>
      <c r="Z16" s="294"/>
      <c r="AA16" s="295">
        <v>91.26</v>
      </c>
      <c r="AB16" s="294"/>
      <c r="AC16" s="294"/>
      <c r="AD16" s="295">
        <v>91.3</v>
      </c>
      <c r="AE16" s="294"/>
      <c r="AF16" s="294"/>
      <c r="AG16" s="295">
        <v>91.34</v>
      </c>
      <c r="AH16" s="294"/>
      <c r="AI16" s="294"/>
      <c r="AJ16" s="295">
        <v>91.39</v>
      </c>
      <c r="AK16" s="294"/>
      <c r="AL16" s="294"/>
      <c r="AM16" s="295">
        <v>91.43</v>
      </c>
      <c r="AN16" s="296"/>
      <c r="AO16" s="296"/>
      <c r="AP16" s="295">
        <v>91.46</v>
      </c>
      <c r="AQ16" s="296"/>
      <c r="AR16" s="296"/>
      <c r="AS16" s="295">
        <v>91.5</v>
      </c>
      <c r="AT16" s="296"/>
      <c r="AU16" s="296"/>
      <c r="AV16" s="297">
        <v>91.5</v>
      </c>
      <c r="AW16" s="281">
        <f t="shared" si="0"/>
        <v>0.91039999999999999</v>
      </c>
      <c r="AX16" s="105"/>
    </row>
    <row r="17" spans="50:50" x14ac:dyDescent="0.3">
      <c r="AX17" s="105"/>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1"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zoomScaleSheetLayoutView="85" workbookViewId="0">
      <selection activeCell="L9" sqref="L9"/>
    </sheetView>
  </sheetViews>
  <sheetFormatPr baseColWidth="10" defaultColWidth="11.44140625" defaultRowHeight="15" customHeight="1" x14ac:dyDescent="0.3"/>
  <cols>
    <col min="1" max="1" width="17.6640625" customWidth="1"/>
    <col min="2" max="2" width="15.44140625" customWidth="1"/>
    <col min="3" max="3" width="38.6640625" customWidth="1"/>
    <col min="4" max="4" width="56.44140625" customWidth="1"/>
    <col min="5" max="5" width="34" customWidth="1"/>
  </cols>
  <sheetData>
    <row r="1" spans="1:84" ht="22.5" customHeight="1" thickBot="1" x14ac:dyDescent="0.35">
      <c r="A1" s="426"/>
      <c r="B1" s="694" t="s">
        <v>160</v>
      </c>
      <c r="C1" s="694"/>
      <c r="D1" s="694"/>
      <c r="E1" s="445" t="s">
        <v>161</v>
      </c>
      <c r="F1" s="446"/>
      <c r="G1" s="447"/>
    </row>
    <row r="2" spans="1:84" ht="22.5" customHeight="1" thickBot="1" x14ac:dyDescent="0.35">
      <c r="A2" s="426"/>
      <c r="B2" s="695" t="s">
        <v>162</v>
      </c>
      <c r="C2" s="695"/>
      <c r="D2" s="695"/>
      <c r="E2" s="445" t="s">
        <v>163</v>
      </c>
      <c r="F2" s="446"/>
      <c r="G2" s="447"/>
    </row>
    <row r="3" spans="1:84" ht="31.5" customHeight="1" thickBot="1" x14ac:dyDescent="0.35">
      <c r="A3" s="426"/>
      <c r="B3" s="554" t="s">
        <v>0</v>
      </c>
      <c r="C3" s="555"/>
      <c r="D3" s="556"/>
      <c r="E3" s="445" t="s">
        <v>164</v>
      </c>
      <c r="F3" s="446"/>
      <c r="G3" s="447"/>
    </row>
    <row r="4" spans="1:84" ht="22.5" customHeight="1" thickBot="1" x14ac:dyDescent="0.35">
      <c r="A4" s="426"/>
      <c r="B4" s="557" t="s">
        <v>397</v>
      </c>
      <c r="C4" s="558"/>
      <c r="D4" s="559"/>
      <c r="E4" s="445" t="s">
        <v>398</v>
      </c>
      <c r="F4" s="446"/>
      <c r="G4" s="447"/>
    </row>
    <row r="5" spans="1:84" thickBot="1" x14ac:dyDescent="0.35">
      <c r="A5" s="54"/>
      <c r="B5" s="54"/>
      <c r="C5" s="224"/>
      <c r="D5" s="224"/>
      <c r="E5" s="224"/>
      <c r="F5" s="225"/>
      <c r="G5" s="225"/>
      <c r="H5" s="225"/>
      <c r="I5" s="225"/>
      <c r="J5" s="225"/>
      <c r="K5" s="225"/>
    </row>
    <row r="6" spans="1:84" ht="27.75" customHeight="1" x14ac:dyDescent="0.3">
      <c r="A6" s="404" t="s">
        <v>167</v>
      </c>
      <c r="B6" s="405"/>
      <c r="C6" s="698" t="s">
        <v>168</v>
      </c>
      <c r="D6" s="699"/>
      <c r="E6" s="700"/>
      <c r="F6" s="7"/>
      <c r="G6" s="7"/>
      <c r="H6" s="7"/>
      <c r="I6" s="7"/>
      <c r="J6" s="7"/>
      <c r="K6" s="7"/>
      <c r="L6" s="1"/>
      <c r="M6" s="169"/>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3">
      <c r="A7" s="583" t="s">
        <v>399</v>
      </c>
      <c r="B7" s="584"/>
      <c r="C7" s="696"/>
      <c r="D7" s="696"/>
      <c r="E7" s="697"/>
      <c r="F7" s="225"/>
      <c r="G7" s="225"/>
      <c r="H7" s="225"/>
      <c r="I7" s="225"/>
      <c r="J7" s="225"/>
      <c r="K7" s="225"/>
    </row>
    <row r="8" spans="1:84" ht="45.75" customHeight="1" x14ac:dyDescent="0.3">
      <c r="A8" s="55" t="s">
        <v>151</v>
      </c>
      <c r="B8" s="55" t="s">
        <v>153</v>
      </c>
      <c r="C8" s="56" t="s">
        <v>155</v>
      </c>
      <c r="D8" s="692" t="s">
        <v>157</v>
      </c>
      <c r="E8" s="693"/>
    </row>
    <row r="9" spans="1:84" ht="207" x14ac:dyDescent="0.3">
      <c r="A9" s="57">
        <v>46076</v>
      </c>
      <c r="B9" s="57">
        <v>46076</v>
      </c>
      <c r="C9" s="71" t="s">
        <v>405</v>
      </c>
      <c r="D9" s="690" t="s">
        <v>406</v>
      </c>
      <c r="E9" s="691"/>
    </row>
    <row r="10" spans="1:84" ht="14.4" x14ac:dyDescent="0.3">
      <c r="A10" s="57"/>
      <c r="B10" s="58"/>
      <c r="C10" s="72"/>
      <c r="D10" s="686"/>
      <c r="E10" s="687"/>
    </row>
    <row r="11" spans="1:84" ht="14.4" x14ac:dyDescent="0.3">
      <c r="A11" s="57"/>
      <c r="B11" s="58"/>
      <c r="C11" s="72"/>
      <c r="D11" s="686"/>
      <c r="E11" s="687"/>
    </row>
    <row r="12" spans="1:84" ht="14.4" x14ac:dyDescent="0.3">
      <c r="A12" s="59"/>
      <c r="B12" s="60"/>
      <c r="C12" s="72"/>
      <c r="D12" s="686"/>
      <c r="E12" s="687"/>
    </row>
    <row r="13" spans="1:84" ht="14.4" x14ac:dyDescent="0.3">
      <c r="A13" s="61"/>
      <c r="B13" s="60"/>
      <c r="C13" s="72"/>
      <c r="D13" s="686"/>
      <c r="E13" s="687"/>
    </row>
    <row r="14" spans="1:84" ht="14.4" x14ac:dyDescent="0.3">
      <c r="A14" s="61"/>
      <c r="B14" s="60"/>
      <c r="C14" s="73"/>
      <c r="D14" s="686"/>
      <c r="E14" s="687"/>
    </row>
    <row r="15" spans="1:84" ht="14.4" x14ac:dyDescent="0.3">
      <c r="A15" s="61"/>
      <c r="B15" s="60"/>
      <c r="C15" s="73"/>
      <c r="D15" s="686"/>
      <c r="E15" s="687"/>
    </row>
    <row r="16" spans="1:84" ht="14.4" x14ac:dyDescent="0.3">
      <c r="A16" s="62"/>
      <c r="B16" s="60"/>
      <c r="C16" s="72"/>
      <c r="D16" s="686"/>
      <c r="E16" s="687"/>
    </row>
    <row r="17" spans="1:5" ht="14.4" x14ac:dyDescent="0.3">
      <c r="A17" s="63"/>
      <c r="B17" s="64"/>
      <c r="C17" s="74"/>
      <c r="D17" s="686"/>
      <c r="E17" s="687"/>
    </row>
    <row r="18" spans="1:5" ht="14.4" x14ac:dyDescent="0.3">
      <c r="A18" s="63"/>
      <c r="B18" s="64"/>
      <c r="C18" s="74"/>
      <c r="D18" s="686"/>
      <c r="E18" s="687"/>
    </row>
    <row r="19" spans="1:5" ht="14.4" x14ac:dyDescent="0.3">
      <c r="A19" s="65"/>
      <c r="B19" s="66"/>
      <c r="C19" s="68"/>
      <c r="D19" s="686"/>
      <c r="E19" s="687"/>
    </row>
    <row r="20" spans="1:5" ht="14.4" x14ac:dyDescent="0.3">
      <c r="A20" s="67"/>
      <c r="B20" s="68"/>
      <c r="C20" s="68"/>
      <c r="D20" s="686"/>
      <c r="E20" s="687"/>
    </row>
    <row r="21" spans="1:5" ht="14.4" x14ac:dyDescent="0.3">
      <c r="A21" s="67"/>
      <c r="B21" s="68"/>
      <c r="C21" s="68"/>
      <c r="D21" s="686"/>
      <c r="E21" s="687"/>
    </row>
    <row r="22" spans="1:5" ht="14.4" x14ac:dyDescent="0.3">
      <c r="A22" s="67"/>
      <c r="B22" s="68"/>
      <c r="C22" s="68"/>
      <c r="D22" s="686"/>
      <c r="E22" s="687"/>
    </row>
    <row r="23" spans="1:5" ht="14.4" x14ac:dyDescent="0.3">
      <c r="A23" s="67"/>
      <c r="B23" s="68"/>
      <c r="C23" s="68"/>
      <c r="D23" s="686"/>
      <c r="E23" s="687"/>
    </row>
    <row r="24" spans="1:5" ht="14.4" x14ac:dyDescent="0.3">
      <c r="A24" s="67"/>
      <c r="B24" s="68"/>
      <c r="C24" s="68"/>
      <c r="D24" s="686"/>
      <c r="E24" s="687"/>
    </row>
    <row r="25" spans="1:5" ht="14.4" x14ac:dyDescent="0.3">
      <c r="A25" s="67"/>
      <c r="B25" s="68"/>
      <c r="C25" s="68"/>
      <c r="D25" s="686"/>
      <c r="E25" s="687"/>
    </row>
    <row r="26" spans="1:5" ht="14.4" x14ac:dyDescent="0.3">
      <c r="A26" s="67"/>
      <c r="B26" s="68"/>
      <c r="C26" s="68"/>
      <c r="D26" s="686"/>
      <c r="E26" s="687"/>
    </row>
    <row r="27" spans="1:5" ht="14.4" x14ac:dyDescent="0.3">
      <c r="A27" s="67"/>
      <c r="B27" s="68"/>
      <c r="C27" s="68"/>
      <c r="D27" s="686"/>
      <c r="E27" s="687"/>
    </row>
    <row r="28" spans="1:5" ht="14.4" x14ac:dyDescent="0.3">
      <c r="A28" s="67"/>
      <c r="B28" s="68"/>
      <c r="C28" s="68"/>
      <c r="D28" s="686"/>
      <c r="E28" s="687"/>
    </row>
    <row r="29" spans="1:5" ht="14.4" x14ac:dyDescent="0.3">
      <c r="A29" s="67"/>
      <c r="B29" s="68"/>
      <c r="C29" s="68"/>
      <c r="D29" s="686"/>
      <c r="E29" s="687"/>
    </row>
    <row r="30" spans="1:5" ht="14.4" x14ac:dyDescent="0.3">
      <c r="A30" s="67"/>
      <c r="B30" s="68"/>
      <c r="C30" s="68"/>
      <c r="D30" s="686"/>
      <c r="E30" s="687"/>
    </row>
    <row r="31" spans="1:5" ht="14.4" x14ac:dyDescent="0.3">
      <c r="A31" s="67"/>
      <c r="B31" s="68"/>
      <c r="C31" s="68"/>
      <c r="D31" s="686"/>
      <c r="E31" s="687"/>
    </row>
    <row r="32" spans="1:5" ht="14.4" x14ac:dyDescent="0.3">
      <c r="A32" s="67"/>
      <c r="B32" s="68"/>
      <c r="C32" s="68"/>
      <c r="D32" s="686"/>
      <c r="E32" s="687"/>
    </row>
    <row r="33" spans="1:5" ht="14.4" x14ac:dyDescent="0.3">
      <c r="A33" s="67"/>
      <c r="B33" s="68"/>
      <c r="C33" s="68"/>
      <c r="D33" s="686"/>
      <c r="E33" s="687"/>
    </row>
    <row r="34" spans="1:5" ht="14.4" x14ac:dyDescent="0.3">
      <c r="A34" s="67"/>
      <c r="B34" s="68"/>
      <c r="C34" s="68"/>
      <c r="D34" s="686"/>
      <c r="E34" s="687"/>
    </row>
    <row r="35" spans="1:5" ht="14.4" x14ac:dyDescent="0.3">
      <c r="A35" s="67"/>
      <c r="B35" s="68"/>
      <c r="C35" s="68"/>
      <c r="D35" s="686"/>
      <c r="E35" s="687"/>
    </row>
    <row r="36" spans="1:5" ht="14.4" x14ac:dyDescent="0.3">
      <c r="A36" s="69"/>
      <c r="B36" s="70"/>
      <c r="C36" s="70"/>
      <c r="D36" s="688"/>
      <c r="E36" s="689"/>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9" scale="50" orientation="portrait" r:id="rId1"/>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39" zoomScale="70" zoomScaleNormal="70" zoomScaleSheetLayoutView="10" workbookViewId="0">
      <selection activeCell="C27" sqref="C27"/>
    </sheetView>
  </sheetViews>
  <sheetFormatPr baseColWidth="10" defaultColWidth="10.88671875" defaultRowHeight="13.8" x14ac:dyDescent="0.3"/>
  <cols>
    <col min="1" max="1" width="49.6640625" style="1" customWidth="1"/>
    <col min="2" max="2" width="40" style="1" customWidth="1"/>
    <col min="3" max="3" width="40.5546875" style="1" customWidth="1"/>
    <col min="4" max="5" width="35.6640625" style="1" customWidth="1"/>
    <col min="6" max="6" width="43" style="1" customWidth="1"/>
    <col min="7" max="7" width="41.109375" style="1" customWidth="1"/>
    <col min="8" max="8" width="35.6640625" style="1" customWidth="1"/>
    <col min="9" max="9" width="109"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2" customFormat="1" ht="22.2" customHeight="1" thickBot="1" x14ac:dyDescent="0.35">
      <c r="A1" s="439"/>
      <c r="B1" s="442" t="s">
        <v>160</v>
      </c>
      <c r="C1" s="443"/>
      <c r="D1" s="443"/>
      <c r="E1" s="443"/>
      <c r="F1" s="443"/>
      <c r="G1" s="443"/>
      <c r="H1" s="443"/>
      <c r="I1" s="443"/>
      <c r="J1" s="443"/>
      <c r="K1" s="443"/>
      <c r="L1" s="444"/>
      <c r="M1" s="445" t="s">
        <v>161</v>
      </c>
      <c r="N1" s="446"/>
      <c r="O1" s="447"/>
    </row>
    <row r="2" spans="1:15" s="82" customFormat="1" ht="18" customHeight="1" thickBot="1" x14ac:dyDescent="0.35">
      <c r="A2" s="440"/>
      <c r="B2" s="448" t="s">
        <v>162</v>
      </c>
      <c r="C2" s="449"/>
      <c r="D2" s="449"/>
      <c r="E2" s="449"/>
      <c r="F2" s="449"/>
      <c r="G2" s="449"/>
      <c r="H2" s="449"/>
      <c r="I2" s="449"/>
      <c r="J2" s="449"/>
      <c r="K2" s="449"/>
      <c r="L2" s="450"/>
      <c r="M2" s="445" t="s">
        <v>163</v>
      </c>
      <c r="N2" s="446"/>
      <c r="O2" s="447"/>
    </row>
    <row r="3" spans="1:15" s="82" customFormat="1" ht="19.95" customHeight="1" thickBot="1" x14ac:dyDescent="0.35">
      <c r="A3" s="440"/>
      <c r="B3" s="448" t="s">
        <v>0</v>
      </c>
      <c r="C3" s="449"/>
      <c r="D3" s="449"/>
      <c r="E3" s="449"/>
      <c r="F3" s="449"/>
      <c r="G3" s="449"/>
      <c r="H3" s="449"/>
      <c r="I3" s="449"/>
      <c r="J3" s="449"/>
      <c r="K3" s="449"/>
      <c r="L3" s="450"/>
      <c r="M3" s="445" t="s">
        <v>164</v>
      </c>
      <c r="N3" s="446"/>
      <c r="O3" s="447"/>
    </row>
    <row r="4" spans="1:15" s="82" customFormat="1" ht="21.75" customHeight="1" thickBot="1" x14ac:dyDescent="0.35">
      <c r="A4" s="441"/>
      <c r="B4" s="451" t="s">
        <v>165</v>
      </c>
      <c r="C4" s="452"/>
      <c r="D4" s="452"/>
      <c r="E4" s="452"/>
      <c r="F4" s="452"/>
      <c r="G4" s="452"/>
      <c r="H4" s="452"/>
      <c r="I4" s="452"/>
      <c r="J4" s="452"/>
      <c r="K4" s="452"/>
      <c r="L4" s="453"/>
      <c r="M4" s="445" t="s">
        <v>166</v>
      </c>
      <c r="N4" s="446"/>
      <c r="O4" s="447"/>
    </row>
    <row r="5" spans="1:15" s="82" customFormat="1" ht="16.2" customHeight="1" thickBot="1" x14ac:dyDescent="0.35">
      <c r="A5" s="83"/>
      <c r="B5" s="84"/>
      <c r="C5" s="84"/>
      <c r="D5" s="84"/>
      <c r="E5" s="84"/>
      <c r="F5" s="84"/>
      <c r="G5" s="84"/>
      <c r="H5" s="84"/>
      <c r="I5" s="84"/>
      <c r="J5" s="84"/>
      <c r="K5" s="84"/>
      <c r="L5" s="84"/>
      <c r="M5" s="85"/>
      <c r="N5" s="85"/>
      <c r="O5" s="85"/>
    </row>
    <row r="6" spans="1:15" ht="40.35" customHeight="1" thickBot="1" x14ac:dyDescent="0.35">
      <c r="A6" s="52" t="s">
        <v>167</v>
      </c>
      <c r="B6" s="431" t="s">
        <v>168</v>
      </c>
      <c r="C6" s="432"/>
      <c r="D6" s="432"/>
      <c r="E6" s="432"/>
      <c r="F6" s="432"/>
      <c r="G6" s="432"/>
      <c r="H6" s="432"/>
      <c r="I6" s="432"/>
      <c r="J6" s="432"/>
      <c r="K6" s="433"/>
      <c r="L6" s="160" t="s">
        <v>169</v>
      </c>
      <c r="M6" s="434">
        <v>2024110010316</v>
      </c>
      <c r="N6" s="435"/>
      <c r="O6" s="436"/>
    </row>
    <row r="7" spans="1:15" s="82" customFormat="1" ht="18" customHeight="1" thickBot="1" x14ac:dyDescent="0.35">
      <c r="A7" s="83"/>
      <c r="B7" s="84"/>
      <c r="C7" s="84"/>
      <c r="D7" s="84"/>
      <c r="E7" s="84"/>
      <c r="F7" s="84"/>
      <c r="G7" s="84"/>
      <c r="H7" s="84"/>
      <c r="I7" s="84"/>
      <c r="J7" s="84"/>
      <c r="K7" s="84"/>
      <c r="L7" s="84"/>
      <c r="M7" s="85"/>
      <c r="N7" s="85"/>
      <c r="O7" s="85"/>
    </row>
    <row r="8" spans="1:15" s="82" customFormat="1" ht="21.75" customHeight="1" thickBot="1" x14ac:dyDescent="0.35">
      <c r="A8" s="427" t="s">
        <v>6</v>
      </c>
      <c r="B8" s="160" t="s">
        <v>170</v>
      </c>
      <c r="C8" s="123" t="s">
        <v>171</v>
      </c>
      <c r="D8" s="160" t="s">
        <v>172</v>
      </c>
      <c r="E8" s="123"/>
      <c r="F8" s="160" t="s">
        <v>173</v>
      </c>
      <c r="G8" s="123"/>
      <c r="H8" s="160" t="s">
        <v>174</v>
      </c>
      <c r="I8" s="125"/>
      <c r="J8" s="406" t="s">
        <v>8</v>
      </c>
      <c r="K8" s="437"/>
      <c r="L8" s="159" t="s">
        <v>175</v>
      </c>
      <c r="M8" s="438"/>
      <c r="N8" s="438"/>
      <c r="O8" s="438"/>
    </row>
    <row r="9" spans="1:15" s="82" customFormat="1" ht="21.75" customHeight="1" thickBot="1" x14ac:dyDescent="0.35">
      <c r="A9" s="427"/>
      <c r="B9" s="161" t="s">
        <v>177</v>
      </c>
      <c r="C9" s="126"/>
      <c r="D9" s="160" t="s">
        <v>178</v>
      </c>
      <c r="E9" s="127"/>
      <c r="F9" s="160" t="s">
        <v>179</v>
      </c>
      <c r="G9" s="127"/>
      <c r="H9" s="160" t="s">
        <v>180</v>
      </c>
      <c r="I9" s="125"/>
      <c r="J9" s="406"/>
      <c r="K9" s="437"/>
      <c r="L9" s="159" t="s">
        <v>181</v>
      </c>
      <c r="M9" s="438"/>
      <c r="N9" s="438"/>
      <c r="O9" s="438"/>
    </row>
    <row r="10" spans="1:15" s="82" customFormat="1" ht="21.75" customHeight="1" thickBot="1" x14ac:dyDescent="0.35">
      <c r="A10" s="427"/>
      <c r="B10" s="160" t="s">
        <v>182</v>
      </c>
      <c r="C10" s="123"/>
      <c r="D10" s="160" t="s">
        <v>183</v>
      </c>
      <c r="E10" s="127"/>
      <c r="F10" s="160" t="s">
        <v>184</v>
      </c>
      <c r="G10" s="127"/>
      <c r="H10" s="160" t="s">
        <v>185</v>
      </c>
      <c r="I10" s="125"/>
      <c r="J10" s="406"/>
      <c r="K10" s="437"/>
      <c r="L10" s="159" t="s">
        <v>186</v>
      </c>
      <c r="M10" s="438" t="s">
        <v>176</v>
      </c>
      <c r="N10" s="438"/>
      <c r="O10" s="438"/>
    </row>
    <row r="11" spans="1:15" ht="15" customHeight="1" thickBot="1" x14ac:dyDescent="0.35">
      <c r="A11" s="6"/>
      <c r="B11" s="7"/>
      <c r="C11" s="7"/>
      <c r="D11" s="9"/>
      <c r="E11" s="8"/>
      <c r="F11" s="8"/>
      <c r="G11" s="206"/>
      <c r="H11" s="206"/>
      <c r="I11" s="10"/>
      <c r="J11" s="10"/>
      <c r="K11" s="7"/>
      <c r="L11" s="7"/>
      <c r="M11" s="7"/>
      <c r="N11" s="7"/>
      <c r="O11" s="7"/>
    </row>
    <row r="12" spans="1:15" ht="15" customHeight="1" x14ac:dyDescent="0.3">
      <c r="A12" s="414" t="s">
        <v>187</v>
      </c>
      <c r="B12" s="417" t="s">
        <v>188</v>
      </c>
      <c r="C12" s="418"/>
      <c r="D12" s="418"/>
      <c r="E12" s="418"/>
      <c r="F12" s="418"/>
      <c r="G12" s="418"/>
      <c r="H12" s="418"/>
      <c r="I12" s="418"/>
      <c r="J12" s="418"/>
      <c r="K12" s="418"/>
      <c r="L12" s="418"/>
      <c r="M12" s="418"/>
      <c r="N12" s="418"/>
      <c r="O12" s="419"/>
    </row>
    <row r="13" spans="1:15" ht="15" customHeight="1" x14ac:dyDescent="0.3">
      <c r="A13" s="415"/>
      <c r="B13" s="420"/>
      <c r="C13" s="421"/>
      <c r="D13" s="421"/>
      <c r="E13" s="421"/>
      <c r="F13" s="421"/>
      <c r="G13" s="421"/>
      <c r="H13" s="421"/>
      <c r="I13" s="421"/>
      <c r="J13" s="421"/>
      <c r="K13" s="421"/>
      <c r="L13" s="421"/>
      <c r="M13" s="421"/>
      <c r="N13" s="421"/>
      <c r="O13" s="422"/>
    </row>
    <row r="14" spans="1:15" ht="15" customHeight="1" thickBot="1" x14ac:dyDescent="0.35">
      <c r="A14" s="416"/>
      <c r="B14" s="423"/>
      <c r="C14" s="424"/>
      <c r="D14" s="424"/>
      <c r="E14" s="424"/>
      <c r="F14" s="424"/>
      <c r="G14" s="424"/>
      <c r="H14" s="424"/>
      <c r="I14" s="424"/>
      <c r="J14" s="424"/>
      <c r="K14" s="424"/>
      <c r="L14" s="424"/>
      <c r="M14" s="424"/>
      <c r="N14" s="424"/>
      <c r="O14" s="425"/>
    </row>
    <row r="15" spans="1:15" ht="9" customHeight="1" thickBot="1" x14ac:dyDescent="0.35">
      <c r="A15" s="14"/>
      <c r="B15" s="81"/>
      <c r="C15" s="15"/>
      <c r="D15" s="15"/>
      <c r="E15" s="15"/>
      <c r="F15" s="15"/>
      <c r="G15" s="16"/>
      <c r="H15" s="16"/>
      <c r="I15" s="16"/>
      <c r="J15" s="16"/>
      <c r="K15" s="16"/>
      <c r="L15" s="17"/>
      <c r="M15" s="17"/>
      <c r="N15" s="17"/>
      <c r="O15" s="17"/>
    </row>
    <row r="16" spans="1:15" s="18" customFormat="1" ht="37.5" customHeight="1" thickBot="1" x14ac:dyDescent="0.35">
      <c r="A16" s="52" t="s">
        <v>13</v>
      </c>
      <c r="B16" s="426" t="s">
        <v>189</v>
      </c>
      <c r="C16" s="426"/>
      <c r="D16" s="426"/>
      <c r="E16" s="426"/>
      <c r="F16" s="426"/>
      <c r="G16" s="427" t="s">
        <v>15</v>
      </c>
      <c r="H16" s="427"/>
      <c r="I16" s="428" t="s">
        <v>190</v>
      </c>
      <c r="J16" s="428"/>
      <c r="K16" s="428"/>
      <c r="L16" s="428"/>
      <c r="M16" s="428"/>
      <c r="N16" s="428"/>
      <c r="O16" s="428"/>
    </row>
    <row r="17" spans="1:15" ht="9" customHeight="1" x14ac:dyDescent="0.3">
      <c r="A17" s="14"/>
      <c r="B17" s="16"/>
      <c r="C17" s="15"/>
      <c r="D17" s="15"/>
      <c r="E17" s="15"/>
      <c r="F17" s="15"/>
      <c r="G17" s="16"/>
      <c r="H17" s="16"/>
      <c r="I17" s="16"/>
      <c r="J17" s="16"/>
      <c r="K17" s="16"/>
      <c r="L17" s="17"/>
      <c r="M17" s="17"/>
      <c r="N17" s="17"/>
      <c r="O17" s="17"/>
    </row>
    <row r="18" spans="1:15" ht="56.25" customHeight="1" x14ac:dyDescent="0.3">
      <c r="A18" s="312" t="s">
        <v>17</v>
      </c>
      <c r="B18" s="477" t="s">
        <v>191</v>
      </c>
      <c r="C18" s="478"/>
      <c r="D18" s="478"/>
      <c r="E18" s="479"/>
      <c r="F18" s="313" t="s">
        <v>19</v>
      </c>
      <c r="G18" s="430" t="s">
        <v>192</v>
      </c>
      <c r="H18" s="430"/>
      <c r="I18" s="430"/>
      <c r="J18" s="52" t="s">
        <v>21</v>
      </c>
      <c r="K18" s="426" t="s">
        <v>193</v>
      </c>
      <c r="L18" s="426"/>
      <c r="M18" s="426"/>
      <c r="N18" s="426"/>
      <c r="O18" s="426"/>
    </row>
    <row r="19" spans="1:15" ht="9" customHeight="1" x14ac:dyDescent="0.3">
      <c r="A19" s="5"/>
      <c r="B19" s="2"/>
      <c r="C19" s="403"/>
      <c r="D19" s="403"/>
      <c r="E19" s="403"/>
      <c r="F19" s="403"/>
      <c r="G19" s="403"/>
      <c r="H19" s="403"/>
      <c r="I19" s="403"/>
      <c r="J19" s="403"/>
      <c r="K19" s="403"/>
      <c r="L19" s="403"/>
      <c r="M19" s="403"/>
      <c r="N19" s="403"/>
      <c r="O19" s="403"/>
    </row>
    <row r="20" spans="1:15" ht="16.5" customHeight="1" thickBot="1" x14ac:dyDescent="0.35">
      <c r="A20" s="79"/>
      <c r="B20" s="80"/>
      <c r="C20" s="80"/>
      <c r="D20" s="80"/>
      <c r="E20" s="80"/>
      <c r="F20" s="80"/>
      <c r="G20" s="80"/>
      <c r="H20" s="80"/>
      <c r="I20" s="80"/>
      <c r="J20" s="80"/>
      <c r="K20" s="80"/>
      <c r="L20" s="80"/>
      <c r="M20" s="80"/>
      <c r="N20" s="80"/>
      <c r="O20" s="80"/>
    </row>
    <row r="21" spans="1:15" ht="32.1" customHeight="1" thickBot="1" x14ac:dyDescent="0.35">
      <c r="A21" s="404" t="s">
        <v>23</v>
      </c>
      <c r="B21" s="405"/>
      <c r="C21" s="405"/>
      <c r="D21" s="405"/>
      <c r="E21" s="405"/>
      <c r="F21" s="405"/>
      <c r="G21" s="405"/>
      <c r="H21" s="405"/>
      <c r="I21" s="405"/>
      <c r="J21" s="405"/>
      <c r="K21" s="405"/>
      <c r="L21" s="405"/>
      <c r="M21" s="405"/>
      <c r="N21" s="405"/>
      <c r="O21" s="406"/>
    </row>
    <row r="22" spans="1:15" ht="32.1" customHeight="1" thickBot="1" x14ac:dyDescent="0.35">
      <c r="A22" s="404" t="s">
        <v>194</v>
      </c>
      <c r="B22" s="405"/>
      <c r="C22" s="405"/>
      <c r="D22" s="405"/>
      <c r="E22" s="405"/>
      <c r="F22" s="405"/>
      <c r="G22" s="405"/>
      <c r="H22" s="405"/>
      <c r="I22" s="405"/>
      <c r="J22" s="405"/>
      <c r="K22" s="405"/>
      <c r="L22" s="405"/>
      <c r="M22" s="405"/>
      <c r="N22" s="405"/>
      <c r="O22" s="406"/>
    </row>
    <row r="23" spans="1:15" ht="32.1" customHeight="1" thickBot="1" x14ac:dyDescent="0.35">
      <c r="A23" s="24"/>
      <c r="B23" s="19" t="s">
        <v>170</v>
      </c>
      <c r="C23" s="19" t="s">
        <v>172</v>
      </c>
      <c r="D23" s="19" t="s">
        <v>173</v>
      </c>
      <c r="E23" s="19" t="s">
        <v>174</v>
      </c>
      <c r="F23" s="19" t="s">
        <v>177</v>
      </c>
      <c r="G23" s="19" t="s">
        <v>178</v>
      </c>
      <c r="H23" s="19" t="s">
        <v>179</v>
      </c>
      <c r="I23" s="19" t="s">
        <v>180</v>
      </c>
      <c r="J23" s="19" t="s">
        <v>182</v>
      </c>
      <c r="K23" s="19" t="s">
        <v>183</v>
      </c>
      <c r="L23" s="19" t="s">
        <v>184</v>
      </c>
      <c r="M23" s="19" t="s">
        <v>185</v>
      </c>
      <c r="N23" s="20" t="s">
        <v>195</v>
      </c>
      <c r="O23" s="20" t="s">
        <v>196</v>
      </c>
    </row>
    <row r="24" spans="1:15" ht="32.1" customHeight="1" x14ac:dyDescent="0.3">
      <c r="A24" s="21" t="s">
        <v>24</v>
      </c>
      <c r="B24" s="213">
        <v>4948021350</v>
      </c>
      <c r="C24" s="213"/>
      <c r="D24" s="213"/>
      <c r="E24" s="200"/>
      <c r="F24" s="200"/>
      <c r="G24" s="200"/>
      <c r="H24" s="200"/>
      <c r="I24" s="200"/>
      <c r="J24" s="200"/>
      <c r="K24" s="200"/>
      <c r="L24" s="200"/>
      <c r="M24" s="200"/>
      <c r="N24" s="216">
        <f>SUM(B24:M24)</f>
        <v>4948021350</v>
      </c>
      <c r="O24" s="201">
        <v>1</v>
      </c>
    </row>
    <row r="25" spans="1:15" ht="32.1" customHeight="1" x14ac:dyDescent="0.3">
      <c r="A25" s="21" t="s">
        <v>26</v>
      </c>
      <c r="B25" s="208">
        <v>4545052700</v>
      </c>
      <c r="C25" s="208"/>
      <c r="D25" s="213"/>
      <c r="E25" s="200"/>
      <c r="F25" s="200"/>
      <c r="G25" s="200"/>
      <c r="H25" s="200"/>
      <c r="I25" s="200"/>
      <c r="J25" s="200"/>
      <c r="K25" s="200"/>
      <c r="L25" s="200"/>
      <c r="M25" s="200"/>
      <c r="N25" s="216">
        <f t="shared" ref="N25:N29" si="0">SUM(B25:M25)</f>
        <v>4545052700</v>
      </c>
      <c r="O25" s="202">
        <f>N25/N24</f>
        <v>0.91855963798539386</v>
      </c>
    </row>
    <row r="26" spans="1:15" ht="32.1" customHeight="1" x14ac:dyDescent="0.3">
      <c r="A26" s="21" t="s">
        <v>28</v>
      </c>
      <c r="B26" s="209">
        <v>0</v>
      </c>
      <c r="C26" s="209"/>
      <c r="D26" s="214"/>
      <c r="E26" s="203"/>
      <c r="F26" s="203"/>
      <c r="G26" s="203"/>
      <c r="H26" s="203"/>
      <c r="I26" s="203"/>
      <c r="J26" s="203"/>
      <c r="K26" s="203"/>
      <c r="L26" s="203"/>
      <c r="M26" s="203"/>
      <c r="N26" s="216">
        <f t="shared" si="0"/>
        <v>0</v>
      </c>
      <c r="O26" s="202">
        <f>N26/N24</f>
        <v>0</v>
      </c>
    </row>
    <row r="27" spans="1:15" ht="32.1" customHeight="1" x14ac:dyDescent="0.3">
      <c r="A27" s="21" t="s">
        <v>197</v>
      </c>
      <c r="B27" s="213">
        <v>385043759</v>
      </c>
      <c r="C27" s="213"/>
      <c r="D27" s="213"/>
      <c r="E27" s="200"/>
      <c r="F27" s="200"/>
      <c r="G27" s="200"/>
      <c r="H27" s="200"/>
      <c r="I27" s="200"/>
      <c r="J27" s="200"/>
      <c r="K27" s="200"/>
      <c r="L27" s="200"/>
      <c r="M27" s="200"/>
      <c r="N27" s="216">
        <f t="shared" si="0"/>
        <v>385043759</v>
      </c>
      <c r="O27" s="202">
        <v>1</v>
      </c>
    </row>
    <row r="28" spans="1:15" ht="32.1" customHeight="1" x14ac:dyDescent="0.3">
      <c r="A28" s="21" t="s">
        <v>198</v>
      </c>
      <c r="B28" s="214">
        <v>0</v>
      </c>
      <c r="C28" s="214"/>
      <c r="D28" s="214"/>
      <c r="E28" s="203"/>
      <c r="F28" s="203"/>
      <c r="G28" s="203"/>
      <c r="H28" s="203"/>
      <c r="I28" s="203"/>
      <c r="J28" s="203"/>
      <c r="K28" s="203"/>
      <c r="L28" s="203"/>
      <c r="M28" s="203"/>
      <c r="N28" s="216">
        <f t="shared" si="0"/>
        <v>0</v>
      </c>
      <c r="O28" s="202">
        <f>N28/N27</f>
        <v>0</v>
      </c>
    </row>
    <row r="29" spans="1:15" ht="32.1" customHeight="1" x14ac:dyDescent="0.3">
      <c r="A29" s="22" t="s">
        <v>34</v>
      </c>
      <c r="B29" s="214">
        <v>118470415</v>
      </c>
      <c r="C29" s="215"/>
      <c r="D29" s="215"/>
      <c r="E29" s="204"/>
      <c r="F29" s="204"/>
      <c r="G29" s="204"/>
      <c r="H29" s="204"/>
      <c r="I29" s="204"/>
      <c r="J29" s="204"/>
      <c r="K29" s="204"/>
      <c r="L29" s="204"/>
      <c r="M29" s="204"/>
      <c r="N29" s="217">
        <f t="shared" si="0"/>
        <v>118470415</v>
      </c>
      <c r="O29" s="205">
        <f>N29/N27</f>
        <v>0.30768039276283921</v>
      </c>
    </row>
    <row r="30" spans="1:15" s="23" customFormat="1" ht="16.5" customHeight="1" x14ac:dyDescent="0.25"/>
    <row r="31" spans="1:15" s="23" customFormat="1" ht="17.25" customHeight="1" x14ac:dyDescent="0.25"/>
    <row r="32" spans="1:15" ht="5.25" customHeight="1" thickBot="1" x14ac:dyDescent="0.35"/>
    <row r="33" spans="1:13" ht="48" customHeight="1" thickBot="1" x14ac:dyDescent="0.35">
      <c r="A33" s="407" t="s">
        <v>199</v>
      </c>
      <c r="B33" s="408"/>
      <c r="C33" s="408"/>
      <c r="D33" s="408"/>
      <c r="E33" s="408"/>
      <c r="F33" s="408"/>
      <c r="G33" s="408"/>
      <c r="H33" s="408"/>
      <c r="I33" s="409"/>
      <c r="J33" s="27"/>
    </row>
    <row r="34" spans="1:13" ht="50.25" customHeight="1" thickBot="1" x14ac:dyDescent="0.35">
      <c r="A34" s="36" t="s">
        <v>200</v>
      </c>
      <c r="B34" s="410" t="str">
        <f>+B12</f>
        <v>Implementar el 100% de los planes de gestión para el cierre de brechas FURAG</v>
      </c>
      <c r="C34" s="411"/>
      <c r="D34" s="411"/>
      <c r="E34" s="411"/>
      <c r="F34" s="411"/>
      <c r="G34" s="411"/>
      <c r="H34" s="411"/>
      <c r="I34" s="412"/>
      <c r="J34" s="25"/>
      <c r="M34" s="188"/>
    </row>
    <row r="35" spans="1:13" ht="18.75" customHeight="1" thickBot="1" x14ac:dyDescent="0.35">
      <c r="A35" s="382" t="s">
        <v>39</v>
      </c>
      <c r="B35" s="87">
        <v>2024</v>
      </c>
      <c r="C35" s="87">
        <v>2025</v>
      </c>
      <c r="D35" s="87">
        <v>2026</v>
      </c>
      <c r="E35" s="87">
        <v>2027</v>
      </c>
      <c r="F35" s="87" t="s">
        <v>201</v>
      </c>
      <c r="G35" s="413" t="s">
        <v>41</v>
      </c>
      <c r="H35" s="413" t="s">
        <v>202</v>
      </c>
      <c r="I35" s="413"/>
      <c r="J35" s="25"/>
      <c r="M35" s="188"/>
    </row>
    <row r="36" spans="1:13" ht="50.25" customHeight="1" thickBot="1" x14ac:dyDescent="0.35">
      <c r="A36" s="383"/>
      <c r="B36" s="228">
        <v>1</v>
      </c>
      <c r="C36" s="228">
        <v>1</v>
      </c>
      <c r="D36" s="228">
        <v>1</v>
      </c>
      <c r="E36" s="228">
        <v>1</v>
      </c>
      <c r="F36" s="229">
        <v>1</v>
      </c>
      <c r="G36" s="413"/>
      <c r="H36" s="413"/>
      <c r="I36" s="413"/>
      <c r="J36" s="25"/>
      <c r="M36" s="189"/>
    </row>
    <row r="37" spans="1:13" ht="52.5" customHeight="1" thickBot="1" x14ac:dyDescent="0.35">
      <c r="A37" s="37" t="s">
        <v>43</v>
      </c>
      <c r="B37" s="396">
        <v>0.05</v>
      </c>
      <c r="C37" s="397"/>
      <c r="D37" s="398" t="s">
        <v>203</v>
      </c>
      <c r="E37" s="399"/>
      <c r="F37" s="399"/>
      <c r="G37" s="399"/>
      <c r="H37" s="399"/>
      <c r="I37" s="400"/>
    </row>
    <row r="38" spans="1:13" s="26" customFormat="1" ht="48" customHeight="1" x14ac:dyDescent="0.3">
      <c r="A38" s="382" t="s">
        <v>204</v>
      </c>
      <c r="B38" s="37" t="s">
        <v>205</v>
      </c>
      <c r="C38" s="36" t="s">
        <v>87</v>
      </c>
      <c r="D38" s="384" t="s">
        <v>89</v>
      </c>
      <c r="E38" s="385"/>
      <c r="F38" s="384" t="s">
        <v>91</v>
      </c>
      <c r="G38" s="385"/>
      <c r="H38" s="38" t="s">
        <v>93</v>
      </c>
      <c r="I38" s="40" t="s">
        <v>94</v>
      </c>
      <c r="M38" s="190"/>
    </row>
    <row r="39" spans="1:13" ht="257.25" customHeight="1" x14ac:dyDescent="0.3">
      <c r="A39" s="383"/>
      <c r="B39" s="230">
        <v>0.04</v>
      </c>
      <c r="C39" s="230">
        <v>0.04</v>
      </c>
      <c r="D39" s="401" t="s">
        <v>206</v>
      </c>
      <c r="E39" s="402"/>
      <c r="F39" s="401" t="s">
        <v>207</v>
      </c>
      <c r="G39" s="402"/>
      <c r="H39" s="198" t="s">
        <v>208</v>
      </c>
      <c r="I39" s="314" t="s">
        <v>209</v>
      </c>
      <c r="M39" s="188"/>
    </row>
    <row r="40" spans="1:13" s="26" customFormat="1" ht="54" customHeight="1" x14ac:dyDescent="0.3">
      <c r="A40" s="382" t="s">
        <v>210</v>
      </c>
      <c r="B40" s="231" t="s">
        <v>205</v>
      </c>
      <c r="C40" s="38" t="s">
        <v>87</v>
      </c>
      <c r="D40" s="384" t="s">
        <v>89</v>
      </c>
      <c r="E40" s="385"/>
      <c r="F40" s="384" t="s">
        <v>91</v>
      </c>
      <c r="G40" s="385"/>
      <c r="H40" s="38" t="s">
        <v>93</v>
      </c>
      <c r="I40" s="40" t="s">
        <v>94</v>
      </c>
    </row>
    <row r="41" spans="1:13" ht="105" customHeight="1" x14ac:dyDescent="0.3">
      <c r="A41" s="383"/>
      <c r="B41" s="232">
        <v>0.1</v>
      </c>
      <c r="C41" s="31"/>
      <c r="D41" s="392"/>
      <c r="E41" s="393"/>
      <c r="F41" s="394"/>
      <c r="G41" s="395"/>
      <c r="H41" s="198"/>
      <c r="I41" s="29"/>
    </row>
    <row r="42" spans="1:13" s="26" customFormat="1" ht="45" customHeight="1" thickBot="1" x14ac:dyDescent="0.35">
      <c r="A42" s="382" t="s">
        <v>211</v>
      </c>
      <c r="B42" s="231" t="s">
        <v>205</v>
      </c>
      <c r="C42" s="38" t="s">
        <v>87</v>
      </c>
      <c r="D42" s="384" t="s">
        <v>89</v>
      </c>
      <c r="E42" s="385"/>
      <c r="F42" s="384" t="s">
        <v>91</v>
      </c>
      <c r="G42" s="385"/>
      <c r="H42" s="38" t="s">
        <v>93</v>
      </c>
      <c r="I42" s="40" t="s">
        <v>94</v>
      </c>
    </row>
    <row r="43" spans="1:13" ht="64.5" customHeight="1" thickBot="1" x14ac:dyDescent="0.35">
      <c r="A43" s="383"/>
      <c r="B43" s="232">
        <v>0.1</v>
      </c>
      <c r="C43" s="191"/>
      <c r="D43" s="392"/>
      <c r="E43" s="393"/>
      <c r="F43" s="394"/>
      <c r="G43" s="395"/>
      <c r="H43" s="198"/>
      <c r="I43" s="29"/>
    </row>
    <row r="44" spans="1:13" s="26" customFormat="1" ht="44.25" customHeight="1" thickBot="1" x14ac:dyDescent="0.35">
      <c r="A44" s="382" t="s">
        <v>212</v>
      </c>
      <c r="B44" s="231" t="s">
        <v>205</v>
      </c>
      <c r="C44" s="39" t="s">
        <v>87</v>
      </c>
      <c r="D44" s="384" t="s">
        <v>89</v>
      </c>
      <c r="E44" s="385"/>
      <c r="F44" s="384" t="s">
        <v>91</v>
      </c>
      <c r="G44" s="385"/>
      <c r="H44" s="38" t="s">
        <v>93</v>
      </c>
      <c r="I44" s="38" t="s">
        <v>94</v>
      </c>
    </row>
    <row r="45" spans="1:13" ht="74.25" customHeight="1" thickBot="1" x14ac:dyDescent="0.35">
      <c r="A45" s="383"/>
      <c r="B45" s="232">
        <v>0.08</v>
      </c>
      <c r="C45" s="31"/>
      <c r="D45" s="390"/>
      <c r="E45" s="391"/>
      <c r="F45" s="390"/>
      <c r="G45" s="391"/>
      <c r="H45" s="47"/>
      <c r="I45" s="48"/>
    </row>
    <row r="46" spans="1:13" s="26" customFormat="1" ht="47.25" customHeight="1" thickBot="1" x14ac:dyDescent="0.35">
      <c r="A46" s="382" t="s">
        <v>213</v>
      </c>
      <c r="B46" s="231" t="s">
        <v>205</v>
      </c>
      <c r="C46" s="38" t="s">
        <v>87</v>
      </c>
      <c r="D46" s="384" t="s">
        <v>89</v>
      </c>
      <c r="E46" s="385"/>
      <c r="F46" s="384" t="s">
        <v>91</v>
      </c>
      <c r="G46" s="385"/>
      <c r="H46" s="38" t="s">
        <v>93</v>
      </c>
      <c r="I46" s="40" t="s">
        <v>94</v>
      </c>
    </row>
    <row r="47" spans="1:13" ht="82.5" customHeight="1" thickBot="1" x14ac:dyDescent="0.35">
      <c r="A47" s="383"/>
      <c r="B47" s="232">
        <v>0.08</v>
      </c>
      <c r="C47" s="31"/>
      <c r="D47" s="386"/>
      <c r="E47" s="387"/>
      <c r="F47" s="386"/>
      <c r="G47" s="387"/>
      <c r="H47" s="28"/>
      <c r="I47" s="30"/>
    </row>
    <row r="48" spans="1:13" s="26" customFormat="1" ht="52.5" customHeight="1" thickBot="1" x14ac:dyDescent="0.35">
      <c r="A48" s="382" t="s">
        <v>214</v>
      </c>
      <c r="B48" s="231" t="s">
        <v>205</v>
      </c>
      <c r="C48" s="38" t="s">
        <v>87</v>
      </c>
      <c r="D48" s="384" t="s">
        <v>89</v>
      </c>
      <c r="E48" s="385"/>
      <c r="F48" s="384" t="s">
        <v>91</v>
      </c>
      <c r="G48" s="385"/>
      <c r="H48" s="38" t="s">
        <v>93</v>
      </c>
      <c r="I48" s="40" t="s">
        <v>94</v>
      </c>
    </row>
    <row r="49" spans="1:9" ht="120.75" customHeight="1" thickBot="1" x14ac:dyDescent="0.35">
      <c r="A49" s="383"/>
      <c r="B49" s="232">
        <v>0.08</v>
      </c>
      <c r="C49" s="32"/>
      <c r="D49" s="386"/>
      <c r="E49" s="387"/>
      <c r="F49" s="386"/>
      <c r="G49" s="387"/>
      <c r="H49" s="28"/>
      <c r="I49" s="30"/>
    </row>
    <row r="50" spans="1:9" ht="35.1" customHeight="1" thickBot="1" x14ac:dyDescent="0.35">
      <c r="A50" s="382" t="s">
        <v>215</v>
      </c>
      <c r="B50" s="233" t="s">
        <v>205</v>
      </c>
      <c r="C50" s="36" t="s">
        <v>87</v>
      </c>
      <c r="D50" s="384" t="s">
        <v>89</v>
      </c>
      <c r="E50" s="385"/>
      <c r="F50" s="384" t="s">
        <v>91</v>
      </c>
      <c r="G50" s="385"/>
      <c r="H50" s="38" t="s">
        <v>93</v>
      </c>
      <c r="I50" s="40" t="s">
        <v>94</v>
      </c>
    </row>
    <row r="51" spans="1:9" ht="120.75" customHeight="1" thickBot="1" x14ac:dyDescent="0.35">
      <c r="A51" s="383"/>
      <c r="B51" s="232">
        <v>0.12</v>
      </c>
      <c r="C51" s="32"/>
      <c r="D51" s="386"/>
      <c r="E51" s="389"/>
      <c r="F51" s="386"/>
      <c r="G51" s="387"/>
      <c r="H51" s="28"/>
      <c r="I51" s="30"/>
    </row>
    <row r="52" spans="1:9" ht="35.1" customHeight="1" thickBot="1" x14ac:dyDescent="0.35">
      <c r="A52" s="382" t="s">
        <v>216</v>
      </c>
      <c r="B52" s="233" t="s">
        <v>205</v>
      </c>
      <c r="C52" s="36" t="s">
        <v>87</v>
      </c>
      <c r="D52" s="384" t="s">
        <v>89</v>
      </c>
      <c r="E52" s="385"/>
      <c r="F52" s="384" t="s">
        <v>91</v>
      </c>
      <c r="G52" s="385"/>
      <c r="H52" s="38" t="s">
        <v>93</v>
      </c>
      <c r="I52" s="40" t="s">
        <v>94</v>
      </c>
    </row>
    <row r="53" spans="1:9" ht="120.75" customHeight="1" thickBot="1" x14ac:dyDescent="0.35">
      <c r="A53" s="383"/>
      <c r="B53" s="232">
        <v>0.08</v>
      </c>
      <c r="C53" s="32"/>
      <c r="D53" s="386"/>
      <c r="E53" s="389"/>
      <c r="F53" s="386"/>
      <c r="G53" s="387"/>
      <c r="H53" s="49"/>
      <c r="I53" s="30"/>
    </row>
    <row r="54" spans="1:9" ht="35.1" customHeight="1" thickBot="1" x14ac:dyDescent="0.35">
      <c r="A54" s="382" t="s">
        <v>217</v>
      </c>
      <c r="B54" s="233" t="s">
        <v>205</v>
      </c>
      <c r="C54" s="36" t="s">
        <v>87</v>
      </c>
      <c r="D54" s="384" t="s">
        <v>89</v>
      </c>
      <c r="E54" s="385"/>
      <c r="F54" s="384" t="s">
        <v>91</v>
      </c>
      <c r="G54" s="385"/>
      <c r="H54" s="38" t="s">
        <v>93</v>
      </c>
      <c r="I54" s="40" t="s">
        <v>94</v>
      </c>
    </row>
    <row r="55" spans="1:9" ht="120.75" customHeight="1" thickBot="1" x14ac:dyDescent="0.35">
      <c r="A55" s="383"/>
      <c r="B55" s="232">
        <v>0.08</v>
      </c>
      <c r="C55" s="32"/>
      <c r="D55" s="386"/>
      <c r="E55" s="387"/>
      <c r="F55" s="386"/>
      <c r="G55" s="387"/>
      <c r="H55" s="28"/>
      <c r="I55" s="28"/>
    </row>
    <row r="56" spans="1:9" ht="35.1" customHeight="1" thickBot="1" x14ac:dyDescent="0.35">
      <c r="A56" s="382" t="s">
        <v>218</v>
      </c>
      <c r="B56" s="233" t="s">
        <v>205</v>
      </c>
      <c r="C56" s="36" t="s">
        <v>87</v>
      </c>
      <c r="D56" s="384" t="s">
        <v>89</v>
      </c>
      <c r="E56" s="385"/>
      <c r="F56" s="384" t="s">
        <v>91</v>
      </c>
      <c r="G56" s="385"/>
      <c r="H56" s="38" t="s">
        <v>93</v>
      </c>
      <c r="I56" s="40" t="s">
        <v>94</v>
      </c>
    </row>
    <row r="57" spans="1:9" ht="120.75" customHeight="1" thickBot="1" x14ac:dyDescent="0.35">
      <c r="A57" s="383"/>
      <c r="B57" s="232">
        <v>0.08</v>
      </c>
      <c r="C57" s="32"/>
      <c r="D57" s="386"/>
      <c r="E57" s="387"/>
      <c r="F57" s="386"/>
      <c r="G57" s="387"/>
      <c r="H57" s="28"/>
      <c r="I57" s="30"/>
    </row>
    <row r="58" spans="1:9" ht="35.1" customHeight="1" thickBot="1" x14ac:dyDescent="0.35">
      <c r="A58" s="382" t="s">
        <v>219</v>
      </c>
      <c r="B58" s="233" t="s">
        <v>205</v>
      </c>
      <c r="C58" s="36" t="s">
        <v>87</v>
      </c>
      <c r="D58" s="384" t="s">
        <v>89</v>
      </c>
      <c r="E58" s="385"/>
      <c r="F58" s="384" t="s">
        <v>91</v>
      </c>
      <c r="G58" s="385"/>
      <c r="H58" s="38" t="s">
        <v>93</v>
      </c>
      <c r="I58" s="40" t="s">
        <v>94</v>
      </c>
    </row>
    <row r="59" spans="1:9" ht="120.75" customHeight="1" thickBot="1" x14ac:dyDescent="0.35">
      <c r="A59" s="383"/>
      <c r="B59" s="232">
        <v>0.08</v>
      </c>
      <c r="C59" s="32"/>
      <c r="D59" s="386"/>
      <c r="E59" s="387"/>
      <c r="F59" s="389"/>
      <c r="G59" s="389"/>
      <c r="H59" s="28"/>
      <c r="I59" s="28"/>
    </row>
    <row r="60" spans="1:9" ht="35.1" customHeight="1" thickBot="1" x14ac:dyDescent="0.35">
      <c r="A60" s="382" t="s">
        <v>220</v>
      </c>
      <c r="B60" s="233" t="s">
        <v>205</v>
      </c>
      <c r="C60" s="36" t="s">
        <v>87</v>
      </c>
      <c r="D60" s="384" t="s">
        <v>89</v>
      </c>
      <c r="E60" s="385"/>
      <c r="F60" s="384" t="s">
        <v>91</v>
      </c>
      <c r="G60" s="385"/>
      <c r="H60" s="38" t="s">
        <v>93</v>
      </c>
      <c r="I60" s="40" t="s">
        <v>94</v>
      </c>
    </row>
    <row r="61" spans="1:9" ht="120.75" customHeight="1" thickBot="1" x14ac:dyDescent="0.35">
      <c r="A61" s="383"/>
      <c r="B61" s="232">
        <v>0.08</v>
      </c>
      <c r="C61" s="32"/>
      <c r="D61" s="386"/>
      <c r="E61" s="387"/>
      <c r="F61" s="386"/>
      <c r="G61" s="387"/>
      <c r="H61" s="28"/>
      <c r="I61" s="28"/>
    </row>
    <row r="62" spans="1:9" x14ac:dyDescent="0.3">
      <c r="B62" s="183">
        <f>+B47+B43+B41+B45+B49+B51+B53+B55+B57+B59+B61</f>
        <v>0.95999999999999985</v>
      </c>
    </row>
    <row r="64" spans="1:9" s="25" customFormat="1" ht="30" customHeight="1" x14ac:dyDescent="0.3">
      <c r="A64" s="1"/>
      <c r="B64" s="1"/>
      <c r="C64" s="1"/>
      <c r="D64" s="1"/>
      <c r="E64" s="1"/>
      <c r="F64" s="1"/>
      <c r="G64" s="1"/>
      <c r="H64" s="1"/>
      <c r="I64" s="1"/>
    </row>
    <row r="65" spans="1:9" ht="34.5" customHeight="1" x14ac:dyDescent="0.3">
      <c r="A65" s="388" t="s">
        <v>57</v>
      </c>
      <c r="B65" s="388"/>
      <c r="C65" s="388"/>
      <c r="D65" s="388"/>
      <c r="E65" s="388"/>
      <c r="F65" s="388"/>
      <c r="G65" s="388"/>
      <c r="H65" s="388"/>
      <c r="I65" s="388"/>
    </row>
    <row r="66" spans="1:9" ht="67.5" customHeight="1" x14ac:dyDescent="0.3">
      <c r="A66" s="41" t="s">
        <v>58</v>
      </c>
      <c r="B66" s="376" t="s">
        <v>221</v>
      </c>
      <c r="C66" s="379"/>
      <c r="D66" s="376" t="s">
        <v>222</v>
      </c>
      <c r="E66" s="379"/>
      <c r="F66" s="376" t="s">
        <v>223</v>
      </c>
      <c r="G66" s="379"/>
      <c r="H66" s="378"/>
      <c r="I66" s="379"/>
    </row>
    <row r="67" spans="1:9" ht="45.75" customHeight="1" x14ac:dyDescent="0.3">
      <c r="A67" s="41" t="s">
        <v>224</v>
      </c>
      <c r="B67" s="378">
        <v>4.0000000000000001E-3</v>
      </c>
      <c r="C67" s="472"/>
      <c r="D67" s="378">
        <v>4.4000000000000004E-2</v>
      </c>
      <c r="E67" s="472"/>
      <c r="F67" s="378">
        <v>2E-3</v>
      </c>
      <c r="G67" s="472"/>
      <c r="H67" s="380"/>
      <c r="I67" s="381"/>
    </row>
    <row r="68" spans="1:9" ht="30" customHeight="1" x14ac:dyDescent="0.3">
      <c r="A68" s="343" t="s">
        <v>170</v>
      </c>
      <c r="B68" s="92" t="s">
        <v>85</v>
      </c>
      <c r="C68" s="92" t="s">
        <v>87</v>
      </c>
      <c r="D68" s="92" t="s">
        <v>85</v>
      </c>
      <c r="E68" s="92" t="s">
        <v>87</v>
      </c>
      <c r="F68" s="92" t="s">
        <v>85</v>
      </c>
      <c r="G68" s="92" t="s">
        <v>87</v>
      </c>
      <c r="H68" s="92" t="s">
        <v>85</v>
      </c>
      <c r="I68" s="92" t="s">
        <v>87</v>
      </c>
    </row>
    <row r="69" spans="1:9" ht="30" customHeight="1" x14ac:dyDescent="0.3">
      <c r="A69" s="344"/>
      <c r="B69" s="234">
        <v>0.5</v>
      </c>
      <c r="C69" s="234">
        <v>0.5</v>
      </c>
      <c r="D69" s="234">
        <v>0</v>
      </c>
      <c r="E69" s="234">
        <v>0</v>
      </c>
      <c r="F69" s="234">
        <v>0</v>
      </c>
      <c r="G69" s="234">
        <v>0</v>
      </c>
      <c r="H69" s="50"/>
      <c r="I69" s="43"/>
    </row>
    <row r="70" spans="1:9" ht="309.75" customHeight="1" x14ac:dyDescent="0.3">
      <c r="A70" s="41" t="s">
        <v>225</v>
      </c>
      <c r="B70" s="473" t="s">
        <v>226</v>
      </c>
      <c r="C70" s="474"/>
      <c r="D70" s="475" t="s">
        <v>227</v>
      </c>
      <c r="E70" s="476"/>
      <c r="F70" s="475" t="s">
        <v>227</v>
      </c>
      <c r="G70" s="476"/>
      <c r="H70" s="356"/>
      <c r="I70" s="373"/>
    </row>
    <row r="71" spans="1:9" ht="90.75" customHeight="1" x14ac:dyDescent="0.3">
      <c r="A71" s="41" t="s">
        <v>228</v>
      </c>
      <c r="B71" s="374" t="s">
        <v>229</v>
      </c>
      <c r="C71" s="375"/>
      <c r="D71" s="362" t="s">
        <v>230</v>
      </c>
      <c r="E71" s="363"/>
      <c r="F71" s="475" t="s">
        <v>230</v>
      </c>
      <c r="G71" s="476"/>
      <c r="H71" s="358"/>
      <c r="I71" s="359"/>
    </row>
    <row r="72" spans="1:9" ht="30.75" customHeight="1" x14ac:dyDescent="0.3">
      <c r="A72" s="343" t="s">
        <v>172</v>
      </c>
      <c r="B72" s="92" t="s">
        <v>85</v>
      </c>
      <c r="C72" s="92" t="s">
        <v>87</v>
      </c>
      <c r="D72" s="92" t="s">
        <v>85</v>
      </c>
      <c r="E72" s="92" t="s">
        <v>87</v>
      </c>
      <c r="F72" s="92" t="s">
        <v>85</v>
      </c>
      <c r="G72" s="92" t="s">
        <v>87</v>
      </c>
      <c r="H72" s="92" t="s">
        <v>85</v>
      </c>
      <c r="I72" s="92" t="s">
        <v>87</v>
      </c>
    </row>
    <row r="73" spans="1:9" ht="30.75" customHeight="1" x14ac:dyDescent="0.3">
      <c r="A73" s="344"/>
      <c r="B73" s="234">
        <v>0.25</v>
      </c>
      <c r="C73" s="43"/>
      <c r="D73" s="234">
        <v>9.0909090909090912E-2</v>
      </c>
      <c r="E73" s="234"/>
      <c r="F73" s="234">
        <v>0</v>
      </c>
      <c r="G73" s="234"/>
      <c r="H73" s="50"/>
      <c r="I73" s="44"/>
    </row>
    <row r="74" spans="1:9" ht="115.5" customHeight="1" x14ac:dyDescent="0.3">
      <c r="A74" s="41" t="s">
        <v>225</v>
      </c>
      <c r="B74" s="364"/>
      <c r="C74" s="365"/>
      <c r="D74" s="370"/>
      <c r="E74" s="371"/>
      <c r="F74" s="356"/>
      <c r="G74" s="357"/>
      <c r="H74" s="370"/>
      <c r="I74" s="371"/>
    </row>
    <row r="75" spans="1:9" ht="115.5" customHeight="1" x14ac:dyDescent="0.3">
      <c r="A75" s="41" t="s">
        <v>228</v>
      </c>
      <c r="B75" s="362"/>
      <c r="C75" s="363"/>
      <c r="D75" s="362"/>
      <c r="E75" s="363"/>
      <c r="F75" s="358"/>
      <c r="G75" s="359"/>
      <c r="H75" s="358"/>
      <c r="I75" s="359"/>
    </row>
    <row r="76" spans="1:9" ht="30.75" customHeight="1" x14ac:dyDescent="0.3">
      <c r="A76" s="343" t="s">
        <v>173</v>
      </c>
      <c r="B76" s="92" t="s">
        <v>85</v>
      </c>
      <c r="C76" s="92" t="s">
        <v>87</v>
      </c>
      <c r="D76" s="92" t="s">
        <v>85</v>
      </c>
      <c r="E76" s="92" t="s">
        <v>87</v>
      </c>
      <c r="F76" s="92" t="s">
        <v>85</v>
      </c>
      <c r="G76" s="92" t="s">
        <v>87</v>
      </c>
      <c r="H76" s="92" t="s">
        <v>85</v>
      </c>
      <c r="I76" s="92" t="s">
        <v>87</v>
      </c>
    </row>
    <row r="77" spans="1:9" ht="30.75" customHeight="1" x14ac:dyDescent="0.3">
      <c r="A77" s="344"/>
      <c r="B77" s="234">
        <v>0.25</v>
      </c>
      <c r="C77" s="43"/>
      <c r="D77" s="234">
        <v>9.0909090909090912E-2</v>
      </c>
      <c r="E77" s="234"/>
      <c r="F77" s="234">
        <v>0</v>
      </c>
      <c r="G77" s="234"/>
      <c r="H77" s="50"/>
      <c r="I77" s="44"/>
    </row>
    <row r="78" spans="1:9" ht="98.25" customHeight="1" x14ac:dyDescent="0.3">
      <c r="A78" s="41" t="s">
        <v>225</v>
      </c>
      <c r="B78" s="364"/>
      <c r="C78" s="365"/>
      <c r="D78" s="358"/>
      <c r="E78" s="480"/>
      <c r="F78" s="356"/>
      <c r="G78" s="357"/>
      <c r="H78" s="358"/>
      <c r="I78" s="359"/>
    </row>
    <row r="79" spans="1:9" ht="98.25" customHeight="1" x14ac:dyDescent="0.3">
      <c r="A79" s="41" t="s">
        <v>228</v>
      </c>
      <c r="B79" s="362"/>
      <c r="C79" s="363"/>
      <c r="D79" s="362"/>
      <c r="E79" s="363"/>
      <c r="F79" s="358"/>
      <c r="G79" s="359"/>
      <c r="H79" s="358"/>
      <c r="I79" s="359"/>
    </row>
    <row r="80" spans="1:9" ht="30.75" customHeight="1" x14ac:dyDescent="0.3">
      <c r="A80" s="343" t="s">
        <v>174</v>
      </c>
      <c r="B80" s="92" t="s">
        <v>85</v>
      </c>
      <c r="C80" s="92" t="s">
        <v>87</v>
      </c>
      <c r="D80" s="92" t="s">
        <v>85</v>
      </c>
      <c r="E80" s="92" t="s">
        <v>87</v>
      </c>
      <c r="F80" s="92" t="s">
        <v>85</v>
      </c>
      <c r="G80" s="92" t="s">
        <v>87</v>
      </c>
      <c r="H80" s="92" t="s">
        <v>85</v>
      </c>
      <c r="I80" s="92" t="s">
        <v>87</v>
      </c>
    </row>
    <row r="81" spans="1:9" ht="30.75" customHeight="1" x14ac:dyDescent="0.3">
      <c r="A81" s="344"/>
      <c r="B81" s="234">
        <v>0</v>
      </c>
      <c r="C81" s="43"/>
      <c r="D81" s="234">
        <v>9.0909090909090912E-2</v>
      </c>
      <c r="E81" s="234"/>
      <c r="F81" s="234">
        <v>0</v>
      </c>
      <c r="G81" s="234"/>
      <c r="H81" s="50"/>
      <c r="I81" s="44"/>
    </row>
    <row r="82" spans="1:9" ht="87" customHeight="1" x14ac:dyDescent="0.3">
      <c r="A82" s="41" t="s">
        <v>225</v>
      </c>
      <c r="B82" s="352"/>
      <c r="C82" s="353"/>
      <c r="D82" s="358"/>
      <c r="E82" s="359"/>
      <c r="F82" s="356"/>
      <c r="G82" s="357"/>
      <c r="H82" s="358"/>
      <c r="I82" s="359"/>
    </row>
    <row r="83" spans="1:9" ht="81" customHeight="1" x14ac:dyDescent="0.3">
      <c r="A83" s="41" t="s">
        <v>228</v>
      </c>
      <c r="B83" s="360"/>
      <c r="C83" s="361"/>
      <c r="D83" s="362"/>
      <c r="E83" s="363"/>
      <c r="F83" s="358"/>
      <c r="G83" s="359"/>
      <c r="H83" s="358"/>
      <c r="I83" s="359"/>
    </row>
    <row r="84" spans="1:9" ht="30" customHeight="1" x14ac:dyDescent="0.3">
      <c r="A84" s="343" t="s">
        <v>177</v>
      </c>
      <c r="B84" s="92" t="s">
        <v>85</v>
      </c>
      <c r="C84" s="92" t="s">
        <v>87</v>
      </c>
      <c r="D84" s="92" t="s">
        <v>85</v>
      </c>
      <c r="E84" s="92" t="s">
        <v>87</v>
      </c>
      <c r="F84" s="92" t="s">
        <v>85</v>
      </c>
      <c r="G84" s="92" t="s">
        <v>87</v>
      </c>
      <c r="H84" s="92" t="s">
        <v>85</v>
      </c>
      <c r="I84" s="92" t="s">
        <v>87</v>
      </c>
    </row>
    <row r="85" spans="1:9" ht="30" customHeight="1" x14ac:dyDescent="0.3">
      <c r="A85" s="344"/>
      <c r="B85" s="234">
        <v>0</v>
      </c>
      <c r="C85" s="43"/>
      <c r="D85" s="234">
        <v>9.0909090909090912E-2</v>
      </c>
      <c r="E85" s="234"/>
      <c r="F85" s="234">
        <v>0</v>
      </c>
      <c r="G85" s="234"/>
      <c r="H85" s="50"/>
      <c r="I85" s="44"/>
    </row>
    <row r="86" spans="1:9" ht="80.25" customHeight="1" x14ac:dyDescent="0.3">
      <c r="A86" s="41" t="s">
        <v>225</v>
      </c>
      <c r="B86" s="351"/>
      <c r="C86" s="351"/>
      <c r="D86" s="351"/>
      <c r="E86" s="351"/>
      <c r="F86" s="351"/>
      <c r="G86" s="351"/>
      <c r="H86" s="351"/>
      <c r="I86" s="351"/>
    </row>
    <row r="87" spans="1:9" ht="80.25" customHeight="1" x14ac:dyDescent="0.3">
      <c r="A87" s="41" t="s">
        <v>228</v>
      </c>
      <c r="B87" s="346"/>
      <c r="C87" s="347"/>
      <c r="D87" s="346"/>
      <c r="E87" s="347"/>
      <c r="F87" s="346"/>
      <c r="G87" s="347"/>
      <c r="H87" s="346"/>
      <c r="I87" s="347"/>
    </row>
    <row r="88" spans="1:9" ht="29.25" customHeight="1" x14ac:dyDescent="0.3">
      <c r="A88" s="343" t="s">
        <v>178</v>
      </c>
      <c r="B88" s="92" t="s">
        <v>85</v>
      </c>
      <c r="C88" s="92" t="s">
        <v>87</v>
      </c>
      <c r="D88" s="92" t="s">
        <v>85</v>
      </c>
      <c r="E88" s="92" t="s">
        <v>87</v>
      </c>
      <c r="F88" s="92" t="s">
        <v>85</v>
      </c>
      <c r="G88" s="92" t="s">
        <v>87</v>
      </c>
      <c r="H88" s="92" t="s">
        <v>85</v>
      </c>
      <c r="I88" s="92" t="s">
        <v>87</v>
      </c>
    </row>
    <row r="89" spans="1:9" ht="29.25" customHeight="1" x14ac:dyDescent="0.3">
      <c r="A89" s="344"/>
      <c r="B89" s="234">
        <v>0</v>
      </c>
      <c r="C89" s="43"/>
      <c r="D89" s="234">
        <v>9.0909090909090912E-2</v>
      </c>
      <c r="E89" s="234"/>
      <c r="F89" s="234">
        <v>1</v>
      </c>
      <c r="G89" s="234"/>
      <c r="H89" s="50"/>
      <c r="I89" s="44"/>
    </row>
    <row r="90" spans="1:9" ht="80.25" customHeight="1" x14ac:dyDescent="0.3">
      <c r="A90" s="41" t="s">
        <v>225</v>
      </c>
      <c r="B90" s="348"/>
      <c r="C90" s="348"/>
      <c r="D90" s="348"/>
      <c r="E90" s="348"/>
      <c r="F90" s="348"/>
      <c r="G90" s="348"/>
      <c r="H90" s="348"/>
      <c r="I90" s="348"/>
    </row>
    <row r="91" spans="1:9" ht="80.25" customHeight="1" x14ac:dyDescent="0.3">
      <c r="A91" s="41" t="s">
        <v>228</v>
      </c>
      <c r="B91" s="346"/>
      <c r="C91" s="347"/>
      <c r="D91" s="346"/>
      <c r="E91" s="347"/>
      <c r="F91" s="346"/>
      <c r="G91" s="347"/>
      <c r="H91" s="346"/>
      <c r="I91" s="347"/>
    </row>
    <row r="92" spans="1:9" ht="24.9" customHeight="1" x14ac:dyDescent="0.3">
      <c r="A92" s="343" t="s">
        <v>179</v>
      </c>
      <c r="B92" s="92" t="s">
        <v>85</v>
      </c>
      <c r="C92" s="92" t="s">
        <v>87</v>
      </c>
      <c r="D92" s="92" t="s">
        <v>85</v>
      </c>
      <c r="E92" s="92" t="s">
        <v>87</v>
      </c>
      <c r="F92" s="92" t="s">
        <v>85</v>
      </c>
      <c r="G92" s="92" t="s">
        <v>87</v>
      </c>
      <c r="H92" s="92" t="s">
        <v>85</v>
      </c>
      <c r="I92" s="92" t="s">
        <v>87</v>
      </c>
    </row>
    <row r="93" spans="1:9" ht="24.9" customHeight="1" x14ac:dyDescent="0.3">
      <c r="A93" s="344"/>
      <c r="B93" s="234">
        <v>0</v>
      </c>
      <c r="C93" s="43"/>
      <c r="D93" s="234">
        <v>9.0909090909090912E-2</v>
      </c>
      <c r="E93" s="234"/>
      <c r="F93" s="234">
        <v>0</v>
      </c>
      <c r="G93" s="234"/>
      <c r="H93" s="50"/>
      <c r="I93" s="44"/>
    </row>
    <row r="94" spans="1:9" ht="80.25" customHeight="1" x14ac:dyDescent="0.3">
      <c r="A94" s="41" t="s">
        <v>225</v>
      </c>
      <c r="B94" s="348"/>
      <c r="C94" s="348"/>
      <c r="D94" s="348"/>
      <c r="E94" s="348"/>
      <c r="F94" s="348"/>
      <c r="G94" s="348"/>
      <c r="H94" s="348"/>
      <c r="I94" s="348"/>
    </row>
    <row r="95" spans="1:9" ht="80.25" customHeight="1" x14ac:dyDescent="0.3">
      <c r="A95" s="41" t="s">
        <v>228</v>
      </c>
      <c r="B95" s="346"/>
      <c r="C95" s="347"/>
      <c r="D95" s="346"/>
      <c r="E95" s="347"/>
      <c r="F95" s="346"/>
      <c r="G95" s="347"/>
      <c r="H95" s="346"/>
      <c r="I95" s="347"/>
    </row>
    <row r="96" spans="1:9" ht="24.9" customHeight="1" x14ac:dyDescent="0.3">
      <c r="A96" s="343" t="s">
        <v>180</v>
      </c>
      <c r="B96" s="92" t="s">
        <v>85</v>
      </c>
      <c r="C96" s="92" t="s">
        <v>87</v>
      </c>
      <c r="D96" s="92" t="s">
        <v>85</v>
      </c>
      <c r="E96" s="92" t="s">
        <v>87</v>
      </c>
      <c r="F96" s="92" t="s">
        <v>85</v>
      </c>
      <c r="G96" s="92" t="s">
        <v>87</v>
      </c>
      <c r="H96" s="92" t="s">
        <v>85</v>
      </c>
      <c r="I96" s="92" t="s">
        <v>87</v>
      </c>
    </row>
    <row r="97" spans="1:9" ht="24.9" customHeight="1" x14ac:dyDescent="0.3">
      <c r="A97" s="344"/>
      <c r="B97" s="234">
        <v>0</v>
      </c>
      <c r="C97" s="43"/>
      <c r="D97" s="234">
        <v>9.0909090909090912E-2</v>
      </c>
      <c r="E97" s="234"/>
      <c r="F97" s="234">
        <v>0</v>
      </c>
      <c r="G97" s="234"/>
      <c r="H97" s="50"/>
      <c r="I97" s="44"/>
    </row>
    <row r="98" spans="1:9" ht="80.25" customHeight="1" x14ac:dyDescent="0.3">
      <c r="A98" s="41" t="s">
        <v>225</v>
      </c>
      <c r="B98" s="348"/>
      <c r="C98" s="348"/>
      <c r="D98" s="348"/>
      <c r="E98" s="348"/>
      <c r="F98" s="348"/>
      <c r="G98" s="348"/>
      <c r="H98" s="348"/>
      <c r="I98" s="348"/>
    </row>
    <row r="99" spans="1:9" ht="80.25" customHeight="1" x14ac:dyDescent="0.3">
      <c r="A99" s="41" t="s">
        <v>228</v>
      </c>
      <c r="B99" s="346"/>
      <c r="C99" s="347"/>
      <c r="D99" s="346"/>
      <c r="E99" s="347"/>
      <c r="F99" s="346"/>
      <c r="G99" s="347"/>
      <c r="H99" s="346"/>
      <c r="I99" s="347"/>
    </row>
    <row r="100" spans="1:9" ht="24.9" customHeight="1" x14ac:dyDescent="0.3">
      <c r="A100" s="343" t="s">
        <v>182</v>
      </c>
      <c r="B100" s="92" t="s">
        <v>85</v>
      </c>
      <c r="C100" s="92" t="s">
        <v>87</v>
      </c>
      <c r="D100" s="92" t="s">
        <v>85</v>
      </c>
      <c r="E100" s="92" t="s">
        <v>87</v>
      </c>
      <c r="F100" s="92" t="s">
        <v>85</v>
      </c>
      <c r="G100" s="92" t="s">
        <v>87</v>
      </c>
      <c r="H100" s="92" t="s">
        <v>85</v>
      </c>
      <c r="I100" s="92" t="s">
        <v>87</v>
      </c>
    </row>
    <row r="101" spans="1:9" ht="24.9" customHeight="1" x14ac:dyDescent="0.3">
      <c r="A101" s="344"/>
      <c r="B101" s="234">
        <v>0</v>
      </c>
      <c r="C101" s="43"/>
      <c r="D101" s="234">
        <v>9.0909090909090912E-2</v>
      </c>
      <c r="E101" s="234"/>
      <c r="F101" s="234">
        <v>0</v>
      </c>
      <c r="G101" s="234"/>
      <c r="H101" s="50"/>
      <c r="I101" s="44"/>
    </row>
    <row r="102" spans="1:9" ht="80.25" customHeight="1" x14ac:dyDescent="0.3">
      <c r="A102" s="41" t="s">
        <v>225</v>
      </c>
      <c r="B102" s="348"/>
      <c r="C102" s="348"/>
      <c r="D102" s="348"/>
      <c r="E102" s="348"/>
      <c r="F102" s="348"/>
      <c r="G102" s="348"/>
      <c r="H102" s="348"/>
      <c r="I102" s="348"/>
    </row>
    <row r="103" spans="1:9" ht="80.25" customHeight="1" x14ac:dyDescent="0.3">
      <c r="A103" s="41" t="s">
        <v>228</v>
      </c>
      <c r="B103" s="346"/>
      <c r="C103" s="347"/>
      <c r="D103" s="346"/>
      <c r="E103" s="347"/>
      <c r="F103" s="346"/>
      <c r="G103" s="347"/>
      <c r="H103" s="346"/>
      <c r="I103" s="347"/>
    </row>
    <row r="104" spans="1:9" ht="24.9" customHeight="1" x14ac:dyDescent="0.3">
      <c r="A104" s="343" t="s">
        <v>183</v>
      </c>
      <c r="B104" s="92" t="s">
        <v>85</v>
      </c>
      <c r="C104" s="92" t="s">
        <v>87</v>
      </c>
      <c r="D104" s="92" t="s">
        <v>85</v>
      </c>
      <c r="E104" s="92" t="s">
        <v>87</v>
      </c>
      <c r="F104" s="92" t="s">
        <v>85</v>
      </c>
      <c r="G104" s="92" t="s">
        <v>87</v>
      </c>
      <c r="H104" s="92" t="s">
        <v>85</v>
      </c>
      <c r="I104" s="92" t="s">
        <v>87</v>
      </c>
    </row>
    <row r="105" spans="1:9" ht="24.9" customHeight="1" x14ac:dyDescent="0.3">
      <c r="A105" s="344"/>
      <c r="B105" s="234">
        <v>0</v>
      </c>
      <c r="C105" s="43"/>
      <c r="D105" s="234">
        <v>9.0909090909090912E-2</v>
      </c>
      <c r="E105" s="234"/>
      <c r="F105" s="234">
        <v>0</v>
      </c>
      <c r="G105" s="234"/>
      <c r="H105" s="50"/>
      <c r="I105" s="44"/>
    </row>
    <row r="106" spans="1:9" ht="80.25" customHeight="1" x14ac:dyDescent="0.3">
      <c r="A106" s="41" t="s">
        <v>225</v>
      </c>
      <c r="B106" s="348"/>
      <c r="C106" s="348"/>
      <c r="D106" s="348"/>
      <c r="E106" s="348"/>
      <c r="F106" s="348"/>
      <c r="G106" s="348"/>
      <c r="H106" s="348"/>
      <c r="I106" s="348"/>
    </row>
    <row r="107" spans="1:9" ht="80.25" customHeight="1" x14ac:dyDescent="0.3">
      <c r="A107" s="41" t="s">
        <v>228</v>
      </c>
      <c r="B107" s="346"/>
      <c r="C107" s="347"/>
      <c r="D107" s="346"/>
      <c r="E107" s="347"/>
      <c r="F107" s="346"/>
      <c r="G107" s="347"/>
      <c r="H107" s="346"/>
      <c r="I107" s="347"/>
    </row>
    <row r="108" spans="1:9" ht="24.9" customHeight="1" x14ac:dyDescent="0.3">
      <c r="A108" s="343" t="s">
        <v>184</v>
      </c>
      <c r="B108" s="92" t="s">
        <v>85</v>
      </c>
      <c r="C108" s="92" t="s">
        <v>87</v>
      </c>
      <c r="D108" s="92" t="s">
        <v>85</v>
      </c>
      <c r="E108" s="92" t="s">
        <v>87</v>
      </c>
      <c r="F108" s="92" t="s">
        <v>85</v>
      </c>
      <c r="G108" s="92" t="s">
        <v>87</v>
      </c>
      <c r="H108" s="92" t="s">
        <v>85</v>
      </c>
      <c r="I108" s="92" t="s">
        <v>87</v>
      </c>
    </row>
    <row r="109" spans="1:9" ht="24.9" customHeight="1" x14ac:dyDescent="0.3">
      <c r="A109" s="344"/>
      <c r="B109" s="234">
        <v>0</v>
      </c>
      <c r="C109" s="43"/>
      <c r="D109" s="234">
        <v>9.0909090909090912E-2</v>
      </c>
      <c r="E109" s="234"/>
      <c r="F109" s="234">
        <v>0</v>
      </c>
      <c r="G109" s="234"/>
      <c r="H109" s="50"/>
      <c r="I109" s="44"/>
    </row>
    <row r="110" spans="1:9" ht="80.25" customHeight="1" x14ac:dyDescent="0.3">
      <c r="A110" s="41" t="s">
        <v>225</v>
      </c>
      <c r="B110" s="348"/>
      <c r="C110" s="348"/>
      <c r="D110" s="348"/>
      <c r="E110" s="348"/>
      <c r="F110" s="348"/>
      <c r="G110" s="348"/>
      <c r="H110" s="348"/>
      <c r="I110" s="348"/>
    </row>
    <row r="111" spans="1:9" ht="80.25" customHeight="1" x14ac:dyDescent="0.3">
      <c r="A111" s="41" t="s">
        <v>228</v>
      </c>
      <c r="B111" s="346"/>
      <c r="C111" s="347"/>
      <c r="D111" s="346"/>
      <c r="E111" s="347"/>
      <c r="F111" s="346"/>
      <c r="G111" s="347"/>
      <c r="H111" s="346"/>
      <c r="I111" s="347"/>
    </row>
    <row r="112" spans="1:9" ht="24.9" customHeight="1" x14ac:dyDescent="0.3">
      <c r="A112" s="343" t="s">
        <v>185</v>
      </c>
      <c r="B112" s="92" t="s">
        <v>85</v>
      </c>
      <c r="C112" s="92" t="s">
        <v>87</v>
      </c>
      <c r="D112" s="92" t="s">
        <v>85</v>
      </c>
      <c r="E112" s="92" t="s">
        <v>87</v>
      </c>
      <c r="F112" s="92" t="s">
        <v>85</v>
      </c>
      <c r="G112" s="92" t="s">
        <v>87</v>
      </c>
      <c r="H112" s="92" t="s">
        <v>85</v>
      </c>
      <c r="I112" s="92" t="s">
        <v>87</v>
      </c>
    </row>
    <row r="113" spans="1:9" ht="24.9" customHeight="1" x14ac:dyDescent="0.3">
      <c r="A113" s="344"/>
      <c r="B113" s="234">
        <v>0</v>
      </c>
      <c r="C113" s="43"/>
      <c r="D113" s="234">
        <v>9.0909090909090912E-2</v>
      </c>
      <c r="E113" s="234"/>
      <c r="F113" s="234">
        <v>0</v>
      </c>
      <c r="G113" s="234"/>
      <c r="H113" s="50"/>
      <c r="I113" s="173"/>
    </row>
    <row r="114" spans="1:9" ht="80.25" customHeight="1" x14ac:dyDescent="0.3">
      <c r="A114" s="41" t="s">
        <v>225</v>
      </c>
      <c r="B114" s="345"/>
      <c r="C114" s="345"/>
      <c r="D114" s="345"/>
      <c r="E114" s="345"/>
      <c r="F114" s="345"/>
      <c r="G114" s="345"/>
      <c r="H114" s="345"/>
      <c r="I114" s="345"/>
    </row>
    <row r="115" spans="1:9" ht="80.25" customHeight="1" x14ac:dyDescent="0.3">
      <c r="A115" s="41" t="s">
        <v>228</v>
      </c>
      <c r="B115" s="346"/>
      <c r="C115" s="347"/>
      <c r="D115" s="346"/>
      <c r="E115" s="347"/>
      <c r="F115" s="346"/>
      <c r="G115" s="347"/>
      <c r="H115" s="346"/>
      <c r="I115" s="347"/>
    </row>
    <row r="116" spans="1:9" ht="16.8" x14ac:dyDescent="0.3">
      <c r="A116" s="42" t="s">
        <v>231</v>
      </c>
      <c r="B116" s="46">
        <f t="shared" ref="B116:I116" si="1">(B69+B73+B77+B81+B85+B89+B93+B97+B101+B105+B109+B113)</f>
        <v>1</v>
      </c>
      <c r="C116" s="46">
        <f t="shared" si="1"/>
        <v>0.5</v>
      </c>
      <c r="D116" s="46">
        <f t="shared" si="1"/>
        <v>1.0000000000000002</v>
      </c>
      <c r="E116" s="46">
        <f t="shared" si="1"/>
        <v>0</v>
      </c>
      <c r="F116" s="46">
        <f t="shared" si="1"/>
        <v>1</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5" type="noConversion"/>
  <hyperlinks>
    <hyperlink ref="B71:C71" r:id="rId1" display="https://secretariadistritald-my.sharepoint.com/shared?id=%2Fsites%2FSeguimientoPlandeAccinProyectodeInversin8225%2FDocumentos%20compartidos%2F01%2E%20Enero%202026%2FActividad%2001%2FTarea%201%20%2D%20Instrumento%20de%20consolidaci%C3%B3n&amp;listurl=https%3A%2F%2Fsecretariadistritald%2Esharepoint%2Ecom%2Fsites%2FSeguimientoPlandeAccinProyectodeInversin8225%2FDocumentos%20compartidos" xr:uid="{FAD7964E-5D18-420C-9E0A-CBD213720C1D}"/>
  </hyperlinks>
  <pageMargins left="0.25" right="0.25" top="0.75" bottom="0.75" header="0.3" footer="0.3"/>
  <pageSetup scale="10" orientation="landscape" r:id="rId2"/>
  <ignoredErrors>
    <ignoredError sqref="N24:N29" emptyCellReferenc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0BFA8-AE50-4AD9-886C-E2448AE450E4}">
  <sheetPr>
    <tabColor theme="5" tint="0.59999389629810485"/>
    <pageSetUpPr fitToPage="1"/>
  </sheetPr>
  <dimension ref="A1:O126"/>
  <sheetViews>
    <sheetView showGridLines="0" topLeftCell="A36" zoomScale="80" zoomScaleNormal="80" zoomScaleSheetLayoutView="10" workbookViewId="0">
      <selection activeCell="D23" sqref="D23"/>
    </sheetView>
  </sheetViews>
  <sheetFormatPr baseColWidth="10" defaultColWidth="10.88671875" defaultRowHeight="13.8" x14ac:dyDescent="0.3"/>
  <cols>
    <col min="1" max="1" width="49.6640625" style="1" customWidth="1"/>
    <col min="2" max="5" width="35.6640625" style="1" customWidth="1"/>
    <col min="6" max="6" width="43" style="1" customWidth="1"/>
    <col min="7" max="7" width="41.109375" style="1" customWidth="1"/>
    <col min="8" max="8" width="35.6640625" style="1" customWidth="1"/>
    <col min="9" max="9" width="42.1093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2" customFormat="1" ht="22.2" customHeight="1" thickBot="1" x14ac:dyDescent="0.35">
      <c r="A1" s="439"/>
      <c r="B1" s="442" t="s">
        <v>160</v>
      </c>
      <c r="C1" s="443"/>
      <c r="D1" s="443"/>
      <c r="E1" s="443"/>
      <c r="F1" s="443"/>
      <c r="G1" s="443"/>
      <c r="H1" s="443"/>
      <c r="I1" s="443"/>
      <c r="J1" s="443"/>
      <c r="K1" s="443"/>
      <c r="L1" s="444"/>
      <c r="M1" s="445" t="s">
        <v>161</v>
      </c>
      <c r="N1" s="446"/>
      <c r="O1" s="447"/>
    </row>
    <row r="2" spans="1:15" s="82" customFormat="1" ht="18" customHeight="1" thickBot="1" x14ac:dyDescent="0.35">
      <c r="A2" s="440"/>
      <c r="B2" s="448" t="s">
        <v>162</v>
      </c>
      <c r="C2" s="449"/>
      <c r="D2" s="449"/>
      <c r="E2" s="449"/>
      <c r="F2" s="449"/>
      <c r="G2" s="449"/>
      <c r="H2" s="449"/>
      <c r="I2" s="449"/>
      <c r="J2" s="449"/>
      <c r="K2" s="449"/>
      <c r="L2" s="450"/>
      <c r="M2" s="445" t="s">
        <v>163</v>
      </c>
      <c r="N2" s="446"/>
      <c r="O2" s="447"/>
    </row>
    <row r="3" spans="1:15" s="82" customFormat="1" ht="19.95" customHeight="1" thickBot="1" x14ac:dyDescent="0.35">
      <c r="A3" s="440"/>
      <c r="B3" s="448" t="s">
        <v>0</v>
      </c>
      <c r="C3" s="449"/>
      <c r="D3" s="449"/>
      <c r="E3" s="449"/>
      <c r="F3" s="449"/>
      <c r="G3" s="449"/>
      <c r="H3" s="449"/>
      <c r="I3" s="449"/>
      <c r="J3" s="449"/>
      <c r="K3" s="449"/>
      <c r="L3" s="450"/>
      <c r="M3" s="445" t="s">
        <v>164</v>
      </c>
      <c r="N3" s="446"/>
      <c r="O3" s="447"/>
    </row>
    <row r="4" spans="1:15" s="82" customFormat="1" ht="21.75" customHeight="1" thickBot="1" x14ac:dyDescent="0.35">
      <c r="A4" s="441"/>
      <c r="B4" s="451" t="s">
        <v>165</v>
      </c>
      <c r="C4" s="452"/>
      <c r="D4" s="452"/>
      <c r="E4" s="452"/>
      <c r="F4" s="452"/>
      <c r="G4" s="452"/>
      <c r="H4" s="452"/>
      <c r="I4" s="452"/>
      <c r="J4" s="452"/>
      <c r="K4" s="452"/>
      <c r="L4" s="453"/>
      <c r="M4" s="445" t="s">
        <v>166</v>
      </c>
      <c r="N4" s="446"/>
      <c r="O4" s="447"/>
    </row>
    <row r="5" spans="1:15" s="82" customFormat="1" ht="16.2" customHeight="1" thickBot="1" x14ac:dyDescent="0.35">
      <c r="A5" s="83"/>
      <c r="B5" s="84"/>
      <c r="C5" s="84"/>
      <c r="D5" s="84"/>
      <c r="E5" s="84"/>
      <c r="F5" s="84"/>
      <c r="G5" s="84"/>
      <c r="H5" s="84"/>
      <c r="I5" s="84"/>
      <c r="J5" s="84"/>
      <c r="K5" s="84"/>
      <c r="L5" s="84"/>
      <c r="M5" s="85"/>
      <c r="N5" s="85"/>
      <c r="O5" s="85"/>
    </row>
    <row r="6" spans="1:15" ht="40.35" customHeight="1" thickBot="1" x14ac:dyDescent="0.35">
      <c r="A6" s="52" t="s">
        <v>167</v>
      </c>
      <c r="B6" s="431" t="s">
        <v>168</v>
      </c>
      <c r="C6" s="432"/>
      <c r="D6" s="432"/>
      <c r="E6" s="432"/>
      <c r="F6" s="432"/>
      <c r="G6" s="432"/>
      <c r="H6" s="432"/>
      <c r="I6" s="432"/>
      <c r="J6" s="432"/>
      <c r="K6" s="433"/>
      <c r="L6" s="160" t="s">
        <v>169</v>
      </c>
      <c r="M6" s="434">
        <v>2024110010316</v>
      </c>
      <c r="N6" s="435"/>
      <c r="O6" s="436"/>
    </row>
    <row r="7" spans="1:15" s="82" customFormat="1" ht="18" customHeight="1" thickBot="1" x14ac:dyDescent="0.35">
      <c r="A7" s="83"/>
      <c r="B7" s="84"/>
      <c r="C7" s="84"/>
      <c r="D7" s="84"/>
      <c r="E7" s="84"/>
      <c r="F7" s="84"/>
      <c r="G7" s="84"/>
      <c r="H7" s="84"/>
      <c r="I7" s="84"/>
      <c r="J7" s="84"/>
      <c r="K7" s="84"/>
      <c r="L7" s="84"/>
      <c r="M7" s="85"/>
      <c r="N7" s="85"/>
      <c r="O7" s="85"/>
    </row>
    <row r="8" spans="1:15" s="82" customFormat="1" ht="21.75" customHeight="1" thickBot="1" x14ac:dyDescent="0.35">
      <c r="A8" s="427" t="s">
        <v>6</v>
      </c>
      <c r="B8" s="160" t="s">
        <v>170</v>
      </c>
      <c r="C8" s="123" t="s">
        <v>171</v>
      </c>
      <c r="D8" s="160" t="s">
        <v>172</v>
      </c>
      <c r="E8" s="123"/>
      <c r="F8" s="160" t="s">
        <v>173</v>
      </c>
      <c r="G8" s="123"/>
      <c r="H8" s="160" t="s">
        <v>174</v>
      </c>
      <c r="I8" s="125"/>
      <c r="J8" s="406" t="s">
        <v>8</v>
      </c>
      <c r="K8" s="437"/>
      <c r="L8" s="159" t="s">
        <v>175</v>
      </c>
      <c r="M8" s="438"/>
      <c r="N8" s="438"/>
      <c r="O8" s="438"/>
    </row>
    <row r="9" spans="1:15" s="82" customFormat="1" ht="21.75" customHeight="1" thickBot="1" x14ac:dyDescent="0.35">
      <c r="A9" s="427"/>
      <c r="B9" s="161" t="s">
        <v>177</v>
      </c>
      <c r="C9" s="126"/>
      <c r="D9" s="160" t="s">
        <v>178</v>
      </c>
      <c r="E9" s="127"/>
      <c r="F9" s="160" t="s">
        <v>179</v>
      </c>
      <c r="G9" s="127"/>
      <c r="H9" s="160" t="s">
        <v>180</v>
      </c>
      <c r="I9" s="125"/>
      <c r="J9" s="406"/>
      <c r="K9" s="437"/>
      <c r="L9" s="159" t="s">
        <v>181</v>
      </c>
      <c r="M9" s="438"/>
      <c r="N9" s="438"/>
      <c r="O9" s="438"/>
    </row>
    <row r="10" spans="1:15" s="82" customFormat="1" ht="21.75" customHeight="1" thickBot="1" x14ac:dyDescent="0.35">
      <c r="A10" s="427"/>
      <c r="B10" s="160" t="s">
        <v>182</v>
      </c>
      <c r="C10" s="123"/>
      <c r="D10" s="160" t="s">
        <v>183</v>
      </c>
      <c r="E10" s="127"/>
      <c r="F10" s="160" t="s">
        <v>184</v>
      </c>
      <c r="G10" s="127"/>
      <c r="H10" s="160" t="s">
        <v>185</v>
      </c>
      <c r="I10" s="125"/>
      <c r="J10" s="406"/>
      <c r="K10" s="437"/>
      <c r="L10" s="159" t="s">
        <v>186</v>
      </c>
      <c r="M10" s="438" t="s">
        <v>176</v>
      </c>
      <c r="N10" s="438"/>
      <c r="O10" s="438"/>
    </row>
    <row r="11" spans="1:15" ht="15" customHeight="1" thickBot="1" x14ac:dyDescent="0.35">
      <c r="A11" s="6"/>
      <c r="B11" s="7"/>
      <c r="C11" s="7"/>
      <c r="D11" s="9"/>
      <c r="E11" s="8"/>
      <c r="F11" s="8"/>
      <c r="G11" s="206"/>
      <c r="H11" s="206"/>
      <c r="I11" s="10"/>
      <c r="J11" s="10"/>
      <c r="K11" s="7"/>
      <c r="L11" s="7"/>
      <c r="M11" s="7"/>
      <c r="N11" s="7"/>
      <c r="O11" s="7"/>
    </row>
    <row r="12" spans="1:15" ht="15" customHeight="1" x14ac:dyDescent="0.3">
      <c r="A12" s="414" t="s">
        <v>187</v>
      </c>
      <c r="B12" s="417" t="s">
        <v>232</v>
      </c>
      <c r="C12" s="418"/>
      <c r="D12" s="418"/>
      <c r="E12" s="418"/>
      <c r="F12" s="418"/>
      <c r="G12" s="418"/>
      <c r="H12" s="418"/>
      <c r="I12" s="418"/>
      <c r="J12" s="418"/>
      <c r="K12" s="418"/>
      <c r="L12" s="418"/>
      <c r="M12" s="418"/>
      <c r="N12" s="418"/>
      <c r="O12" s="419"/>
    </row>
    <row r="13" spans="1:15" ht="15" customHeight="1" x14ac:dyDescent="0.3">
      <c r="A13" s="415"/>
      <c r="B13" s="420"/>
      <c r="C13" s="421"/>
      <c r="D13" s="421"/>
      <c r="E13" s="421"/>
      <c r="F13" s="421"/>
      <c r="G13" s="421"/>
      <c r="H13" s="421"/>
      <c r="I13" s="421"/>
      <c r="J13" s="421"/>
      <c r="K13" s="421"/>
      <c r="L13" s="421"/>
      <c r="M13" s="421"/>
      <c r="N13" s="421"/>
      <c r="O13" s="422"/>
    </row>
    <row r="14" spans="1:15" ht="15" customHeight="1" thickBot="1" x14ac:dyDescent="0.35">
      <c r="A14" s="416"/>
      <c r="B14" s="423"/>
      <c r="C14" s="424"/>
      <c r="D14" s="424"/>
      <c r="E14" s="424"/>
      <c r="F14" s="424"/>
      <c r="G14" s="424"/>
      <c r="H14" s="424"/>
      <c r="I14" s="424"/>
      <c r="J14" s="424"/>
      <c r="K14" s="424"/>
      <c r="L14" s="424"/>
      <c r="M14" s="424"/>
      <c r="N14" s="424"/>
      <c r="O14" s="425"/>
    </row>
    <row r="15" spans="1:15" ht="9" customHeight="1" thickBot="1" x14ac:dyDescent="0.35">
      <c r="A15" s="14"/>
      <c r="B15" s="81"/>
      <c r="C15" s="15"/>
      <c r="D15" s="15"/>
      <c r="E15" s="15"/>
      <c r="F15" s="15"/>
      <c r="G15" s="16"/>
      <c r="H15" s="16"/>
      <c r="I15" s="16"/>
      <c r="J15" s="16"/>
      <c r="K15" s="16"/>
      <c r="L15" s="17"/>
      <c r="M15" s="17"/>
      <c r="N15" s="17"/>
      <c r="O15" s="17"/>
    </row>
    <row r="16" spans="1:15" s="18" customFormat="1" ht="37.5" customHeight="1" thickBot="1" x14ac:dyDescent="0.35">
      <c r="A16" s="52" t="s">
        <v>13</v>
      </c>
      <c r="B16" s="426" t="s">
        <v>189</v>
      </c>
      <c r="C16" s="426"/>
      <c r="D16" s="426"/>
      <c r="E16" s="426"/>
      <c r="F16" s="426"/>
      <c r="G16" s="427" t="s">
        <v>15</v>
      </c>
      <c r="H16" s="427"/>
      <c r="I16" s="428" t="s">
        <v>233</v>
      </c>
      <c r="J16" s="428"/>
      <c r="K16" s="428"/>
      <c r="L16" s="428"/>
      <c r="M16" s="428"/>
      <c r="N16" s="428"/>
      <c r="O16" s="428"/>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429" t="s">
        <v>191</v>
      </c>
      <c r="C18" s="429"/>
      <c r="D18" s="429"/>
      <c r="E18" s="429"/>
      <c r="F18" s="52" t="s">
        <v>19</v>
      </c>
      <c r="G18" s="430" t="s">
        <v>192</v>
      </c>
      <c r="H18" s="430"/>
      <c r="I18" s="430"/>
      <c r="J18" s="52" t="s">
        <v>21</v>
      </c>
      <c r="K18" s="426" t="s">
        <v>193</v>
      </c>
      <c r="L18" s="426"/>
      <c r="M18" s="426"/>
      <c r="N18" s="426"/>
      <c r="O18" s="426"/>
    </row>
    <row r="19" spans="1:15" ht="9" customHeight="1" x14ac:dyDescent="0.3">
      <c r="A19" s="5"/>
      <c r="B19" s="2"/>
      <c r="C19" s="403"/>
      <c r="D19" s="403"/>
      <c r="E19" s="403"/>
      <c r="F19" s="403"/>
      <c r="G19" s="403"/>
      <c r="H19" s="403"/>
      <c r="I19" s="403"/>
      <c r="J19" s="403"/>
      <c r="K19" s="403"/>
      <c r="L19" s="403"/>
      <c r="M19" s="403"/>
      <c r="N19" s="403"/>
      <c r="O19" s="403"/>
    </row>
    <row r="20" spans="1:15" ht="16.5" customHeight="1" thickBot="1" x14ac:dyDescent="0.35">
      <c r="A20" s="79"/>
      <c r="B20" s="80"/>
      <c r="C20" s="80"/>
      <c r="D20" s="80"/>
      <c r="E20" s="80"/>
      <c r="F20" s="80"/>
      <c r="G20" s="80"/>
      <c r="H20" s="80"/>
      <c r="I20" s="80"/>
      <c r="J20" s="80"/>
      <c r="K20" s="80"/>
      <c r="L20" s="80"/>
      <c r="M20" s="80"/>
      <c r="N20" s="80"/>
      <c r="O20" s="80"/>
    </row>
    <row r="21" spans="1:15" ht="32.1" customHeight="1" thickBot="1" x14ac:dyDescent="0.35">
      <c r="A21" s="404" t="s">
        <v>23</v>
      </c>
      <c r="B21" s="405"/>
      <c r="C21" s="405"/>
      <c r="D21" s="405"/>
      <c r="E21" s="405"/>
      <c r="F21" s="405"/>
      <c r="G21" s="405"/>
      <c r="H21" s="405"/>
      <c r="I21" s="405"/>
      <c r="J21" s="405"/>
      <c r="K21" s="405"/>
      <c r="L21" s="405"/>
      <c r="M21" s="405"/>
      <c r="N21" s="405"/>
      <c r="O21" s="406"/>
    </row>
    <row r="22" spans="1:15" ht="32.1" customHeight="1" thickBot="1" x14ac:dyDescent="0.35">
      <c r="A22" s="404" t="s">
        <v>194</v>
      </c>
      <c r="B22" s="405"/>
      <c r="C22" s="405"/>
      <c r="D22" s="405"/>
      <c r="E22" s="405"/>
      <c r="F22" s="405"/>
      <c r="G22" s="405"/>
      <c r="H22" s="405"/>
      <c r="I22" s="405"/>
      <c r="J22" s="405"/>
      <c r="K22" s="405"/>
      <c r="L22" s="405"/>
      <c r="M22" s="405"/>
      <c r="N22" s="405"/>
      <c r="O22" s="406"/>
    </row>
    <row r="23" spans="1:15" ht="32.1" customHeight="1" thickBot="1" x14ac:dyDescent="0.35">
      <c r="A23" s="24"/>
      <c r="B23" s="19" t="s">
        <v>170</v>
      </c>
      <c r="C23" s="19" t="s">
        <v>172</v>
      </c>
      <c r="D23" s="19" t="s">
        <v>173</v>
      </c>
      <c r="E23" s="19" t="s">
        <v>174</v>
      </c>
      <c r="F23" s="19" t="s">
        <v>177</v>
      </c>
      <c r="G23" s="19" t="s">
        <v>178</v>
      </c>
      <c r="H23" s="19" t="s">
        <v>179</v>
      </c>
      <c r="I23" s="19" t="s">
        <v>180</v>
      </c>
      <c r="J23" s="19" t="s">
        <v>182</v>
      </c>
      <c r="K23" s="19" t="s">
        <v>183</v>
      </c>
      <c r="L23" s="19" t="s">
        <v>184</v>
      </c>
      <c r="M23" s="19" t="s">
        <v>185</v>
      </c>
      <c r="N23" s="20" t="s">
        <v>195</v>
      </c>
      <c r="O23" s="20" t="s">
        <v>196</v>
      </c>
    </row>
    <row r="24" spans="1:15" ht="32.1" customHeight="1" x14ac:dyDescent="0.3">
      <c r="A24" s="21" t="s">
        <v>24</v>
      </c>
      <c r="B24" s="213">
        <v>888023300</v>
      </c>
      <c r="C24" s="213"/>
      <c r="D24" s="213"/>
      <c r="E24" s="200"/>
      <c r="F24" s="200"/>
      <c r="G24" s="200"/>
      <c r="H24" s="200"/>
      <c r="I24" s="200"/>
      <c r="J24" s="200"/>
      <c r="K24" s="200"/>
      <c r="L24" s="200"/>
      <c r="M24" s="200"/>
      <c r="N24" s="216">
        <f>SUM(B24:M24)</f>
        <v>888023300</v>
      </c>
      <c r="O24" s="201">
        <v>1</v>
      </c>
    </row>
    <row r="25" spans="1:15" ht="32.1" customHeight="1" x14ac:dyDescent="0.3">
      <c r="A25" s="21" t="s">
        <v>26</v>
      </c>
      <c r="B25" s="208">
        <v>763301133</v>
      </c>
      <c r="C25" s="208"/>
      <c r="D25" s="213"/>
      <c r="E25" s="200"/>
      <c r="F25" s="200"/>
      <c r="G25" s="200"/>
      <c r="H25" s="200"/>
      <c r="I25" s="200"/>
      <c r="J25" s="200"/>
      <c r="K25" s="200"/>
      <c r="L25" s="200"/>
      <c r="M25" s="200"/>
      <c r="N25" s="216">
        <f t="shared" ref="N25:N29" si="0">SUM(B25:M25)</f>
        <v>763301133</v>
      </c>
      <c r="O25" s="202">
        <f>N25/N24</f>
        <v>0.85955079444424487</v>
      </c>
    </row>
    <row r="26" spans="1:15" ht="32.1" customHeight="1" x14ac:dyDescent="0.3">
      <c r="A26" s="21" t="s">
        <v>28</v>
      </c>
      <c r="B26" s="209">
        <v>0</v>
      </c>
      <c r="C26" s="209"/>
      <c r="D26" s="214"/>
      <c r="E26" s="203"/>
      <c r="F26" s="203"/>
      <c r="G26" s="203"/>
      <c r="H26" s="203"/>
      <c r="I26" s="203"/>
      <c r="J26" s="203"/>
      <c r="K26" s="203"/>
      <c r="L26" s="203"/>
      <c r="M26" s="203"/>
      <c r="N26" s="216">
        <f t="shared" si="0"/>
        <v>0</v>
      </c>
      <c r="O26" s="202">
        <f>N26/N24</f>
        <v>0</v>
      </c>
    </row>
    <row r="27" spans="1:15" ht="32.1" customHeight="1" x14ac:dyDescent="0.3">
      <c r="A27" s="21" t="s">
        <v>197</v>
      </c>
      <c r="B27" s="213">
        <v>32745840</v>
      </c>
      <c r="C27" s="213"/>
      <c r="D27" s="213"/>
      <c r="E27" s="200"/>
      <c r="F27" s="200"/>
      <c r="G27" s="200"/>
      <c r="H27" s="200"/>
      <c r="I27" s="200"/>
      <c r="J27" s="200"/>
      <c r="K27" s="200"/>
      <c r="L27" s="200"/>
      <c r="M27" s="200"/>
      <c r="N27" s="216">
        <f t="shared" si="0"/>
        <v>32745840</v>
      </c>
      <c r="O27" s="202">
        <v>1</v>
      </c>
    </row>
    <row r="28" spans="1:15" ht="32.1" customHeight="1" x14ac:dyDescent="0.3">
      <c r="A28" s="21" t="s">
        <v>198</v>
      </c>
      <c r="B28" s="214">
        <v>0</v>
      </c>
      <c r="C28" s="214"/>
      <c r="D28" s="214"/>
      <c r="E28" s="203"/>
      <c r="F28" s="203"/>
      <c r="G28" s="203"/>
      <c r="H28" s="203"/>
      <c r="I28" s="203"/>
      <c r="J28" s="203"/>
      <c r="K28" s="203"/>
      <c r="L28" s="203"/>
      <c r="M28" s="203"/>
      <c r="N28" s="216">
        <f t="shared" si="0"/>
        <v>0</v>
      </c>
      <c r="O28" s="202">
        <f>N28/N27</f>
        <v>0</v>
      </c>
    </row>
    <row r="29" spans="1:15" ht="32.1" customHeight="1" thickBot="1" x14ac:dyDescent="0.35">
      <c r="A29" s="22" t="s">
        <v>34</v>
      </c>
      <c r="B29" s="215">
        <v>5100000</v>
      </c>
      <c r="C29" s="215"/>
      <c r="D29" s="215"/>
      <c r="E29" s="204"/>
      <c r="F29" s="204"/>
      <c r="G29" s="204"/>
      <c r="H29" s="204"/>
      <c r="I29" s="204"/>
      <c r="J29" s="204"/>
      <c r="K29" s="204"/>
      <c r="L29" s="204"/>
      <c r="M29" s="204"/>
      <c r="N29" s="217">
        <f t="shared" si="0"/>
        <v>5100000</v>
      </c>
      <c r="O29" s="205">
        <f>N29/N27</f>
        <v>0.15574497401807375</v>
      </c>
    </row>
    <row r="30" spans="1:15" s="23" customFormat="1" ht="16.5" customHeight="1" x14ac:dyDescent="0.25"/>
    <row r="31" spans="1:15" s="23" customFormat="1" ht="17.25" customHeight="1" x14ac:dyDescent="0.25"/>
    <row r="32" spans="1:15" ht="5.25" customHeight="1" thickBot="1" x14ac:dyDescent="0.35"/>
    <row r="33" spans="1:13" ht="48" customHeight="1" thickBot="1" x14ac:dyDescent="0.35">
      <c r="A33" s="407" t="s">
        <v>199</v>
      </c>
      <c r="B33" s="408"/>
      <c r="C33" s="408"/>
      <c r="D33" s="408"/>
      <c r="E33" s="408"/>
      <c r="F33" s="408"/>
      <c r="G33" s="408"/>
      <c r="H33" s="408"/>
      <c r="I33" s="409"/>
      <c r="J33" s="27"/>
    </row>
    <row r="34" spans="1:13" ht="50.25" customHeight="1" thickBot="1" x14ac:dyDescent="0.35">
      <c r="A34" s="36" t="s">
        <v>200</v>
      </c>
      <c r="B34" s="410" t="str">
        <f>+B12</f>
        <v>Implementar al 92% la Política de Gestión Documental institucional</v>
      </c>
      <c r="C34" s="411"/>
      <c r="D34" s="411"/>
      <c r="E34" s="411"/>
      <c r="F34" s="411"/>
      <c r="G34" s="411"/>
      <c r="H34" s="411"/>
      <c r="I34" s="412"/>
      <c r="J34" s="25"/>
      <c r="M34" s="188"/>
    </row>
    <row r="35" spans="1:13" ht="18.75" customHeight="1" thickBot="1" x14ac:dyDescent="0.35">
      <c r="A35" s="382" t="s">
        <v>39</v>
      </c>
      <c r="B35" s="87">
        <v>2024</v>
      </c>
      <c r="C35" s="87">
        <v>2025</v>
      </c>
      <c r="D35" s="87">
        <v>2026</v>
      </c>
      <c r="E35" s="87">
        <v>2027</v>
      </c>
      <c r="F35" s="87" t="s">
        <v>201</v>
      </c>
      <c r="G35" s="413" t="s">
        <v>41</v>
      </c>
      <c r="H35" s="413" t="s">
        <v>234</v>
      </c>
      <c r="I35" s="413"/>
      <c r="J35" s="25"/>
      <c r="M35" s="188"/>
    </row>
    <row r="36" spans="1:13" ht="50.25" customHeight="1" thickBot="1" x14ac:dyDescent="0.35">
      <c r="A36" s="383"/>
      <c r="B36" s="237">
        <v>0.90500000000000003</v>
      </c>
      <c r="C36" s="237">
        <v>0.91</v>
      </c>
      <c r="D36" s="237">
        <v>0.91500000000000004</v>
      </c>
      <c r="E36" s="237">
        <v>0.92</v>
      </c>
      <c r="F36" s="238">
        <v>0.92</v>
      </c>
      <c r="G36" s="413"/>
      <c r="H36" s="413"/>
      <c r="I36" s="413"/>
      <c r="J36" s="25"/>
      <c r="M36" s="189"/>
    </row>
    <row r="37" spans="1:13" ht="52.5" customHeight="1" thickBot="1" x14ac:dyDescent="0.35">
      <c r="A37" s="37" t="s">
        <v>43</v>
      </c>
      <c r="B37" s="396">
        <v>0.05</v>
      </c>
      <c r="C37" s="397"/>
      <c r="D37" s="398" t="s">
        <v>203</v>
      </c>
      <c r="E37" s="399"/>
      <c r="F37" s="399"/>
      <c r="G37" s="399"/>
      <c r="H37" s="399"/>
      <c r="I37" s="400"/>
    </row>
    <row r="38" spans="1:13" s="26" customFormat="1" ht="48" customHeight="1" x14ac:dyDescent="0.3">
      <c r="A38" s="382" t="s">
        <v>204</v>
      </c>
      <c r="B38" s="37" t="s">
        <v>205</v>
      </c>
      <c r="C38" s="36" t="s">
        <v>87</v>
      </c>
      <c r="D38" s="384" t="s">
        <v>89</v>
      </c>
      <c r="E38" s="385"/>
      <c r="F38" s="384" t="s">
        <v>91</v>
      </c>
      <c r="G38" s="385"/>
      <c r="H38" s="38" t="s">
        <v>93</v>
      </c>
      <c r="I38" s="40" t="s">
        <v>94</v>
      </c>
      <c r="M38" s="190"/>
    </row>
    <row r="39" spans="1:13" ht="103.5" customHeight="1" x14ac:dyDescent="0.3">
      <c r="A39" s="383"/>
      <c r="B39" s="239">
        <v>0.91</v>
      </c>
      <c r="C39" s="315">
        <v>0.91</v>
      </c>
      <c r="D39" s="401" t="s">
        <v>235</v>
      </c>
      <c r="E39" s="402"/>
      <c r="F39" s="401" t="s">
        <v>235</v>
      </c>
      <c r="G39" s="402"/>
      <c r="H39" s="198" t="s">
        <v>208</v>
      </c>
      <c r="I39" s="29" t="s">
        <v>230</v>
      </c>
      <c r="M39" s="188"/>
    </row>
    <row r="40" spans="1:13" s="26" customFormat="1" ht="54" customHeight="1" x14ac:dyDescent="0.3">
      <c r="A40" s="382" t="s">
        <v>210</v>
      </c>
      <c r="B40" s="240" t="s">
        <v>205</v>
      </c>
      <c r="C40" s="38" t="s">
        <v>87</v>
      </c>
      <c r="D40" s="384" t="s">
        <v>89</v>
      </c>
      <c r="E40" s="385"/>
      <c r="F40" s="384" t="s">
        <v>91</v>
      </c>
      <c r="G40" s="385"/>
      <c r="H40" s="38" t="s">
        <v>93</v>
      </c>
      <c r="I40" s="40" t="s">
        <v>94</v>
      </c>
    </row>
    <row r="41" spans="1:13" ht="223.5" customHeight="1" thickBot="1" x14ac:dyDescent="0.35">
      <c r="A41" s="383"/>
      <c r="B41" s="241">
        <v>0.91049999999999998</v>
      </c>
      <c r="C41" s="31"/>
      <c r="D41" s="392"/>
      <c r="E41" s="393"/>
      <c r="F41" s="394"/>
      <c r="G41" s="395"/>
      <c r="H41" s="198"/>
      <c r="I41" s="29"/>
    </row>
    <row r="42" spans="1:13" s="26" customFormat="1" ht="45" customHeight="1" thickBot="1" x14ac:dyDescent="0.35">
      <c r="A42" s="382" t="s">
        <v>211</v>
      </c>
      <c r="B42" s="240" t="s">
        <v>205</v>
      </c>
      <c r="C42" s="38" t="s">
        <v>87</v>
      </c>
      <c r="D42" s="384" t="s">
        <v>89</v>
      </c>
      <c r="E42" s="385"/>
      <c r="F42" s="384" t="s">
        <v>91</v>
      </c>
      <c r="G42" s="385"/>
      <c r="H42" s="38" t="s">
        <v>93</v>
      </c>
      <c r="I42" s="40" t="s">
        <v>94</v>
      </c>
    </row>
    <row r="43" spans="1:13" ht="205.5" customHeight="1" thickBot="1" x14ac:dyDescent="0.35">
      <c r="A43" s="383"/>
      <c r="B43" s="241">
        <v>0.91120000000000001</v>
      </c>
      <c r="C43" s="191"/>
      <c r="D43" s="392"/>
      <c r="E43" s="393"/>
      <c r="F43" s="394"/>
      <c r="G43" s="395"/>
      <c r="H43" s="198"/>
      <c r="I43" s="29"/>
    </row>
    <row r="44" spans="1:13" s="26" customFormat="1" ht="44.25" customHeight="1" thickBot="1" x14ac:dyDescent="0.35">
      <c r="A44" s="382" t="s">
        <v>212</v>
      </c>
      <c r="B44" s="240" t="s">
        <v>205</v>
      </c>
      <c r="C44" s="39" t="s">
        <v>87</v>
      </c>
      <c r="D44" s="384" t="s">
        <v>89</v>
      </c>
      <c r="E44" s="385"/>
      <c r="F44" s="384" t="s">
        <v>91</v>
      </c>
      <c r="G44" s="385"/>
      <c r="H44" s="38" t="s">
        <v>93</v>
      </c>
      <c r="I44" s="38" t="s">
        <v>94</v>
      </c>
    </row>
    <row r="45" spans="1:13" ht="120.75" customHeight="1" thickBot="1" x14ac:dyDescent="0.35">
      <c r="A45" s="383"/>
      <c r="B45" s="241">
        <v>0.91169999999999995</v>
      </c>
      <c r="C45" s="31"/>
      <c r="D45" s="390"/>
      <c r="E45" s="391"/>
      <c r="F45" s="390"/>
      <c r="G45" s="391"/>
      <c r="H45" s="47"/>
      <c r="I45" s="48"/>
    </row>
    <row r="46" spans="1:13" s="26" customFormat="1" ht="47.25" customHeight="1" thickBot="1" x14ac:dyDescent="0.35">
      <c r="A46" s="382" t="s">
        <v>213</v>
      </c>
      <c r="B46" s="240" t="s">
        <v>205</v>
      </c>
      <c r="C46" s="38" t="s">
        <v>87</v>
      </c>
      <c r="D46" s="384" t="s">
        <v>89</v>
      </c>
      <c r="E46" s="385"/>
      <c r="F46" s="384" t="s">
        <v>91</v>
      </c>
      <c r="G46" s="385"/>
      <c r="H46" s="38" t="s">
        <v>93</v>
      </c>
      <c r="I46" s="40" t="s">
        <v>94</v>
      </c>
    </row>
    <row r="47" spans="1:13" ht="120.75" customHeight="1" thickBot="1" x14ac:dyDescent="0.35">
      <c r="A47" s="383"/>
      <c r="B47" s="241">
        <v>0.91210000000000002</v>
      </c>
      <c r="C47" s="31"/>
      <c r="D47" s="386"/>
      <c r="E47" s="387"/>
      <c r="F47" s="386"/>
      <c r="G47" s="387"/>
      <c r="H47" s="28"/>
      <c r="I47" s="30"/>
    </row>
    <row r="48" spans="1:13" s="26" customFormat="1" ht="52.5" customHeight="1" thickBot="1" x14ac:dyDescent="0.35">
      <c r="A48" s="382" t="s">
        <v>214</v>
      </c>
      <c r="B48" s="240" t="s">
        <v>205</v>
      </c>
      <c r="C48" s="38" t="s">
        <v>87</v>
      </c>
      <c r="D48" s="384" t="s">
        <v>89</v>
      </c>
      <c r="E48" s="385"/>
      <c r="F48" s="384" t="s">
        <v>91</v>
      </c>
      <c r="G48" s="385"/>
      <c r="H48" s="38" t="s">
        <v>93</v>
      </c>
      <c r="I48" s="40" t="s">
        <v>94</v>
      </c>
    </row>
    <row r="49" spans="1:9" ht="120.75" customHeight="1" thickBot="1" x14ac:dyDescent="0.35">
      <c r="A49" s="383"/>
      <c r="B49" s="241">
        <v>0.91249999999999998</v>
      </c>
      <c r="C49" s="32"/>
      <c r="D49" s="386"/>
      <c r="E49" s="387"/>
      <c r="F49" s="386"/>
      <c r="G49" s="387"/>
      <c r="H49" s="28"/>
      <c r="I49" s="30"/>
    </row>
    <row r="50" spans="1:9" ht="35.1" customHeight="1" thickBot="1" x14ac:dyDescent="0.35">
      <c r="A50" s="382" t="s">
        <v>215</v>
      </c>
      <c r="B50" s="242" t="s">
        <v>205</v>
      </c>
      <c r="C50" s="36" t="s">
        <v>87</v>
      </c>
      <c r="D50" s="384" t="s">
        <v>89</v>
      </c>
      <c r="E50" s="385"/>
      <c r="F50" s="384" t="s">
        <v>91</v>
      </c>
      <c r="G50" s="385"/>
      <c r="H50" s="38" t="s">
        <v>93</v>
      </c>
      <c r="I50" s="40" t="s">
        <v>94</v>
      </c>
    </row>
    <row r="51" spans="1:9" ht="120.75" customHeight="1" thickBot="1" x14ac:dyDescent="0.35">
      <c r="A51" s="383"/>
      <c r="B51" s="241">
        <v>0.91290000000000004</v>
      </c>
      <c r="C51" s="32"/>
      <c r="D51" s="386"/>
      <c r="E51" s="389"/>
      <c r="F51" s="386"/>
      <c r="G51" s="387"/>
      <c r="H51" s="28"/>
      <c r="I51" s="30"/>
    </row>
    <row r="52" spans="1:9" ht="35.1" customHeight="1" thickBot="1" x14ac:dyDescent="0.35">
      <c r="A52" s="382" t="s">
        <v>216</v>
      </c>
      <c r="B52" s="242" t="s">
        <v>205</v>
      </c>
      <c r="C52" s="36" t="s">
        <v>87</v>
      </c>
      <c r="D52" s="384" t="s">
        <v>89</v>
      </c>
      <c r="E52" s="385"/>
      <c r="F52" s="384" t="s">
        <v>91</v>
      </c>
      <c r="G52" s="385"/>
      <c r="H52" s="38" t="s">
        <v>93</v>
      </c>
      <c r="I52" s="40" t="s">
        <v>94</v>
      </c>
    </row>
    <row r="53" spans="1:9" ht="120.75" customHeight="1" thickBot="1" x14ac:dyDescent="0.35">
      <c r="A53" s="383"/>
      <c r="B53" s="241">
        <v>0.9133</v>
      </c>
      <c r="C53" s="32"/>
      <c r="D53" s="386"/>
      <c r="E53" s="389"/>
      <c r="F53" s="386"/>
      <c r="G53" s="387"/>
      <c r="H53" s="49"/>
      <c r="I53" s="30"/>
    </row>
    <row r="54" spans="1:9" ht="35.1" customHeight="1" thickBot="1" x14ac:dyDescent="0.35">
      <c r="A54" s="382" t="s">
        <v>217</v>
      </c>
      <c r="B54" s="242" t="s">
        <v>205</v>
      </c>
      <c r="C54" s="36" t="s">
        <v>87</v>
      </c>
      <c r="D54" s="384" t="s">
        <v>89</v>
      </c>
      <c r="E54" s="385"/>
      <c r="F54" s="384" t="s">
        <v>91</v>
      </c>
      <c r="G54" s="385"/>
      <c r="H54" s="38" t="s">
        <v>93</v>
      </c>
      <c r="I54" s="40" t="s">
        <v>94</v>
      </c>
    </row>
    <row r="55" spans="1:9" ht="120.75" customHeight="1" thickBot="1" x14ac:dyDescent="0.35">
      <c r="A55" s="383"/>
      <c r="B55" s="241">
        <v>0.91369999999999996</v>
      </c>
      <c r="C55" s="32"/>
      <c r="D55" s="386"/>
      <c r="E55" s="387"/>
      <c r="F55" s="386"/>
      <c r="G55" s="387"/>
      <c r="H55" s="28"/>
      <c r="I55" s="28"/>
    </row>
    <row r="56" spans="1:9" ht="35.1" customHeight="1" thickBot="1" x14ac:dyDescent="0.35">
      <c r="A56" s="382" t="s">
        <v>218</v>
      </c>
      <c r="B56" s="242" t="s">
        <v>205</v>
      </c>
      <c r="C56" s="36" t="s">
        <v>87</v>
      </c>
      <c r="D56" s="384" t="s">
        <v>89</v>
      </c>
      <c r="E56" s="385"/>
      <c r="F56" s="384" t="s">
        <v>91</v>
      </c>
      <c r="G56" s="385"/>
      <c r="H56" s="38" t="s">
        <v>93</v>
      </c>
      <c r="I56" s="40" t="s">
        <v>94</v>
      </c>
    </row>
    <row r="57" spans="1:9" ht="120.75" customHeight="1" thickBot="1" x14ac:dyDescent="0.35">
      <c r="A57" s="383"/>
      <c r="B57" s="241">
        <v>0.91410000000000002</v>
      </c>
      <c r="C57" s="32"/>
      <c r="D57" s="386"/>
      <c r="E57" s="387"/>
      <c r="F57" s="386"/>
      <c r="G57" s="387"/>
      <c r="H57" s="28"/>
      <c r="I57" s="30"/>
    </row>
    <row r="58" spans="1:9" ht="35.1" customHeight="1" thickBot="1" x14ac:dyDescent="0.35">
      <c r="A58" s="382" t="s">
        <v>219</v>
      </c>
      <c r="B58" s="242" t="s">
        <v>205</v>
      </c>
      <c r="C58" s="36" t="s">
        <v>87</v>
      </c>
      <c r="D58" s="384" t="s">
        <v>89</v>
      </c>
      <c r="E58" s="385"/>
      <c r="F58" s="384" t="s">
        <v>91</v>
      </c>
      <c r="G58" s="385"/>
      <c r="H58" s="38" t="s">
        <v>93</v>
      </c>
      <c r="I58" s="40" t="s">
        <v>94</v>
      </c>
    </row>
    <row r="59" spans="1:9" ht="120.75" customHeight="1" thickBot="1" x14ac:dyDescent="0.35">
      <c r="A59" s="383"/>
      <c r="B59" s="241">
        <v>0.91449999999999998</v>
      </c>
      <c r="C59" s="32"/>
      <c r="D59" s="386"/>
      <c r="E59" s="387"/>
      <c r="F59" s="389"/>
      <c r="G59" s="389"/>
      <c r="H59" s="28"/>
      <c r="I59" s="28"/>
    </row>
    <row r="60" spans="1:9" ht="35.1" customHeight="1" thickBot="1" x14ac:dyDescent="0.35">
      <c r="A60" s="382" t="s">
        <v>220</v>
      </c>
      <c r="B60" s="242" t="s">
        <v>205</v>
      </c>
      <c r="C60" s="36" t="s">
        <v>87</v>
      </c>
      <c r="D60" s="384" t="s">
        <v>89</v>
      </c>
      <c r="E60" s="385"/>
      <c r="F60" s="384" t="s">
        <v>91</v>
      </c>
      <c r="G60" s="385"/>
      <c r="H60" s="38" t="s">
        <v>93</v>
      </c>
      <c r="I60" s="40" t="s">
        <v>94</v>
      </c>
    </row>
    <row r="61" spans="1:9" ht="120.75" customHeight="1" thickBot="1" x14ac:dyDescent="0.35">
      <c r="A61" s="383"/>
      <c r="B61" s="241">
        <v>0.91500000000000004</v>
      </c>
      <c r="C61" s="32"/>
      <c r="D61" s="386"/>
      <c r="E61" s="387"/>
      <c r="F61" s="386"/>
      <c r="G61" s="387"/>
      <c r="H61" s="28"/>
      <c r="I61" s="28"/>
    </row>
    <row r="62" spans="1:9" x14ac:dyDescent="0.3">
      <c r="B62" s="183"/>
    </row>
    <row r="64" spans="1:9" s="25" customFormat="1" ht="30" customHeight="1" x14ac:dyDescent="0.3">
      <c r="A64" s="1"/>
      <c r="B64" s="1"/>
      <c r="C64" s="1"/>
      <c r="D64" s="1"/>
      <c r="E64" s="1"/>
      <c r="F64" s="1"/>
      <c r="G64" s="1"/>
      <c r="H64" s="1"/>
      <c r="I64" s="1"/>
    </row>
    <row r="65" spans="1:9" ht="34.5" customHeight="1" x14ac:dyDescent="0.3">
      <c r="A65" s="388" t="s">
        <v>57</v>
      </c>
      <c r="B65" s="388"/>
      <c r="C65" s="388"/>
      <c r="D65" s="388"/>
      <c r="E65" s="388"/>
      <c r="F65" s="388"/>
      <c r="G65" s="388"/>
      <c r="H65" s="388"/>
      <c r="I65" s="388"/>
    </row>
    <row r="66" spans="1:9" ht="67.5" customHeight="1" x14ac:dyDescent="0.3">
      <c r="A66" s="41" t="s">
        <v>58</v>
      </c>
      <c r="B66" s="376" t="s">
        <v>236</v>
      </c>
      <c r="C66" s="377"/>
      <c r="D66" s="376" t="s">
        <v>237</v>
      </c>
      <c r="E66" s="377"/>
      <c r="F66" s="376" t="s">
        <v>238</v>
      </c>
      <c r="G66" s="377"/>
      <c r="H66" s="378" t="s">
        <v>239</v>
      </c>
      <c r="I66" s="379"/>
    </row>
    <row r="67" spans="1:9" ht="45.75" customHeight="1" x14ac:dyDescent="0.3">
      <c r="A67" s="41" t="s">
        <v>224</v>
      </c>
      <c r="B67" s="380">
        <v>0.05</v>
      </c>
      <c r="C67" s="381"/>
      <c r="D67" s="380"/>
      <c r="E67" s="381"/>
      <c r="F67" s="380"/>
      <c r="G67" s="381"/>
      <c r="H67" s="380"/>
      <c r="I67" s="381"/>
    </row>
    <row r="68" spans="1:9" ht="30" customHeight="1" x14ac:dyDescent="0.3">
      <c r="A68" s="343" t="s">
        <v>170</v>
      </c>
      <c r="B68" s="92" t="s">
        <v>85</v>
      </c>
      <c r="C68" s="92" t="s">
        <v>87</v>
      </c>
      <c r="D68" s="92" t="s">
        <v>85</v>
      </c>
      <c r="E68" s="92" t="s">
        <v>87</v>
      </c>
      <c r="F68" s="92" t="s">
        <v>85</v>
      </c>
      <c r="G68" s="92" t="s">
        <v>87</v>
      </c>
      <c r="H68" s="92" t="s">
        <v>85</v>
      </c>
      <c r="I68" s="92" t="s">
        <v>87</v>
      </c>
    </row>
    <row r="69" spans="1:9" ht="30" customHeight="1" x14ac:dyDescent="0.3">
      <c r="A69" s="344"/>
      <c r="B69" s="234">
        <v>0</v>
      </c>
      <c r="C69" s="234">
        <v>0</v>
      </c>
      <c r="D69" s="43"/>
      <c r="E69" s="43"/>
      <c r="F69" s="43"/>
      <c r="G69" s="43"/>
      <c r="H69" s="50"/>
      <c r="I69" s="43"/>
    </row>
    <row r="70" spans="1:9" ht="93.75" customHeight="1" x14ac:dyDescent="0.3">
      <c r="A70" s="41" t="s">
        <v>225</v>
      </c>
      <c r="B70" s="364" t="s">
        <v>240</v>
      </c>
      <c r="C70" s="365"/>
      <c r="D70" s="372"/>
      <c r="E70" s="363"/>
      <c r="F70" s="368"/>
      <c r="G70" s="369"/>
      <c r="H70" s="356"/>
      <c r="I70" s="373"/>
    </row>
    <row r="71" spans="1:9" ht="106.5" customHeight="1" x14ac:dyDescent="0.3">
      <c r="A71" s="41" t="s">
        <v>228</v>
      </c>
      <c r="B71" s="374" t="s">
        <v>241</v>
      </c>
      <c r="C71" s="375"/>
      <c r="D71" s="362"/>
      <c r="E71" s="363"/>
      <c r="F71" s="362"/>
      <c r="G71" s="363"/>
      <c r="H71" s="358"/>
      <c r="I71" s="359"/>
    </row>
    <row r="72" spans="1:9" ht="30.75" customHeight="1" x14ac:dyDescent="0.3">
      <c r="A72" s="343" t="s">
        <v>172</v>
      </c>
      <c r="B72" s="92" t="s">
        <v>85</v>
      </c>
      <c r="C72" s="92" t="s">
        <v>87</v>
      </c>
      <c r="D72" s="92" t="s">
        <v>85</v>
      </c>
      <c r="E72" s="92" t="s">
        <v>87</v>
      </c>
      <c r="F72" s="92" t="s">
        <v>85</v>
      </c>
      <c r="G72" s="92" t="s">
        <v>87</v>
      </c>
      <c r="H72" s="92" t="s">
        <v>85</v>
      </c>
      <c r="I72" s="92" t="s">
        <v>87</v>
      </c>
    </row>
    <row r="73" spans="1:9" ht="30.75" customHeight="1" x14ac:dyDescent="0.3">
      <c r="A73" s="344"/>
      <c r="B73" s="243">
        <f>100%/11</f>
        <v>9.0909090909090912E-2</v>
      </c>
      <c r="C73" s="43"/>
      <c r="D73" s="43"/>
      <c r="E73" s="43"/>
      <c r="F73" s="43"/>
      <c r="G73" s="44"/>
      <c r="H73" s="50"/>
      <c r="I73" s="44"/>
    </row>
    <row r="74" spans="1:9" ht="64.2" customHeight="1" x14ac:dyDescent="0.3">
      <c r="A74" s="41" t="s">
        <v>225</v>
      </c>
      <c r="B74" s="364"/>
      <c r="C74" s="365"/>
      <c r="D74" s="354"/>
      <c r="E74" s="355"/>
      <c r="F74" s="368"/>
      <c r="G74" s="369"/>
      <c r="H74" s="370"/>
      <c r="I74" s="371"/>
    </row>
    <row r="75" spans="1:9" ht="60" customHeight="1" x14ac:dyDescent="0.3">
      <c r="A75" s="41" t="s">
        <v>228</v>
      </c>
      <c r="B75" s="362"/>
      <c r="C75" s="363"/>
      <c r="D75" s="372"/>
      <c r="E75" s="363"/>
      <c r="F75" s="362"/>
      <c r="G75" s="363"/>
      <c r="H75" s="358"/>
      <c r="I75" s="359"/>
    </row>
    <row r="76" spans="1:9" ht="30.75" customHeight="1" x14ac:dyDescent="0.3">
      <c r="A76" s="343" t="s">
        <v>173</v>
      </c>
      <c r="B76" s="92" t="s">
        <v>85</v>
      </c>
      <c r="C76" s="92" t="s">
        <v>87</v>
      </c>
      <c r="D76" s="92" t="s">
        <v>85</v>
      </c>
      <c r="E76" s="92" t="s">
        <v>87</v>
      </c>
      <c r="F76" s="92" t="s">
        <v>85</v>
      </c>
      <c r="G76" s="92" t="s">
        <v>87</v>
      </c>
      <c r="H76" s="92" t="s">
        <v>85</v>
      </c>
      <c r="I76" s="92" t="s">
        <v>87</v>
      </c>
    </row>
    <row r="77" spans="1:9" ht="30.75" customHeight="1" x14ac:dyDescent="0.3">
      <c r="A77" s="344"/>
      <c r="B77" s="243">
        <f>100%/11</f>
        <v>9.0909090909090912E-2</v>
      </c>
      <c r="C77" s="43"/>
      <c r="D77" s="43"/>
      <c r="E77" s="43"/>
      <c r="F77" s="43"/>
      <c r="G77" s="44"/>
      <c r="H77" s="50"/>
      <c r="I77" s="44"/>
    </row>
    <row r="78" spans="1:9" ht="80.400000000000006" customHeight="1" x14ac:dyDescent="0.3">
      <c r="A78" s="41" t="s">
        <v>225</v>
      </c>
      <c r="B78" s="364"/>
      <c r="C78" s="365"/>
      <c r="D78" s="366"/>
      <c r="E78" s="367"/>
      <c r="F78" s="366"/>
      <c r="G78" s="367"/>
      <c r="H78" s="358"/>
      <c r="I78" s="359"/>
    </row>
    <row r="79" spans="1:9" ht="79.8" customHeight="1" x14ac:dyDescent="0.3">
      <c r="A79" s="41" t="s">
        <v>228</v>
      </c>
      <c r="B79" s="362"/>
      <c r="C79" s="363"/>
      <c r="D79" s="362"/>
      <c r="E79" s="363"/>
      <c r="F79" s="366"/>
      <c r="G79" s="367"/>
      <c r="H79" s="358"/>
      <c r="I79" s="359"/>
    </row>
    <row r="80" spans="1:9" ht="30.75" customHeight="1" x14ac:dyDescent="0.3">
      <c r="A80" s="343" t="s">
        <v>174</v>
      </c>
      <c r="B80" s="92" t="s">
        <v>85</v>
      </c>
      <c r="C80" s="92" t="s">
        <v>87</v>
      </c>
      <c r="D80" s="92" t="s">
        <v>85</v>
      </c>
      <c r="E80" s="92" t="s">
        <v>87</v>
      </c>
      <c r="F80" s="92" t="s">
        <v>85</v>
      </c>
      <c r="G80" s="92" t="s">
        <v>87</v>
      </c>
      <c r="H80" s="92" t="s">
        <v>85</v>
      </c>
      <c r="I80" s="92" t="s">
        <v>87</v>
      </c>
    </row>
    <row r="81" spans="1:9" ht="30.75" customHeight="1" x14ac:dyDescent="0.3">
      <c r="A81" s="344"/>
      <c r="B81" s="243">
        <f>100%/11</f>
        <v>9.0909090909090912E-2</v>
      </c>
      <c r="C81" s="43"/>
      <c r="D81" s="43"/>
      <c r="E81" s="43"/>
      <c r="F81" s="43"/>
      <c r="G81" s="44"/>
      <c r="H81" s="50"/>
      <c r="I81" s="44"/>
    </row>
    <row r="82" spans="1:9" ht="87" customHeight="1" x14ac:dyDescent="0.3">
      <c r="A82" s="41" t="s">
        <v>225</v>
      </c>
      <c r="B82" s="352"/>
      <c r="C82" s="353"/>
      <c r="D82" s="354"/>
      <c r="E82" s="355"/>
      <c r="F82" s="356"/>
      <c r="G82" s="357"/>
      <c r="H82" s="358"/>
      <c r="I82" s="359"/>
    </row>
    <row r="83" spans="1:9" ht="81" customHeight="1" x14ac:dyDescent="0.3">
      <c r="A83" s="41" t="s">
        <v>228</v>
      </c>
      <c r="B83" s="360"/>
      <c r="C83" s="361"/>
      <c r="D83" s="362"/>
      <c r="E83" s="363"/>
      <c r="F83" s="358"/>
      <c r="G83" s="359"/>
      <c r="H83" s="358"/>
      <c r="I83" s="359"/>
    </row>
    <row r="84" spans="1:9" ht="30" customHeight="1" x14ac:dyDescent="0.3">
      <c r="A84" s="343" t="s">
        <v>177</v>
      </c>
      <c r="B84" s="92" t="s">
        <v>85</v>
      </c>
      <c r="C84" s="92" t="s">
        <v>87</v>
      </c>
      <c r="D84" s="92" t="s">
        <v>85</v>
      </c>
      <c r="E84" s="92" t="s">
        <v>87</v>
      </c>
      <c r="F84" s="92" t="s">
        <v>85</v>
      </c>
      <c r="G84" s="92" t="s">
        <v>87</v>
      </c>
      <c r="H84" s="92" t="s">
        <v>85</v>
      </c>
      <c r="I84" s="92" t="s">
        <v>87</v>
      </c>
    </row>
    <row r="85" spans="1:9" ht="30" customHeight="1" x14ac:dyDescent="0.3">
      <c r="A85" s="344"/>
      <c r="B85" s="243">
        <f>100%/11</f>
        <v>9.0909090909090912E-2</v>
      </c>
      <c r="C85" s="43"/>
      <c r="D85" s="43"/>
      <c r="E85" s="43"/>
      <c r="F85" s="43"/>
      <c r="G85" s="44"/>
      <c r="H85" s="50"/>
      <c r="I85" s="44"/>
    </row>
    <row r="86" spans="1:9" ht="80.25" customHeight="1" x14ac:dyDescent="0.3">
      <c r="A86" s="41" t="s">
        <v>225</v>
      </c>
      <c r="B86" s="351"/>
      <c r="C86" s="351"/>
      <c r="D86" s="351"/>
      <c r="E86" s="351"/>
      <c r="F86" s="346"/>
      <c r="G86" s="347"/>
      <c r="H86" s="351"/>
      <c r="I86" s="351"/>
    </row>
    <row r="87" spans="1:9" ht="80.25" customHeight="1" x14ac:dyDescent="0.3">
      <c r="A87" s="41" t="s">
        <v>228</v>
      </c>
      <c r="B87" s="346"/>
      <c r="C87" s="347"/>
      <c r="D87" s="346"/>
      <c r="E87" s="347"/>
      <c r="F87" s="346"/>
      <c r="G87" s="347"/>
      <c r="H87" s="346"/>
      <c r="I87" s="347"/>
    </row>
    <row r="88" spans="1:9" ht="29.25" customHeight="1" x14ac:dyDescent="0.3">
      <c r="A88" s="343" t="s">
        <v>178</v>
      </c>
      <c r="B88" s="92" t="s">
        <v>85</v>
      </c>
      <c r="C88" s="92" t="s">
        <v>87</v>
      </c>
      <c r="D88" s="92" t="s">
        <v>85</v>
      </c>
      <c r="E88" s="92" t="s">
        <v>87</v>
      </c>
      <c r="F88" s="92" t="s">
        <v>85</v>
      </c>
      <c r="G88" s="92" t="s">
        <v>87</v>
      </c>
      <c r="H88" s="92" t="s">
        <v>85</v>
      </c>
      <c r="I88" s="92" t="s">
        <v>87</v>
      </c>
    </row>
    <row r="89" spans="1:9" ht="29.25" customHeight="1" x14ac:dyDescent="0.3">
      <c r="A89" s="344"/>
      <c r="B89" s="243">
        <f>100%/11</f>
        <v>9.0909090909090912E-2</v>
      </c>
      <c r="C89" s="45"/>
      <c r="D89" s="43"/>
      <c r="E89" s="43"/>
      <c r="F89" s="43"/>
      <c r="G89" s="44"/>
      <c r="H89" s="50"/>
      <c r="I89" s="44"/>
    </row>
    <row r="90" spans="1:9" ht="80.25" customHeight="1" x14ac:dyDescent="0.3">
      <c r="A90" s="41" t="s">
        <v>225</v>
      </c>
      <c r="B90" s="348"/>
      <c r="C90" s="348"/>
      <c r="D90" s="348"/>
      <c r="E90" s="348"/>
      <c r="F90" s="349"/>
      <c r="G90" s="350"/>
      <c r="H90" s="348"/>
      <c r="I90" s="348"/>
    </row>
    <row r="91" spans="1:9" ht="80.25" customHeight="1" x14ac:dyDescent="0.3">
      <c r="A91" s="41" t="s">
        <v>228</v>
      </c>
      <c r="B91" s="346"/>
      <c r="C91" s="347"/>
      <c r="D91" s="346"/>
      <c r="E91" s="347"/>
      <c r="F91" s="346"/>
      <c r="G91" s="347"/>
      <c r="H91" s="346"/>
      <c r="I91" s="347"/>
    </row>
    <row r="92" spans="1:9" ht="24.9" customHeight="1" x14ac:dyDescent="0.3">
      <c r="A92" s="343" t="s">
        <v>179</v>
      </c>
      <c r="B92" s="92" t="s">
        <v>85</v>
      </c>
      <c r="C92" s="92" t="s">
        <v>87</v>
      </c>
      <c r="D92" s="92" t="s">
        <v>85</v>
      </c>
      <c r="E92" s="92" t="s">
        <v>87</v>
      </c>
      <c r="F92" s="92" t="s">
        <v>85</v>
      </c>
      <c r="G92" s="92" t="s">
        <v>87</v>
      </c>
      <c r="H92" s="92" t="s">
        <v>85</v>
      </c>
      <c r="I92" s="92" t="s">
        <v>87</v>
      </c>
    </row>
    <row r="93" spans="1:9" ht="24.9" customHeight="1" x14ac:dyDescent="0.3">
      <c r="A93" s="344"/>
      <c r="B93" s="243">
        <f>100%/11</f>
        <v>9.0909090909090912E-2</v>
      </c>
      <c r="C93" s="45"/>
      <c r="D93" s="43"/>
      <c r="E93" s="43"/>
      <c r="F93" s="43"/>
      <c r="G93" s="44"/>
      <c r="H93" s="50"/>
      <c r="I93" s="44"/>
    </row>
    <row r="94" spans="1:9" ht="80.25" customHeight="1" x14ac:dyDescent="0.3">
      <c r="A94" s="41" t="s">
        <v>225</v>
      </c>
      <c r="B94" s="348"/>
      <c r="C94" s="348"/>
      <c r="D94" s="348"/>
      <c r="E94" s="348"/>
      <c r="F94" s="349"/>
      <c r="G94" s="350"/>
      <c r="H94" s="348"/>
      <c r="I94" s="348"/>
    </row>
    <row r="95" spans="1:9" ht="80.25" customHeight="1" x14ac:dyDescent="0.3">
      <c r="A95" s="41" t="s">
        <v>228</v>
      </c>
      <c r="B95" s="346"/>
      <c r="C95" s="347"/>
      <c r="D95" s="346"/>
      <c r="E95" s="347"/>
      <c r="F95" s="346"/>
      <c r="G95" s="347"/>
      <c r="H95" s="346"/>
      <c r="I95" s="347"/>
    </row>
    <row r="96" spans="1:9" ht="24.9" customHeight="1" x14ac:dyDescent="0.3">
      <c r="A96" s="343" t="s">
        <v>180</v>
      </c>
      <c r="B96" s="92" t="s">
        <v>85</v>
      </c>
      <c r="C96" s="92" t="s">
        <v>87</v>
      </c>
      <c r="D96" s="92" t="s">
        <v>85</v>
      </c>
      <c r="E96" s="92" t="s">
        <v>87</v>
      </c>
      <c r="F96" s="92" t="s">
        <v>85</v>
      </c>
      <c r="G96" s="92" t="s">
        <v>87</v>
      </c>
      <c r="H96" s="92" t="s">
        <v>85</v>
      </c>
      <c r="I96" s="92" t="s">
        <v>87</v>
      </c>
    </row>
    <row r="97" spans="1:9" ht="24.9" customHeight="1" x14ac:dyDescent="0.3">
      <c r="A97" s="344"/>
      <c r="B97" s="243">
        <f>100%/11</f>
        <v>9.0909090909090912E-2</v>
      </c>
      <c r="C97" s="45"/>
      <c r="D97" s="43"/>
      <c r="E97" s="43"/>
      <c r="F97" s="43"/>
      <c r="G97" s="44"/>
      <c r="H97" s="50"/>
      <c r="I97" s="44"/>
    </row>
    <row r="98" spans="1:9" ht="80.25" customHeight="1" x14ac:dyDescent="0.3">
      <c r="A98" s="41" t="s">
        <v>225</v>
      </c>
      <c r="B98" s="348"/>
      <c r="C98" s="348"/>
      <c r="D98" s="348"/>
      <c r="E98" s="348"/>
      <c r="F98" s="348"/>
      <c r="G98" s="348"/>
      <c r="H98" s="348"/>
      <c r="I98" s="348"/>
    </row>
    <row r="99" spans="1:9" ht="80.25" customHeight="1" x14ac:dyDescent="0.3">
      <c r="A99" s="41" t="s">
        <v>228</v>
      </c>
      <c r="B99" s="346"/>
      <c r="C99" s="347"/>
      <c r="D99" s="346"/>
      <c r="E99" s="347"/>
      <c r="F99" s="346"/>
      <c r="G99" s="347"/>
      <c r="H99" s="346"/>
      <c r="I99" s="347"/>
    </row>
    <row r="100" spans="1:9" ht="24.9" customHeight="1" x14ac:dyDescent="0.3">
      <c r="A100" s="343" t="s">
        <v>182</v>
      </c>
      <c r="B100" s="92" t="s">
        <v>85</v>
      </c>
      <c r="C100" s="92" t="s">
        <v>87</v>
      </c>
      <c r="D100" s="92" t="s">
        <v>85</v>
      </c>
      <c r="E100" s="92" t="s">
        <v>87</v>
      </c>
      <c r="F100" s="92" t="s">
        <v>85</v>
      </c>
      <c r="G100" s="92" t="s">
        <v>87</v>
      </c>
      <c r="H100" s="92" t="s">
        <v>85</v>
      </c>
      <c r="I100" s="92" t="s">
        <v>87</v>
      </c>
    </row>
    <row r="101" spans="1:9" ht="24.9" customHeight="1" x14ac:dyDescent="0.3">
      <c r="A101" s="344"/>
      <c r="B101" s="243">
        <f>100%/11</f>
        <v>9.0909090909090912E-2</v>
      </c>
      <c r="C101" s="45"/>
      <c r="D101" s="43"/>
      <c r="E101" s="43"/>
      <c r="F101" s="43"/>
      <c r="G101" s="44"/>
      <c r="H101" s="50"/>
      <c r="I101" s="44"/>
    </row>
    <row r="102" spans="1:9" ht="80.25" customHeight="1" x14ac:dyDescent="0.3">
      <c r="A102" s="41" t="s">
        <v>225</v>
      </c>
      <c r="B102" s="348"/>
      <c r="C102" s="348"/>
      <c r="D102" s="348"/>
      <c r="E102" s="348"/>
      <c r="F102" s="348"/>
      <c r="G102" s="348"/>
      <c r="H102" s="348"/>
      <c r="I102" s="348"/>
    </row>
    <row r="103" spans="1:9" ht="80.25" customHeight="1" x14ac:dyDescent="0.3">
      <c r="A103" s="41" t="s">
        <v>228</v>
      </c>
      <c r="B103" s="346"/>
      <c r="C103" s="347"/>
      <c r="D103" s="346"/>
      <c r="E103" s="347"/>
      <c r="F103" s="346"/>
      <c r="G103" s="347"/>
      <c r="H103" s="346"/>
      <c r="I103" s="347"/>
    </row>
    <row r="104" spans="1:9" ht="24.9" customHeight="1" x14ac:dyDescent="0.3">
      <c r="A104" s="343" t="s">
        <v>183</v>
      </c>
      <c r="B104" s="92" t="s">
        <v>85</v>
      </c>
      <c r="C104" s="92" t="s">
        <v>87</v>
      </c>
      <c r="D104" s="92" t="s">
        <v>85</v>
      </c>
      <c r="E104" s="92" t="s">
        <v>87</v>
      </c>
      <c r="F104" s="92" t="s">
        <v>85</v>
      </c>
      <c r="G104" s="92" t="s">
        <v>87</v>
      </c>
      <c r="H104" s="92" t="s">
        <v>85</v>
      </c>
      <c r="I104" s="92" t="s">
        <v>87</v>
      </c>
    </row>
    <row r="105" spans="1:9" ht="24.9" customHeight="1" x14ac:dyDescent="0.3">
      <c r="A105" s="344"/>
      <c r="B105" s="243">
        <f>100%/11</f>
        <v>9.0909090909090912E-2</v>
      </c>
      <c r="C105" s="45"/>
      <c r="D105" s="43"/>
      <c r="E105" s="43"/>
      <c r="F105" s="43"/>
      <c r="G105" s="44"/>
      <c r="H105" s="50"/>
      <c r="I105" s="44"/>
    </row>
    <row r="106" spans="1:9" ht="80.25" customHeight="1" x14ac:dyDescent="0.3">
      <c r="A106" s="41" t="s">
        <v>225</v>
      </c>
      <c r="B106" s="348"/>
      <c r="C106" s="348"/>
      <c r="D106" s="348"/>
      <c r="E106" s="348"/>
      <c r="F106" s="348"/>
      <c r="G106" s="348"/>
      <c r="H106" s="348"/>
      <c r="I106" s="348"/>
    </row>
    <row r="107" spans="1:9" ht="80.25" customHeight="1" x14ac:dyDescent="0.3">
      <c r="A107" s="41" t="s">
        <v>228</v>
      </c>
      <c r="B107" s="346"/>
      <c r="C107" s="347"/>
      <c r="D107" s="346"/>
      <c r="E107" s="347"/>
      <c r="F107" s="346"/>
      <c r="G107" s="347"/>
      <c r="H107" s="346"/>
      <c r="I107" s="347"/>
    </row>
    <row r="108" spans="1:9" ht="24.9" customHeight="1" x14ac:dyDescent="0.3">
      <c r="A108" s="343" t="s">
        <v>184</v>
      </c>
      <c r="B108" s="92" t="s">
        <v>85</v>
      </c>
      <c r="C108" s="92" t="s">
        <v>87</v>
      </c>
      <c r="D108" s="92" t="s">
        <v>85</v>
      </c>
      <c r="E108" s="92" t="s">
        <v>87</v>
      </c>
      <c r="F108" s="92" t="s">
        <v>85</v>
      </c>
      <c r="G108" s="92" t="s">
        <v>87</v>
      </c>
      <c r="H108" s="92" t="s">
        <v>85</v>
      </c>
      <c r="I108" s="92" t="s">
        <v>87</v>
      </c>
    </row>
    <row r="109" spans="1:9" ht="24.9" customHeight="1" x14ac:dyDescent="0.3">
      <c r="A109" s="344"/>
      <c r="B109" s="243">
        <f>100%/11</f>
        <v>9.0909090909090912E-2</v>
      </c>
      <c r="C109" s="45"/>
      <c r="D109" s="43"/>
      <c r="E109" s="43"/>
      <c r="F109" s="43"/>
      <c r="G109" s="44"/>
      <c r="H109" s="50"/>
      <c r="I109" s="44"/>
    </row>
    <row r="110" spans="1:9" ht="80.25" customHeight="1" x14ac:dyDescent="0.3">
      <c r="A110" s="41" t="s">
        <v>225</v>
      </c>
      <c r="B110" s="348"/>
      <c r="C110" s="348"/>
      <c r="D110" s="348"/>
      <c r="E110" s="348"/>
      <c r="F110" s="348"/>
      <c r="G110" s="348"/>
      <c r="H110" s="348"/>
      <c r="I110" s="348"/>
    </row>
    <row r="111" spans="1:9" ht="80.25" customHeight="1" x14ac:dyDescent="0.3">
      <c r="A111" s="41" t="s">
        <v>228</v>
      </c>
      <c r="B111" s="346"/>
      <c r="C111" s="347"/>
      <c r="D111" s="346"/>
      <c r="E111" s="347"/>
      <c r="F111" s="346"/>
      <c r="G111" s="347"/>
      <c r="H111" s="346"/>
      <c r="I111" s="347"/>
    </row>
    <row r="112" spans="1:9" ht="24.9" customHeight="1" x14ac:dyDescent="0.3">
      <c r="A112" s="343" t="s">
        <v>185</v>
      </c>
      <c r="B112" s="92" t="s">
        <v>85</v>
      </c>
      <c r="C112" s="92" t="s">
        <v>87</v>
      </c>
      <c r="D112" s="92" t="s">
        <v>85</v>
      </c>
      <c r="E112" s="92" t="s">
        <v>87</v>
      </c>
      <c r="F112" s="92" t="s">
        <v>85</v>
      </c>
      <c r="G112" s="92" t="s">
        <v>87</v>
      </c>
      <c r="H112" s="92" t="s">
        <v>85</v>
      </c>
      <c r="I112" s="92" t="s">
        <v>87</v>
      </c>
    </row>
    <row r="113" spans="1:9" ht="24.9" customHeight="1" x14ac:dyDescent="0.3">
      <c r="A113" s="344"/>
      <c r="B113" s="243">
        <f>100%/11</f>
        <v>9.0909090909090912E-2</v>
      </c>
      <c r="C113" s="172"/>
      <c r="D113" s="43"/>
      <c r="E113" s="172"/>
      <c r="F113" s="43"/>
      <c r="G113" s="173"/>
      <c r="H113" s="172"/>
      <c r="I113" s="173"/>
    </row>
    <row r="114" spans="1:9" ht="80.25" customHeight="1" x14ac:dyDescent="0.3">
      <c r="A114" s="41" t="s">
        <v>225</v>
      </c>
      <c r="B114" s="345"/>
      <c r="C114" s="345"/>
      <c r="D114" s="345"/>
      <c r="E114" s="345"/>
      <c r="F114" s="345"/>
      <c r="G114" s="345"/>
      <c r="H114" s="345"/>
      <c r="I114" s="345"/>
    </row>
    <row r="115" spans="1:9" ht="80.25" customHeight="1" x14ac:dyDescent="0.3">
      <c r="A115" s="41" t="s">
        <v>228</v>
      </c>
      <c r="B115" s="346"/>
      <c r="C115" s="347"/>
      <c r="D115" s="346"/>
      <c r="E115" s="347"/>
      <c r="F115" s="346"/>
      <c r="G115" s="347"/>
      <c r="H115" s="346"/>
      <c r="I115" s="347"/>
    </row>
    <row r="116" spans="1:9" ht="16.8" x14ac:dyDescent="0.3">
      <c r="A116" s="42" t="s">
        <v>231</v>
      </c>
      <c r="B116" s="46">
        <f t="shared" ref="B116:I116" si="1">(B69+B73+B77+B81+B85+B89+B93+B97+B101+B105+B109+B113)</f>
        <v>1.0000000000000002</v>
      </c>
      <c r="C116" s="46">
        <f t="shared" si="1"/>
        <v>0</v>
      </c>
      <c r="D116" s="46">
        <f t="shared" si="1"/>
        <v>0</v>
      </c>
      <c r="E116" s="46">
        <f t="shared" si="1"/>
        <v>0</v>
      </c>
      <c r="F116" s="46">
        <f t="shared" si="1"/>
        <v>0</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C71" r:id="rId1" display="https://secretariadistritald-my.sharepoint.com/shared?id=%2Fsites%2FSeguimientoPlandeAccinProyectodeInversin8225%2FDocumentos%20compartidos%2F01%2E%20Enero%202026%2FActividad%2002%2FTarea%201%20%2D%20Implementar%20pol%C3%ADtica&amp;listurl=https%3A%2F%2Fsecretariadistritald%2Esharepoint%2Ecom%2Fsites%2FSeguimientoPlandeAccinProyectodeInversin8225%2FDocumentos%20compartidos" xr:uid="{5566F92A-24AA-4784-A612-8AF62948D82F}"/>
  </hyperlinks>
  <pageMargins left="0.25" right="0.25" top="0.75" bottom="0.75" header="0.3" footer="0.3"/>
  <pageSetup scale="10" orientation="landscape" r:id="rId2"/>
  <ignoredErrors>
    <ignoredError sqref="N24:N29" emptyCellReferenc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FC45B-1E25-40B6-B1C6-A54521D94493}">
  <sheetPr>
    <tabColor theme="5" tint="0.59999389629810485"/>
    <pageSetUpPr fitToPage="1"/>
  </sheetPr>
  <dimension ref="A1:O126"/>
  <sheetViews>
    <sheetView showGridLines="0" topLeftCell="G14" zoomScale="70" zoomScaleNormal="70" zoomScaleSheetLayoutView="10" workbookViewId="0">
      <selection activeCell="D25" sqref="D25"/>
    </sheetView>
  </sheetViews>
  <sheetFormatPr baseColWidth="10" defaultColWidth="10.88671875" defaultRowHeight="13.8" x14ac:dyDescent="0.3"/>
  <cols>
    <col min="1" max="1" width="49.6640625" style="1" customWidth="1"/>
    <col min="2" max="5" width="35.6640625" style="1" customWidth="1"/>
    <col min="6" max="6" width="43" style="1" customWidth="1"/>
    <col min="7" max="7" width="41.109375" style="1" customWidth="1"/>
    <col min="8" max="8" width="35.6640625" style="1" customWidth="1"/>
    <col min="9" max="9" width="42.1093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2" customFormat="1" ht="22.2" customHeight="1" thickBot="1" x14ac:dyDescent="0.35">
      <c r="A1" s="439"/>
      <c r="B1" s="442" t="s">
        <v>160</v>
      </c>
      <c r="C1" s="443"/>
      <c r="D1" s="443"/>
      <c r="E1" s="443"/>
      <c r="F1" s="443"/>
      <c r="G1" s="443"/>
      <c r="H1" s="443"/>
      <c r="I1" s="443"/>
      <c r="J1" s="443"/>
      <c r="K1" s="443"/>
      <c r="L1" s="444"/>
      <c r="M1" s="445" t="s">
        <v>161</v>
      </c>
      <c r="N1" s="446"/>
      <c r="O1" s="447"/>
    </row>
    <row r="2" spans="1:15" s="82" customFormat="1" ht="18" customHeight="1" thickBot="1" x14ac:dyDescent="0.35">
      <c r="A2" s="440"/>
      <c r="B2" s="448" t="s">
        <v>162</v>
      </c>
      <c r="C2" s="449"/>
      <c r="D2" s="449"/>
      <c r="E2" s="449"/>
      <c r="F2" s="449"/>
      <c r="G2" s="449"/>
      <c r="H2" s="449"/>
      <c r="I2" s="449"/>
      <c r="J2" s="449"/>
      <c r="K2" s="449"/>
      <c r="L2" s="450"/>
      <c r="M2" s="445" t="s">
        <v>163</v>
      </c>
      <c r="N2" s="446"/>
      <c r="O2" s="447"/>
    </row>
    <row r="3" spans="1:15" s="82" customFormat="1" ht="19.95" customHeight="1" thickBot="1" x14ac:dyDescent="0.35">
      <c r="A3" s="440"/>
      <c r="B3" s="448" t="s">
        <v>0</v>
      </c>
      <c r="C3" s="449"/>
      <c r="D3" s="449"/>
      <c r="E3" s="449"/>
      <c r="F3" s="449"/>
      <c r="G3" s="449"/>
      <c r="H3" s="449"/>
      <c r="I3" s="449"/>
      <c r="J3" s="449"/>
      <c r="K3" s="449"/>
      <c r="L3" s="450"/>
      <c r="M3" s="445" t="s">
        <v>164</v>
      </c>
      <c r="N3" s="446"/>
      <c r="O3" s="447"/>
    </row>
    <row r="4" spans="1:15" s="82" customFormat="1" ht="21.75" customHeight="1" thickBot="1" x14ac:dyDescent="0.35">
      <c r="A4" s="441"/>
      <c r="B4" s="451" t="s">
        <v>165</v>
      </c>
      <c r="C4" s="452"/>
      <c r="D4" s="452"/>
      <c r="E4" s="452"/>
      <c r="F4" s="452"/>
      <c r="G4" s="452"/>
      <c r="H4" s="452"/>
      <c r="I4" s="452"/>
      <c r="J4" s="452"/>
      <c r="K4" s="452"/>
      <c r="L4" s="453"/>
      <c r="M4" s="445" t="s">
        <v>166</v>
      </c>
      <c r="N4" s="446"/>
      <c r="O4" s="447"/>
    </row>
    <row r="5" spans="1:15" s="82" customFormat="1" ht="16.2" customHeight="1" thickBot="1" x14ac:dyDescent="0.35">
      <c r="A5" s="83"/>
      <c r="B5" s="84"/>
      <c r="C5" s="84"/>
      <c r="D5" s="84"/>
      <c r="E5" s="84"/>
      <c r="F5" s="84"/>
      <c r="G5" s="84"/>
      <c r="H5" s="84"/>
      <c r="I5" s="84"/>
      <c r="J5" s="84"/>
      <c r="K5" s="84"/>
      <c r="L5" s="84"/>
      <c r="M5" s="85"/>
      <c r="N5" s="85"/>
      <c r="O5" s="85"/>
    </row>
    <row r="6" spans="1:15" ht="40.35" customHeight="1" thickBot="1" x14ac:dyDescent="0.35">
      <c r="A6" s="52" t="s">
        <v>167</v>
      </c>
      <c r="B6" s="431" t="s">
        <v>168</v>
      </c>
      <c r="C6" s="432"/>
      <c r="D6" s="432"/>
      <c r="E6" s="432"/>
      <c r="F6" s="432"/>
      <c r="G6" s="432"/>
      <c r="H6" s="432"/>
      <c r="I6" s="432"/>
      <c r="J6" s="432"/>
      <c r="K6" s="433"/>
      <c r="L6" s="160" t="s">
        <v>169</v>
      </c>
      <c r="M6" s="434">
        <v>2024110010316</v>
      </c>
      <c r="N6" s="435"/>
      <c r="O6" s="436"/>
    </row>
    <row r="7" spans="1:15" s="82" customFormat="1" ht="18" customHeight="1" thickBot="1" x14ac:dyDescent="0.35">
      <c r="A7" s="83"/>
      <c r="B7" s="84"/>
      <c r="C7" s="84"/>
      <c r="D7" s="84"/>
      <c r="E7" s="84"/>
      <c r="F7" s="84"/>
      <c r="G7" s="84"/>
      <c r="H7" s="84"/>
      <c r="I7" s="84"/>
      <c r="J7" s="84"/>
      <c r="K7" s="84"/>
      <c r="L7" s="84"/>
      <c r="M7" s="85"/>
      <c r="N7" s="85"/>
      <c r="O7" s="85"/>
    </row>
    <row r="8" spans="1:15" s="82" customFormat="1" ht="21.75" customHeight="1" thickBot="1" x14ac:dyDescent="0.35">
      <c r="A8" s="427" t="s">
        <v>6</v>
      </c>
      <c r="B8" s="160" t="s">
        <v>170</v>
      </c>
      <c r="C8" s="123" t="s">
        <v>171</v>
      </c>
      <c r="D8" s="160" t="s">
        <v>172</v>
      </c>
      <c r="E8" s="123"/>
      <c r="F8" s="160" t="s">
        <v>173</v>
      </c>
      <c r="G8" s="123"/>
      <c r="H8" s="160" t="s">
        <v>174</v>
      </c>
      <c r="I8" s="125"/>
      <c r="J8" s="406" t="s">
        <v>8</v>
      </c>
      <c r="K8" s="437"/>
      <c r="L8" s="159" t="s">
        <v>175</v>
      </c>
      <c r="M8" s="438"/>
      <c r="N8" s="438"/>
      <c r="O8" s="438"/>
    </row>
    <row r="9" spans="1:15" s="82" customFormat="1" ht="21.75" customHeight="1" thickBot="1" x14ac:dyDescent="0.35">
      <c r="A9" s="427"/>
      <c r="B9" s="161" t="s">
        <v>177</v>
      </c>
      <c r="C9" s="126"/>
      <c r="D9" s="160" t="s">
        <v>178</v>
      </c>
      <c r="E9" s="127"/>
      <c r="F9" s="160" t="s">
        <v>179</v>
      </c>
      <c r="G9" s="127"/>
      <c r="H9" s="160" t="s">
        <v>180</v>
      </c>
      <c r="I9" s="125"/>
      <c r="J9" s="406"/>
      <c r="K9" s="437"/>
      <c r="L9" s="159" t="s">
        <v>181</v>
      </c>
      <c r="M9" s="438"/>
      <c r="N9" s="438"/>
      <c r="O9" s="438"/>
    </row>
    <row r="10" spans="1:15" s="82" customFormat="1" ht="21.75" customHeight="1" thickBot="1" x14ac:dyDescent="0.35">
      <c r="A10" s="427"/>
      <c r="B10" s="160" t="s">
        <v>182</v>
      </c>
      <c r="C10" s="123"/>
      <c r="D10" s="160" t="s">
        <v>183</v>
      </c>
      <c r="E10" s="127"/>
      <c r="F10" s="160" t="s">
        <v>184</v>
      </c>
      <c r="G10" s="127"/>
      <c r="H10" s="160" t="s">
        <v>185</v>
      </c>
      <c r="I10" s="125"/>
      <c r="J10" s="406"/>
      <c r="K10" s="437"/>
      <c r="L10" s="159" t="s">
        <v>186</v>
      </c>
      <c r="M10" s="438" t="s">
        <v>176</v>
      </c>
      <c r="N10" s="438"/>
      <c r="O10" s="438"/>
    </row>
    <row r="11" spans="1:15" ht="15" customHeight="1" thickBot="1" x14ac:dyDescent="0.35">
      <c r="A11" s="6"/>
      <c r="B11" s="7"/>
      <c r="C11" s="7"/>
      <c r="D11" s="9"/>
      <c r="E11" s="8"/>
      <c r="F11" s="8"/>
      <c r="G11" s="206"/>
      <c r="H11" s="206"/>
      <c r="I11" s="10"/>
      <c r="J11" s="10"/>
      <c r="K11" s="7"/>
      <c r="L11" s="7"/>
      <c r="M11" s="7"/>
      <c r="N11" s="7"/>
      <c r="O11" s="7"/>
    </row>
    <row r="12" spans="1:15" ht="15" customHeight="1" x14ac:dyDescent="0.3">
      <c r="A12" s="414" t="s">
        <v>187</v>
      </c>
      <c r="B12" s="417" t="s">
        <v>242</v>
      </c>
      <c r="C12" s="418"/>
      <c r="D12" s="418"/>
      <c r="E12" s="418"/>
      <c r="F12" s="418"/>
      <c r="G12" s="418"/>
      <c r="H12" s="418"/>
      <c r="I12" s="418"/>
      <c r="J12" s="418"/>
      <c r="K12" s="418"/>
      <c r="L12" s="418"/>
      <c r="M12" s="418"/>
      <c r="N12" s="418"/>
      <c r="O12" s="419"/>
    </row>
    <row r="13" spans="1:15" ht="15" customHeight="1" x14ac:dyDescent="0.3">
      <c r="A13" s="415"/>
      <c r="B13" s="420"/>
      <c r="C13" s="421"/>
      <c r="D13" s="421"/>
      <c r="E13" s="421"/>
      <c r="F13" s="421"/>
      <c r="G13" s="421"/>
      <c r="H13" s="421"/>
      <c r="I13" s="421"/>
      <c r="J13" s="421"/>
      <c r="K13" s="421"/>
      <c r="L13" s="421"/>
      <c r="M13" s="421"/>
      <c r="N13" s="421"/>
      <c r="O13" s="422"/>
    </row>
    <row r="14" spans="1:15" ht="15" customHeight="1" thickBot="1" x14ac:dyDescent="0.35">
      <c r="A14" s="416"/>
      <c r="B14" s="423"/>
      <c r="C14" s="424"/>
      <c r="D14" s="424"/>
      <c r="E14" s="424"/>
      <c r="F14" s="424"/>
      <c r="G14" s="424"/>
      <c r="H14" s="424"/>
      <c r="I14" s="424"/>
      <c r="J14" s="424"/>
      <c r="K14" s="424"/>
      <c r="L14" s="424"/>
      <c r="M14" s="424"/>
      <c r="N14" s="424"/>
      <c r="O14" s="425"/>
    </row>
    <row r="15" spans="1:15" ht="9" customHeight="1" thickBot="1" x14ac:dyDescent="0.35">
      <c r="A15" s="14"/>
      <c r="B15" s="81"/>
      <c r="C15" s="15"/>
      <c r="D15" s="15"/>
      <c r="E15" s="15"/>
      <c r="F15" s="15"/>
      <c r="G15" s="16"/>
      <c r="H15" s="16"/>
      <c r="I15" s="16"/>
      <c r="J15" s="16"/>
      <c r="K15" s="16"/>
      <c r="L15" s="17"/>
      <c r="M15" s="17"/>
      <c r="N15" s="17"/>
      <c r="O15" s="17"/>
    </row>
    <row r="16" spans="1:15" s="18" customFormat="1" ht="37.5" customHeight="1" thickBot="1" x14ac:dyDescent="0.35">
      <c r="A16" s="52" t="s">
        <v>13</v>
      </c>
      <c r="B16" s="426" t="s">
        <v>189</v>
      </c>
      <c r="C16" s="426"/>
      <c r="D16" s="426"/>
      <c r="E16" s="426"/>
      <c r="F16" s="426"/>
      <c r="G16" s="427" t="s">
        <v>15</v>
      </c>
      <c r="H16" s="427"/>
      <c r="I16" s="428" t="s">
        <v>233</v>
      </c>
      <c r="J16" s="428"/>
      <c r="K16" s="428"/>
      <c r="L16" s="428"/>
      <c r="M16" s="428"/>
      <c r="N16" s="428"/>
      <c r="O16" s="428"/>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429" t="s">
        <v>191</v>
      </c>
      <c r="C18" s="429"/>
      <c r="D18" s="429"/>
      <c r="E18" s="429"/>
      <c r="F18" s="52" t="s">
        <v>19</v>
      </c>
      <c r="G18" s="430" t="s">
        <v>192</v>
      </c>
      <c r="H18" s="430"/>
      <c r="I18" s="430"/>
      <c r="J18" s="52" t="s">
        <v>21</v>
      </c>
      <c r="K18" s="426" t="s">
        <v>193</v>
      </c>
      <c r="L18" s="426"/>
      <c r="M18" s="426"/>
      <c r="N18" s="426"/>
      <c r="O18" s="426"/>
    </row>
    <row r="19" spans="1:15" ht="9" customHeight="1" x14ac:dyDescent="0.3">
      <c r="A19" s="5"/>
      <c r="B19" s="2"/>
      <c r="C19" s="403"/>
      <c r="D19" s="403"/>
      <c r="E19" s="403"/>
      <c r="F19" s="403"/>
      <c r="G19" s="403"/>
      <c r="H19" s="403"/>
      <c r="I19" s="403"/>
      <c r="J19" s="403"/>
      <c r="K19" s="403"/>
      <c r="L19" s="403"/>
      <c r="M19" s="403"/>
      <c r="N19" s="403"/>
      <c r="O19" s="403"/>
    </row>
    <row r="20" spans="1:15" ht="16.5" customHeight="1" thickBot="1" x14ac:dyDescent="0.35">
      <c r="A20" s="79"/>
      <c r="B20" s="80"/>
      <c r="C20" s="80"/>
      <c r="D20" s="80"/>
      <c r="E20" s="80"/>
      <c r="F20" s="80"/>
      <c r="G20" s="80"/>
      <c r="H20" s="80"/>
      <c r="I20" s="80"/>
      <c r="J20" s="80"/>
      <c r="K20" s="80"/>
      <c r="L20" s="80"/>
      <c r="M20" s="80"/>
      <c r="N20" s="80"/>
      <c r="O20" s="80"/>
    </row>
    <row r="21" spans="1:15" ht="32.1" customHeight="1" thickBot="1" x14ac:dyDescent="0.35">
      <c r="A21" s="404" t="s">
        <v>23</v>
      </c>
      <c r="B21" s="405"/>
      <c r="C21" s="405"/>
      <c r="D21" s="405"/>
      <c r="E21" s="405"/>
      <c r="F21" s="405"/>
      <c r="G21" s="405"/>
      <c r="H21" s="405"/>
      <c r="I21" s="405"/>
      <c r="J21" s="405"/>
      <c r="K21" s="405"/>
      <c r="L21" s="405"/>
      <c r="M21" s="405"/>
      <c r="N21" s="405"/>
      <c r="O21" s="406"/>
    </row>
    <row r="22" spans="1:15" ht="32.1" customHeight="1" thickBot="1" x14ac:dyDescent="0.35">
      <c r="A22" s="404" t="s">
        <v>194</v>
      </c>
      <c r="B22" s="405"/>
      <c r="C22" s="405"/>
      <c r="D22" s="405"/>
      <c r="E22" s="405"/>
      <c r="F22" s="405"/>
      <c r="G22" s="405"/>
      <c r="H22" s="405"/>
      <c r="I22" s="405"/>
      <c r="J22" s="405"/>
      <c r="K22" s="405"/>
      <c r="L22" s="405"/>
      <c r="M22" s="405"/>
      <c r="N22" s="405"/>
      <c r="O22" s="406"/>
    </row>
    <row r="23" spans="1:15" ht="32.1" customHeight="1" thickBot="1" x14ac:dyDescent="0.35">
      <c r="A23" s="24"/>
      <c r="B23" s="19" t="s">
        <v>170</v>
      </c>
      <c r="C23" s="19" t="s">
        <v>172</v>
      </c>
      <c r="D23" s="19" t="s">
        <v>173</v>
      </c>
      <c r="E23" s="19" t="s">
        <v>174</v>
      </c>
      <c r="F23" s="19" t="s">
        <v>177</v>
      </c>
      <c r="G23" s="19" t="s">
        <v>178</v>
      </c>
      <c r="H23" s="19" t="s">
        <v>179</v>
      </c>
      <c r="I23" s="19" t="s">
        <v>180</v>
      </c>
      <c r="J23" s="19" t="s">
        <v>182</v>
      </c>
      <c r="K23" s="19" t="s">
        <v>183</v>
      </c>
      <c r="L23" s="19" t="s">
        <v>184</v>
      </c>
      <c r="M23" s="19" t="s">
        <v>185</v>
      </c>
      <c r="N23" s="20" t="s">
        <v>195</v>
      </c>
      <c r="O23" s="20" t="s">
        <v>196</v>
      </c>
    </row>
    <row r="24" spans="1:15" ht="32.1" customHeight="1" x14ac:dyDescent="0.3">
      <c r="A24" s="21" t="s">
        <v>24</v>
      </c>
      <c r="B24" s="213">
        <v>1138886118</v>
      </c>
      <c r="C24" s="213"/>
      <c r="D24" s="213"/>
      <c r="E24" s="200"/>
      <c r="F24" s="200"/>
      <c r="G24" s="200"/>
      <c r="H24" s="200"/>
      <c r="I24" s="200"/>
      <c r="J24" s="200"/>
      <c r="K24" s="200"/>
      <c r="L24" s="200"/>
      <c r="M24" s="200">
        <v>41285882</v>
      </c>
      <c r="N24" s="216">
        <f>+M24+B24</f>
        <v>1180172000</v>
      </c>
      <c r="O24" s="201">
        <v>1</v>
      </c>
    </row>
    <row r="25" spans="1:15" ht="32.1" customHeight="1" x14ac:dyDescent="0.3">
      <c r="A25" s="21" t="s">
        <v>26</v>
      </c>
      <c r="B25" s="208">
        <v>1024271568</v>
      </c>
      <c r="C25" s="208"/>
      <c r="D25" s="213"/>
      <c r="E25" s="200"/>
      <c r="F25" s="200"/>
      <c r="G25" s="200"/>
      <c r="H25" s="200"/>
      <c r="I25" s="200"/>
      <c r="J25" s="200"/>
      <c r="K25" s="200"/>
      <c r="L25" s="200"/>
      <c r="M25" s="200"/>
      <c r="N25" s="216">
        <f t="shared" ref="N25:N29" si="0">SUM(B25:M25)</f>
        <v>1024271568</v>
      </c>
      <c r="O25" s="202">
        <f>N25/N24</f>
        <v>0.86790024504902674</v>
      </c>
    </row>
    <row r="26" spans="1:15" ht="32.1" customHeight="1" x14ac:dyDescent="0.3">
      <c r="A26" s="21" t="s">
        <v>28</v>
      </c>
      <c r="B26" s="209">
        <v>0</v>
      </c>
      <c r="C26" s="209"/>
      <c r="D26" s="214"/>
      <c r="E26" s="203"/>
      <c r="F26" s="203"/>
      <c r="G26" s="203"/>
      <c r="H26" s="203"/>
      <c r="I26" s="203"/>
      <c r="J26" s="203"/>
      <c r="K26" s="203"/>
      <c r="L26" s="203"/>
      <c r="M26" s="203"/>
      <c r="N26" s="216">
        <f t="shared" si="0"/>
        <v>0</v>
      </c>
      <c r="O26" s="202">
        <f>N26/N24</f>
        <v>0</v>
      </c>
    </row>
    <row r="27" spans="1:15" ht="32.1" customHeight="1" x14ac:dyDescent="0.3">
      <c r="A27" s="21" t="s">
        <v>197</v>
      </c>
      <c r="B27" s="213">
        <v>102376892</v>
      </c>
      <c r="C27" s="213"/>
      <c r="D27" s="213"/>
      <c r="E27" s="200"/>
      <c r="F27" s="200"/>
      <c r="G27" s="200"/>
      <c r="H27" s="200"/>
      <c r="I27" s="200"/>
      <c r="J27" s="200"/>
      <c r="K27" s="200"/>
      <c r="L27" s="200"/>
      <c r="M27" s="200"/>
      <c r="N27" s="216">
        <f t="shared" si="0"/>
        <v>102376892</v>
      </c>
      <c r="O27" s="202">
        <v>1</v>
      </c>
    </row>
    <row r="28" spans="1:15" ht="32.1" customHeight="1" x14ac:dyDescent="0.3">
      <c r="A28" s="21" t="s">
        <v>198</v>
      </c>
      <c r="B28" s="214">
        <v>0</v>
      </c>
      <c r="C28" s="214"/>
      <c r="D28" s="214"/>
      <c r="E28" s="203"/>
      <c r="F28" s="203"/>
      <c r="G28" s="203"/>
      <c r="H28" s="203"/>
      <c r="I28" s="203"/>
      <c r="J28" s="203"/>
      <c r="K28" s="203"/>
      <c r="L28" s="203"/>
      <c r="M28" s="203"/>
      <c r="N28" s="216">
        <f t="shared" si="0"/>
        <v>0</v>
      </c>
      <c r="O28" s="202">
        <f>N28/N27</f>
        <v>0</v>
      </c>
    </row>
    <row r="29" spans="1:15" ht="32.1" customHeight="1" thickBot="1" x14ac:dyDescent="0.35">
      <c r="A29" s="22" t="s">
        <v>34</v>
      </c>
      <c r="B29" s="215">
        <v>28752288</v>
      </c>
      <c r="C29" s="215"/>
      <c r="D29" s="215"/>
      <c r="E29" s="204"/>
      <c r="F29" s="204"/>
      <c r="G29" s="204"/>
      <c r="H29" s="204"/>
      <c r="I29" s="204"/>
      <c r="J29" s="204"/>
      <c r="K29" s="204"/>
      <c r="L29" s="204"/>
      <c r="M29" s="204"/>
      <c r="N29" s="217">
        <f t="shared" si="0"/>
        <v>28752288</v>
      </c>
      <c r="O29" s="205">
        <f>N29/N27</f>
        <v>0.28084743967417958</v>
      </c>
    </row>
    <row r="30" spans="1:15" s="23" customFormat="1" ht="16.5" customHeight="1" x14ac:dyDescent="0.25"/>
    <row r="31" spans="1:15" s="23" customFormat="1" ht="17.25" customHeight="1" x14ac:dyDescent="0.25"/>
    <row r="32" spans="1:15" ht="5.25" customHeight="1" thickBot="1" x14ac:dyDescent="0.35"/>
    <row r="33" spans="1:13" ht="48" customHeight="1" thickBot="1" x14ac:dyDescent="0.35">
      <c r="A33" s="407" t="s">
        <v>199</v>
      </c>
      <c r="B33" s="408"/>
      <c r="C33" s="408"/>
      <c r="D33" s="408"/>
      <c r="E33" s="408"/>
      <c r="F33" s="408"/>
      <c r="G33" s="408"/>
      <c r="H33" s="408"/>
      <c r="I33" s="409"/>
      <c r="J33" s="27"/>
    </row>
    <row r="34" spans="1:13" ht="50.25" customHeight="1" thickBot="1" x14ac:dyDescent="0.35">
      <c r="A34" s="36" t="s">
        <v>200</v>
      </c>
      <c r="B34" s="410" t="str">
        <f>+B12</f>
        <v>Implementar el 100% del plan de acción de la Política de Gobierno Digital</v>
      </c>
      <c r="C34" s="411"/>
      <c r="D34" s="411"/>
      <c r="E34" s="411"/>
      <c r="F34" s="411"/>
      <c r="G34" s="411"/>
      <c r="H34" s="411"/>
      <c r="I34" s="412"/>
      <c r="J34" s="25"/>
      <c r="M34" s="188"/>
    </row>
    <row r="35" spans="1:13" ht="18.75" customHeight="1" thickBot="1" x14ac:dyDescent="0.35">
      <c r="A35" s="382" t="s">
        <v>39</v>
      </c>
      <c r="B35" s="87">
        <v>2024</v>
      </c>
      <c r="C35" s="87">
        <v>2025</v>
      </c>
      <c r="D35" s="87">
        <v>2026</v>
      </c>
      <c r="E35" s="87">
        <v>2027</v>
      </c>
      <c r="F35" s="87" t="s">
        <v>201</v>
      </c>
      <c r="G35" s="413" t="s">
        <v>41</v>
      </c>
      <c r="H35" s="413" t="s">
        <v>202</v>
      </c>
      <c r="I35" s="413"/>
      <c r="J35" s="25"/>
      <c r="M35" s="188"/>
    </row>
    <row r="36" spans="1:13" ht="50.25" customHeight="1" thickBot="1" x14ac:dyDescent="0.35">
      <c r="A36" s="383"/>
      <c r="B36" s="235">
        <v>1</v>
      </c>
      <c r="C36" s="235">
        <v>1</v>
      </c>
      <c r="D36" s="235">
        <v>1</v>
      </c>
      <c r="E36" s="235">
        <v>1</v>
      </c>
      <c r="F36" s="236">
        <v>1</v>
      </c>
      <c r="G36" s="413"/>
      <c r="H36" s="413"/>
      <c r="I36" s="413"/>
      <c r="J36" s="25"/>
      <c r="M36" s="189"/>
    </row>
    <row r="37" spans="1:13" ht="52.5" customHeight="1" thickBot="1" x14ac:dyDescent="0.35">
      <c r="A37" s="37" t="s">
        <v>43</v>
      </c>
      <c r="B37" s="396">
        <v>0.05</v>
      </c>
      <c r="C37" s="397"/>
      <c r="D37" s="398" t="s">
        <v>203</v>
      </c>
      <c r="E37" s="399"/>
      <c r="F37" s="399"/>
      <c r="G37" s="399"/>
      <c r="H37" s="399"/>
      <c r="I37" s="400"/>
    </row>
    <row r="38" spans="1:13" s="26" customFormat="1" ht="48" customHeight="1" x14ac:dyDescent="0.3">
      <c r="A38" s="382" t="s">
        <v>204</v>
      </c>
      <c r="B38" s="37" t="s">
        <v>205</v>
      </c>
      <c r="C38" s="36" t="s">
        <v>87</v>
      </c>
      <c r="D38" s="384" t="s">
        <v>89</v>
      </c>
      <c r="E38" s="385"/>
      <c r="F38" s="384" t="s">
        <v>91</v>
      </c>
      <c r="G38" s="385"/>
      <c r="H38" s="38" t="s">
        <v>93</v>
      </c>
      <c r="I38" s="40" t="s">
        <v>94</v>
      </c>
      <c r="M38" s="190"/>
    </row>
    <row r="39" spans="1:13" ht="93.75" customHeight="1" x14ac:dyDescent="0.3">
      <c r="A39" s="383"/>
      <c r="B39" s="244">
        <v>0</v>
      </c>
      <c r="C39" s="244">
        <v>0</v>
      </c>
      <c r="D39" s="401" t="s">
        <v>243</v>
      </c>
      <c r="E39" s="402"/>
      <c r="F39" s="401" t="s">
        <v>243</v>
      </c>
      <c r="G39" s="402"/>
      <c r="H39" s="198" t="s">
        <v>208</v>
      </c>
      <c r="I39" s="29" t="s">
        <v>243</v>
      </c>
      <c r="M39" s="188"/>
    </row>
    <row r="40" spans="1:13" s="26" customFormat="1" ht="54" customHeight="1" x14ac:dyDescent="0.3">
      <c r="A40" s="382" t="s">
        <v>210</v>
      </c>
      <c r="B40" s="39" t="s">
        <v>205</v>
      </c>
      <c r="C40" s="38" t="s">
        <v>87</v>
      </c>
      <c r="D40" s="384" t="s">
        <v>89</v>
      </c>
      <c r="E40" s="385"/>
      <c r="F40" s="384" t="s">
        <v>91</v>
      </c>
      <c r="G40" s="385"/>
      <c r="H40" s="38" t="s">
        <v>93</v>
      </c>
      <c r="I40" s="40" t="s">
        <v>94</v>
      </c>
    </row>
    <row r="41" spans="1:13" ht="223.5" customHeight="1" thickBot="1" x14ac:dyDescent="0.35">
      <c r="A41" s="383"/>
      <c r="B41" s="244">
        <v>0.15</v>
      </c>
      <c r="C41" s="31"/>
      <c r="D41" s="392"/>
      <c r="E41" s="393"/>
      <c r="F41" s="394"/>
      <c r="G41" s="395"/>
      <c r="H41" s="198"/>
      <c r="I41" s="29"/>
    </row>
    <row r="42" spans="1:13" s="26" customFormat="1" ht="45" customHeight="1" thickBot="1" x14ac:dyDescent="0.35">
      <c r="A42" s="382" t="s">
        <v>211</v>
      </c>
      <c r="B42" s="39" t="s">
        <v>205</v>
      </c>
      <c r="C42" s="38" t="s">
        <v>87</v>
      </c>
      <c r="D42" s="384" t="s">
        <v>89</v>
      </c>
      <c r="E42" s="385"/>
      <c r="F42" s="384" t="s">
        <v>91</v>
      </c>
      <c r="G42" s="385"/>
      <c r="H42" s="38" t="s">
        <v>93</v>
      </c>
      <c r="I42" s="40" t="s">
        <v>94</v>
      </c>
    </row>
    <row r="43" spans="1:13" ht="205.5" customHeight="1" thickBot="1" x14ac:dyDescent="0.35">
      <c r="A43" s="383"/>
      <c r="B43" s="244">
        <v>0.15</v>
      </c>
      <c r="C43" s="31"/>
      <c r="D43" s="392"/>
      <c r="E43" s="393"/>
      <c r="F43" s="394"/>
      <c r="G43" s="395"/>
      <c r="H43" s="198"/>
      <c r="I43" s="29"/>
    </row>
    <row r="44" spans="1:13" s="26" customFormat="1" ht="44.25" customHeight="1" thickBot="1" x14ac:dyDescent="0.35">
      <c r="A44" s="382" t="s">
        <v>212</v>
      </c>
      <c r="B44" s="39" t="s">
        <v>205</v>
      </c>
      <c r="C44" s="39" t="s">
        <v>87</v>
      </c>
      <c r="D44" s="384" t="s">
        <v>89</v>
      </c>
      <c r="E44" s="385"/>
      <c r="F44" s="384" t="s">
        <v>91</v>
      </c>
      <c r="G44" s="385"/>
      <c r="H44" s="38" t="s">
        <v>93</v>
      </c>
      <c r="I44" s="38" t="s">
        <v>94</v>
      </c>
    </row>
    <row r="45" spans="1:13" ht="120.75" customHeight="1" thickBot="1" x14ac:dyDescent="0.35">
      <c r="A45" s="383"/>
      <c r="B45" s="244">
        <v>0.1333</v>
      </c>
      <c r="C45" s="31"/>
      <c r="D45" s="390"/>
      <c r="E45" s="391"/>
      <c r="F45" s="390"/>
      <c r="G45" s="391"/>
      <c r="H45" s="47"/>
      <c r="I45" s="48"/>
    </row>
    <row r="46" spans="1:13" s="26" customFormat="1" ht="47.25" customHeight="1" thickBot="1" x14ac:dyDescent="0.35">
      <c r="A46" s="382" t="s">
        <v>213</v>
      </c>
      <c r="B46" s="39" t="s">
        <v>205</v>
      </c>
      <c r="C46" s="38" t="s">
        <v>87</v>
      </c>
      <c r="D46" s="384" t="s">
        <v>89</v>
      </c>
      <c r="E46" s="385"/>
      <c r="F46" s="384" t="s">
        <v>91</v>
      </c>
      <c r="G46" s="385"/>
      <c r="H46" s="38" t="s">
        <v>93</v>
      </c>
      <c r="I46" s="40" t="s">
        <v>94</v>
      </c>
    </row>
    <row r="47" spans="1:13" ht="120.75" customHeight="1" thickBot="1" x14ac:dyDescent="0.35">
      <c r="A47" s="383"/>
      <c r="B47" s="244">
        <v>0</v>
      </c>
      <c r="C47" s="31"/>
      <c r="D47" s="386"/>
      <c r="E47" s="387"/>
      <c r="F47" s="386"/>
      <c r="G47" s="387"/>
      <c r="H47" s="28"/>
      <c r="I47" s="30"/>
    </row>
    <row r="48" spans="1:13" s="26" customFormat="1" ht="52.5" customHeight="1" thickBot="1" x14ac:dyDescent="0.35">
      <c r="A48" s="382" t="s">
        <v>214</v>
      </c>
      <c r="B48" s="39" t="s">
        <v>205</v>
      </c>
      <c r="C48" s="38" t="s">
        <v>87</v>
      </c>
      <c r="D48" s="384" t="s">
        <v>89</v>
      </c>
      <c r="E48" s="385"/>
      <c r="F48" s="384" t="s">
        <v>91</v>
      </c>
      <c r="G48" s="385"/>
      <c r="H48" s="38" t="s">
        <v>93</v>
      </c>
      <c r="I48" s="40" t="s">
        <v>94</v>
      </c>
    </row>
    <row r="49" spans="1:9" ht="120.75" customHeight="1" thickBot="1" x14ac:dyDescent="0.35">
      <c r="A49" s="383"/>
      <c r="B49" s="245">
        <v>0</v>
      </c>
      <c r="C49" s="32"/>
      <c r="D49" s="386"/>
      <c r="E49" s="387"/>
      <c r="F49" s="386"/>
      <c r="G49" s="387"/>
      <c r="H49" s="28"/>
      <c r="I49" s="30"/>
    </row>
    <row r="50" spans="1:9" ht="35.1" customHeight="1" thickBot="1" x14ac:dyDescent="0.35">
      <c r="A50" s="382" t="s">
        <v>215</v>
      </c>
      <c r="B50" s="37" t="s">
        <v>205</v>
      </c>
      <c r="C50" s="36" t="s">
        <v>87</v>
      </c>
      <c r="D50" s="384" t="s">
        <v>89</v>
      </c>
      <c r="E50" s="385"/>
      <c r="F50" s="384" t="s">
        <v>91</v>
      </c>
      <c r="G50" s="385"/>
      <c r="H50" s="38" t="s">
        <v>93</v>
      </c>
      <c r="I50" s="40" t="s">
        <v>94</v>
      </c>
    </row>
    <row r="51" spans="1:9" ht="120.75" customHeight="1" thickBot="1" x14ac:dyDescent="0.35">
      <c r="A51" s="383"/>
      <c r="B51" s="245">
        <v>0.43330000000000002</v>
      </c>
      <c r="C51" s="32"/>
      <c r="D51" s="386"/>
      <c r="E51" s="389"/>
      <c r="F51" s="386"/>
      <c r="G51" s="387"/>
      <c r="H51" s="28"/>
      <c r="I51" s="30"/>
    </row>
    <row r="52" spans="1:9" ht="35.1" customHeight="1" thickBot="1" x14ac:dyDescent="0.35">
      <c r="A52" s="382" t="s">
        <v>216</v>
      </c>
      <c r="B52" s="37" t="s">
        <v>205</v>
      </c>
      <c r="C52" s="36" t="s">
        <v>87</v>
      </c>
      <c r="D52" s="384" t="s">
        <v>89</v>
      </c>
      <c r="E52" s="385"/>
      <c r="F52" s="384" t="s">
        <v>91</v>
      </c>
      <c r="G52" s="385"/>
      <c r="H52" s="38" t="s">
        <v>93</v>
      </c>
      <c r="I52" s="40" t="s">
        <v>94</v>
      </c>
    </row>
    <row r="53" spans="1:9" ht="120.75" customHeight="1" thickBot="1" x14ac:dyDescent="0.35">
      <c r="A53" s="383"/>
      <c r="B53" s="245">
        <v>0</v>
      </c>
      <c r="C53" s="32"/>
      <c r="D53" s="386"/>
      <c r="E53" s="389"/>
      <c r="F53" s="386"/>
      <c r="G53" s="387"/>
      <c r="H53" s="49"/>
      <c r="I53" s="30"/>
    </row>
    <row r="54" spans="1:9" ht="35.1" customHeight="1" thickBot="1" x14ac:dyDescent="0.35">
      <c r="A54" s="382" t="s">
        <v>217</v>
      </c>
      <c r="B54" s="37" t="s">
        <v>205</v>
      </c>
      <c r="C54" s="36" t="s">
        <v>87</v>
      </c>
      <c r="D54" s="384" t="s">
        <v>89</v>
      </c>
      <c r="E54" s="385"/>
      <c r="F54" s="384" t="s">
        <v>91</v>
      </c>
      <c r="G54" s="385"/>
      <c r="H54" s="38" t="s">
        <v>93</v>
      </c>
      <c r="I54" s="40" t="s">
        <v>94</v>
      </c>
    </row>
    <row r="55" spans="1:9" ht="120.75" customHeight="1" thickBot="1" x14ac:dyDescent="0.35">
      <c r="A55" s="383"/>
      <c r="B55" s="245">
        <v>0</v>
      </c>
      <c r="C55" s="32"/>
      <c r="D55" s="386"/>
      <c r="E55" s="387"/>
      <c r="F55" s="386"/>
      <c r="G55" s="387"/>
      <c r="H55" s="28"/>
      <c r="I55" s="28"/>
    </row>
    <row r="56" spans="1:9" ht="35.1" customHeight="1" thickBot="1" x14ac:dyDescent="0.35">
      <c r="A56" s="382" t="s">
        <v>218</v>
      </c>
      <c r="B56" s="37" t="s">
        <v>205</v>
      </c>
      <c r="C56" s="36" t="s">
        <v>87</v>
      </c>
      <c r="D56" s="384" t="s">
        <v>89</v>
      </c>
      <c r="E56" s="385"/>
      <c r="F56" s="384" t="s">
        <v>91</v>
      </c>
      <c r="G56" s="385"/>
      <c r="H56" s="38" t="s">
        <v>93</v>
      </c>
      <c r="I56" s="40" t="s">
        <v>94</v>
      </c>
    </row>
    <row r="57" spans="1:9" ht="120.75" customHeight="1" thickBot="1" x14ac:dyDescent="0.35">
      <c r="A57" s="383"/>
      <c r="B57" s="245">
        <v>0.13339999999999999</v>
      </c>
      <c r="C57" s="32"/>
      <c r="D57" s="386"/>
      <c r="E57" s="387"/>
      <c r="F57" s="386"/>
      <c r="G57" s="387"/>
      <c r="H57" s="28"/>
      <c r="I57" s="30"/>
    </row>
    <row r="58" spans="1:9" ht="35.1" customHeight="1" thickBot="1" x14ac:dyDescent="0.35">
      <c r="A58" s="382" t="s">
        <v>219</v>
      </c>
      <c r="B58" s="37" t="s">
        <v>205</v>
      </c>
      <c r="C58" s="36" t="s">
        <v>87</v>
      </c>
      <c r="D58" s="384" t="s">
        <v>89</v>
      </c>
      <c r="E58" s="385"/>
      <c r="F58" s="384" t="s">
        <v>91</v>
      </c>
      <c r="G58" s="385"/>
      <c r="H58" s="38" t="s">
        <v>93</v>
      </c>
      <c r="I58" s="40" t="s">
        <v>94</v>
      </c>
    </row>
    <row r="59" spans="1:9" ht="120.75" customHeight="1" thickBot="1" x14ac:dyDescent="0.35">
      <c r="A59" s="383"/>
      <c r="B59" s="245">
        <v>0</v>
      </c>
      <c r="C59" s="32"/>
      <c r="D59" s="386"/>
      <c r="E59" s="387"/>
      <c r="F59" s="389"/>
      <c r="G59" s="389"/>
      <c r="H59" s="28"/>
      <c r="I59" s="28"/>
    </row>
    <row r="60" spans="1:9" ht="35.1" customHeight="1" thickBot="1" x14ac:dyDescent="0.35">
      <c r="A60" s="382" t="s">
        <v>220</v>
      </c>
      <c r="B60" s="37" t="s">
        <v>205</v>
      </c>
      <c r="C60" s="36" t="s">
        <v>87</v>
      </c>
      <c r="D60" s="384" t="s">
        <v>89</v>
      </c>
      <c r="E60" s="385"/>
      <c r="F60" s="384" t="s">
        <v>91</v>
      </c>
      <c r="G60" s="385"/>
      <c r="H60" s="38" t="s">
        <v>93</v>
      </c>
      <c r="I60" s="40" t="s">
        <v>94</v>
      </c>
    </row>
    <row r="61" spans="1:9" ht="120.75" customHeight="1" thickBot="1" x14ac:dyDescent="0.35">
      <c r="A61" s="383"/>
      <c r="B61" s="245">
        <v>0</v>
      </c>
      <c r="C61" s="32"/>
      <c r="D61" s="386"/>
      <c r="E61" s="387"/>
      <c r="F61" s="386"/>
      <c r="G61" s="387"/>
      <c r="H61" s="28"/>
      <c r="I61" s="28"/>
    </row>
    <row r="62" spans="1:9" x14ac:dyDescent="0.3">
      <c r="B62" s="183">
        <f>+B47+B43+B41+B45+B49+B51+B53+B55+B57+B59+B61</f>
        <v>1</v>
      </c>
    </row>
    <row r="64" spans="1:9" s="25" customFormat="1" ht="30" customHeight="1" x14ac:dyDescent="0.3">
      <c r="A64" s="1"/>
      <c r="B64" s="1"/>
      <c r="C64" s="1"/>
      <c r="D64" s="1"/>
      <c r="E64" s="1"/>
      <c r="F64" s="1"/>
      <c r="G64" s="1"/>
      <c r="H64" s="1"/>
      <c r="I64" s="1"/>
    </row>
    <row r="65" spans="1:9" ht="34.5" customHeight="1" x14ac:dyDescent="0.3">
      <c r="A65" s="388" t="s">
        <v>57</v>
      </c>
      <c r="B65" s="388"/>
      <c r="C65" s="388"/>
      <c r="D65" s="388"/>
      <c r="E65" s="388"/>
      <c r="F65" s="388"/>
      <c r="G65" s="388"/>
      <c r="H65" s="388"/>
      <c r="I65" s="388"/>
    </row>
    <row r="66" spans="1:9" ht="67.5" customHeight="1" x14ac:dyDescent="0.3">
      <c r="A66" s="41" t="s">
        <v>58</v>
      </c>
      <c r="B66" s="376" t="s">
        <v>244</v>
      </c>
      <c r="C66" s="379"/>
      <c r="D66" s="376" t="s">
        <v>245</v>
      </c>
      <c r="E66" s="379"/>
      <c r="F66" s="376" t="s">
        <v>246</v>
      </c>
      <c r="G66" s="379"/>
      <c r="H66" s="378"/>
      <c r="I66" s="379"/>
    </row>
    <row r="67" spans="1:9" ht="45.75" customHeight="1" x14ac:dyDescent="0.3">
      <c r="A67" s="41" t="s">
        <v>224</v>
      </c>
      <c r="B67" s="380" t="s">
        <v>247</v>
      </c>
      <c r="C67" s="381"/>
      <c r="D67" s="380">
        <v>0.02</v>
      </c>
      <c r="E67" s="381"/>
      <c r="F67" s="380" t="s">
        <v>247</v>
      </c>
      <c r="G67" s="381"/>
      <c r="H67" s="380"/>
      <c r="I67" s="381"/>
    </row>
    <row r="68" spans="1:9" ht="30" customHeight="1" x14ac:dyDescent="0.3">
      <c r="A68" s="343" t="s">
        <v>170</v>
      </c>
      <c r="B68" s="92" t="s">
        <v>85</v>
      </c>
      <c r="C68" s="92" t="s">
        <v>87</v>
      </c>
      <c r="D68" s="92" t="s">
        <v>85</v>
      </c>
      <c r="E68" s="92" t="s">
        <v>87</v>
      </c>
      <c r="F68" s="92" t="s">
        <v>85</v>
      </c>
      <c r="G68" s="92" t="s">
        <v>87</v>
      </c>
      <c r="H68" s="92" t="s">
        <v>85</v>
      </c>
      <c r="I68" s="92" t="s">
        <v>87</v>
      </c>
    </row>
    <row r="69" spans="1:9" ht="30" customHeight="1" x14ac:dyDescent="0.3">
      <c r="A69" s="344"/>
      <c r="B69" s="234">
        <v>0</v>
      </c>
      <c r="C69" s="234">
        <v>0</v>
      </c>
      <c r="D69" s="234">
        <v>0</v>
      </c>
      <c r="E69" s="234">
        <v>0</v>
      </c>
      <c r="F69" s="234">
        <v>0</v>
      </c>
      <c r="G69" s="234">
        <v>0</v>
      </c>
      <c r="H69" s="50"/>
      <c r="I69" s="43"/>
    </row>
    <row r="70" spans="1:9" ht="81" customHeight="1" x14ac:dyDescent="0.3">
      <c r="A70" s="41" t="s">
        <v>225</v>
      </c>
      <c r="B70" s="481" t="s">
        <v>248</v>
      </c>
      <c r="C70" s="482"/>
      <c r="D70" s="481" t="s">
        <v>248</v>
      </c>
      <c r="E70" s="482"/>
      <c r="F70" s="481" t="s">
        <v>248</v>
      </c>
      <c r="G70" s="482"/>
      <c r="H70" s="356"/>
      <c r="I70" s="373"/>
    </row>
    <row r="71" spans="1:9" ht="51" customHeight="1" x14ac:dyDescent="0.3">
      <c r="A71" s="41" t="s">
        <v>228</v>
      </c>
      <c r="B71" s="362" t="s">
        <v>230</v>
      </c>
      <c r="C71" s="363"/>
      <c r="D71" s="362" t="s">
        <v>230</v>
      </c>
      <c r="E71" s="363"/>
      <c r="F71" s="362" t="s">
        <v>230</v>
      </c>
      <c r="G71" s="363"/>
      <c r="H71" s="358"/>
      <c r="I71" s="359"/>
    </row>
    <row r="72" spans="1:9" ht="30.75" customHeight="1" x14ac:dyDescent="0.3">
      <c r="A72" s="343" t="s">
        <v>172</v>
      </c>
      <c r="B72" s="92" t="s">
        <v>85</v>
      </c>
      <c r="C72" s="92" t="s">
        <v>87</v>
      </c>
      <c r="D72" s="92" t="s">
        <v>85</v>
      </c>
      <c r="E72" s="92" t="s">
        <v>87</v>
      </c>
      <c r="F72" s="92" t="s">
        <v>85</v>
      </c>
      <c r="G72" s="92" t="s">
        <v>87</v>
      </c>
      <c r="H72" s="92" t="s">
        <v>85</v>
      </c>
      <c r="I72" s="92" t="s">
        <v>87</v>
      </c>
    </row>
    <row r="73" spans="1:9" ht="30.75" customHeight="1" x14ac:dyDescent="0.3">
      <c r="A73" s="344"/>
      <c r="B73" s="234">
        <v>0.5</v>
      </c>
      <c r="C73" s="43"/>
      <c r="D73" s="234">
        <v>0</v>
      </c>
      <c r="E73" s="234"/>
      <c r="F73" s="234">
        <v>0</v>
      </c>
      <c r="G73" s="234"/>
      <c r="H73" s="50"/>
      <c r="I73" s="44"/>
    </row>
    <row r="74" spans="1:9" ht="84" customHeight="1" x14ac:dyDescent="0.3">
      <c r="A74" s="41" t="s">
        <v>225</v>
      </c>
      <c r="B74" s="364"/>
      <c r="C74" s="365"/>
      <c r="D74" s="370"/>
      <c r="E74" s="371"/>
      <c r="F74" s="356"/>
      <c r="G74" s="357"/>
      <c r="H74" s="370"/>
      <c r="I74" s="371"/>
    </row>
    <row r="75" spans="1:9" ht="62.25" customHeight="1" x14ac:dyDescent="0.3">
      <c r="A75" s="41" t="s">
        <v>228</v>
      </c>
      <c r="B75" s="362"/>
      <c r="C75" s="363"/>
      <c r="D75" s="362"/>
      <c r="E75" s="363"/>
      <c r="F75" s="358"/>
      <c r="G75" s="359"/>
      <c r="H75" s="358"/>
      <c r="I75" s="359"/>
    </row>
    <row r="76" spans="1:9" ht="30.75" customHeight="1" x14ac:dyDescent="0.3">
      <c r="A76" s="343" t="s">
        <v>173</v>
      </c>
      <c r="B76" s="92" t="s">
        <v>85</v>
      </c>
      <c r="C76" s="92" t="s">
        <v>87</v>
      </c>
      <c r="D76" s="92" t="s">
        <v>85</v>
      </c>
      <c r="E76" s="92" t="s">
        <v>87</v>
      </c>
      <c r="F76" s="92" t="s">
        <v>85</v>
      </c>
      <c r="G76" s="92" t="s">
        <v>87</v>
      </c>
      <c r="H76" s="92" t="s">
        <v>85</v>
      </c>
      <c r="I76" s="92" t="s">
        <v>87</v>
      </c>
    </row>
    <row r="77" spans="1:9" ht="30.75" customHeight="1" x14ac:dyDescent="0.3">
      <c r="A77" s="344"/>
      <c r="B77" s="234">
        <v>0.5</v>
      </c>
      <c r="C77" s="43"/>
      <c r="D77" s="234">
        <v>0</v>
      </c>
      <c r="E77" s="234"/>
      <c r="F77" s="234">
        <v>0</v>
      </c>
      <c r="G77" s="234"/>
      <c r="H77" s="50"/>
      <c r="I77" s="44"/>
    </row>
    <row r="78" spans="1:9" ht="63" customHeight="1" x14ac:dyDescent="0.3">
      <c r="A78" s="41" t="s">
        <v>225</v>
      </c>
      <c r="B78" s="364"/>
      <c r="C78" s="365"/>
      <c r="D78" s="358"/>
      <c r="E78" s="480"/>
      <c r="F78" s="356"/>
      <c r="G78" s="357"/>
      <c r="H78" s="358"/>
      <c r="I78" s="359"/>
    </row>
    <row r="79" spans="1:9" ht="63" customHeight="1" x14ac:dyDescent="0.3">
      <c r="A79" s="41" t="s">
        <v>228</v>
      </c>
      <c r="B79" s="362"/>
      <c r="C79" s="363"/>
      <c r="D79" s="362"/>
      <c r="E79" s="363"/>
      <c r="F79" s="358"/>
      <c r="G79" s="359"/>
      <c r="H79" s="358"/>
      <c r="I79" s="359"/>
    </row>
    <row r="80" spans="1:9" ht="30.75" customHeight="1" x14ac:dyDescent="0.3">
      <c r="A80" s="343" t="s">
        <v>174</v>
      </c>
      <c r="B80" s="92" t="s">
        <v>85</v>
      </c>
      <c r="C80" s="92" t="s">
        <v>87</v>
      </c>
      <c r="D80" s="92" t="s">
        <v>85</v>
      </c>
      <c r="E80" s="92" t="s">
        <v>87</v>
      </c>
      <c r="F80" s="92" t="s">
        <v>85</v>
      </c>
      <c r="G80" s="92" t="s">
        <v>87</v>
      </c>
      <c r="H80" s="92" t="s">
        <v>85</v>
      </c>
      <c r="I80" s="92" t="s">
        <v>87</v>
      </c>
    </row>
    <row r="81" spans="1:9" ht="30.75" customHeight="1" x14ac:dyDescent="0.3">
      <c r="A81" s="344"/>
      <c r="B81" s="234">
        <v>0</v>
      </c>
      <c r="C81" s="43"/>
      <c r="D81" s="234">
        <v>0.33324999999999999</v>
      </c>
      <c r="E81" s="234"/>
      <c r="F81" s="234">
        <v>0</v>
      </c>
      <c r="G81" s="234"/>
      <c r="H81" s="50"/>
      <c r="I81" s="44"/>
    </row>
    <row r="82" spans="1:9" ht="87" customHeight="1" x14ac:dyDescent="0.3">
      <c r="A82" s="41" t="s">
        <v>225</v>
      </c>
      <c r="B82" s="352"/>
      <c r="C82" s="353"/>
      <c r="D82" s="358"/>
      <c r="E82" s="359"/>
      <c r="F82" s="356"/>
      <c r="G82" s="357"/>
      <c r="H82" s="358"/>
      <c r="I82" s="359"/>
    </row>
    <row r="83" spans="1:9" ht="81" customHeight="1" x14ac:dyDescent="0.3">
      <c r="A83" s="41" t="s">
        <v>228</v>
      </c>
      <c r="B83" s="360"/>
      <c r="C83" s="361"/>
      <c r="D83" s="362"/>
      <c r="E83" s="363"/>
      <c r="F83" s="358"/>
      <c r="G83" s="359"/>
      <c r="H83" s="358"/>
      <c r="I83" s="359"/>
    </row>
    <row r="84" spans="1:9" ht="30" customHeight="1" x14ac:dyDescent="0.3">
      <c r="A84" s="343" t="s">
        <v>177</v>
      </c>
      <c r="B84" s="92" t="s">
        <v>85</v>
      </c>
      <c r="C84" s="92" t="s">
        <v>87</v>
      </c>
      <c r="D84" s="92" t="s">
        <v>85</v>
      </c>
      <c r="E84" s="92" t="s">
        <v>87</v>
      </c>
      <c r="F84" s="92" t="s">
        <v>85</v>
      </c>
      <c r="G84" s="92" t="s">
        <v>87</v>
      </c>
      <c r="H84" s="92" t="s">
        <v>85</v>
      </c>
      <c r="I84" s="92" t="s">
        <v>87</v>
      </c>
    </row>
    <row r="85" spans="1:9" ht="30" customHeight="1" x14ac:dyDescent="0.3">
      <c r="A85" s="344"/>
      <c r="B85" s="234">
        <v>0</v>
      </c>
      <c r="C85" s="43"/>
      <c r="D85" s="234">
        <v>0</v>
      </c>
      <c r="E85" s="234"/>
      <c r="F85" s="234">
        <v>0</v>
      </c>
      <c r="G85" s="234"/>
      <c r="H85" s="50"/>
      <c r="I85" s="44"/>
    </row>
    <row r="86" spans="1:9" ht="80.25" customHeight="1" x14ac:dyDescent="0.3">
      <c r="A86" s="41" t="s">
        <v>225</v>
      </c>
      <c r="B86" s="351"/>
      <c r="C86" s="351"/>
      <c r="D86" s="351"/>
      <c r="E86" s="351"/>
      <c r="F86" s="351"/>
      <c r="G86" s="351"/>
      <c r="H86" s="351"/>
      <c r="I86" s="351"/>
    </row>
    <row r="87" spans="1:9" ht="80.25" customHeight="1" x14ac:dyDescent="0.3">
      <c r="A87" s="41" t="s">
        <v>228</v>
      </c>
      <c r="B87" s="346"/>
      <c r="C87" s="347"/>
      <c r="D87" s="346"/>
      <c r="E87" s="347"/>
      <c r="F87" s="346"/>
      <c r="G87" s="347"/>
      <c r="H87" s="346"/>
      <c r="I87" s="347"/>
    </row>
    <row r="88" spans="1:9" ht="29.25" customHeight="1" x14ac:dyDescent="0.3">
      <c r="A88" s="343" t="s">
        <v>178</v>
      </c>
      <c r="B88" s="92" t="s">
        <v>85</v>
      </c>
      <c r="C88" s="92" t="s">
        <v>87</v>
      </c>
      <c r="D88" s="92" t="s">
        <v>85</v>
      </c>
      <c r="E88" s="92" t="s">
        <v>87</v>
      </c>
      <c r="F88" s="92" t="s">
        <v>85</v>
      </c>
      <c r="G88" s="92" t="s">
        <v>87</v>
      </c>
      <c r="H88" s="92" t="s">
        <v>85</v>
      </c>
      <c r="I88" s="92" t="s">
        <v>87</v>
      </c>
    </row>
    <row r="89" spans="1:9" ht="29.25" customHeight="1" x14ac:dyDescent="0.3">
      <c r="A89" s="344"/>
      <c r="B89" s="234">
        <v>0</v>
      </c>
      <c r="C89" s="43"/>
      <c r="D89" s="234">
        <v>0</v>
      </c>
      <c r="E89" s="234"/>
      <c r="F89" s="234">
        <v>0</v>
      </c>
      <c r="G89" s="234"/>
      <c r="H89" s="50"/>
      <c r="I89" s="44"/>
    </row>
    <row r="90" spans="1:9" ht="80.25" customHeight="1" x14ac:dyDescent="0.3">
      <c r="A90" s="41" t="s">
        <v>225</v>
      </c>
      <c r="B90" s="348"/>
      <c r="C90" s="348"/>
      <c r="D90" s="348"/>
      <c r="E90" s="348"/>
      <c r="F90" s="348"/>
      <c r="G90" s="348"/>
      <c r="H90" s="348"/>
      <c r="I90" s="348"/>
    </row>
    <row r="91" spans="1:9" ht="80.25" customHeight="1" x14ac:dyDescent="0.3">
      <c r="A91" s="41" t="s">
        <v>228</v>
      </c>
      <c r="B91" s="346"/>
      <c r="C91" s="347"/>
      <c r="D91" s="346"/>
      <c r="E91" s="347"/>
      <c r="F91" s="346"/>
      <c r="G91" s="347"/>
      <c r="H91" s="346"/>
      <c r="I91" s="347"/>
    </row>
    <row r="92" spans="1:9" ht="24.9" customHeight="1" x14ac:dyDescent="0.3">
      <c r="A92" s="343" t="s">
        <v>179</v>
      </c>
      <c r="B92" s="92" t="s">
        <v>85</v>
      </c>
      <c r="C92" s="92" t="s">
        <v>87</v>
      </c>
      <c r="D92" s="92" t="s">
        <v>85</v>
      </c>
      <c r="E92" s="92" t="s">
        <v>87</v>
      </c>
      <c r="F92" s="92" t="s">
        <v>85</v>
      </c>
      <c r="G92" s="92" t="s">
        <v>87</v>
      </c>
      <c r="H92" s="92" t="s">
        <v>85</v>
      </c>
      <c r="I92" s="92" t="s">
        <v>87</v>
      </c>
    </row>
    <row r="93" spans="1:9" ht="24.9" customHeight="1" x14ac:dyDescent="0.3">
      <c r="A93" s="344"/>
      <c r="B93" s="234">
        <v>0</v>
      </c>
      <c r="C93" s="43"/>
      <c r="D93" s="234">
        <v>0.33324999999999999</v>
      </c>
      <c r="E93" s="234"/>
      <c r="F93" s="234">
        <v>1</v>
      </c>
      <c r="G93" s="234"/>
      <c r="H93" s="50"/>
      <c r="I93" s="44"/>
    </row>
    <row r="94" spans="1:9" ht="80.25" customHeight="1" x14ac:dyDescent="0.3">
      <c r="A94" s="41" t="s">
        <v>225</v>
      </c>
      <c r="B94" s="348"/>
      <c r="C94" s="348"/>
      <c r="D94" s="348"/>
      <c r="E94" s="348"/>
      <c r="F94" s="348"/>
      <c r="G94" s="348"/>
      <c r="H94" s="348"/>
      <c r="I94" s="348"/>
    </row>
    <row r="95" spans="1:9" ht="80.25" customHeight="1" x14ac:dyDescent="0.3">
      <c r="A95" s="41" t="s">
        <v>228</v>
      </c>
      <c r="B95" s="346"/>
      <c r="C95" s="347"/>
      <c r="D95" s="346"/>
      <c r="E95" s="347"/>
      <c r="F95" s="346"/>
      <c r="G95" s="347"/>
      <c r="H95" s="346"/>
      <c r="I95" s="347"/>
    </row>
    <row r="96" spans="1:9" ht="24.9" customHeight="1" x14ac:dyDescent="0.3">
      <c r="A96" s="343" t="s">
        <v>180</v>
      </c>
      <c r="B96" s="92" t="s">
        <v>85</v>
      </c>
      <c r="C96" s="92" t="s">
        <v>87</v>
      </c>
      <c r="D96" s="92" t="s">
        <v>85</v>
      </c>
      <c r="E96" s="92" t="s">
        <v>87</v>
      </c>
      <c r="F96" s="92" t="s">
        <v>85</v>
      </c>
      <c r="G96" s="92" t="s">
        <v>87</v>
      </c>
      <c r="H96" s="92" t="s">
        <v>85</v>
      </c>
      <c r="I96" s="92" t="s">
        <v>87</v>
      </c>
    </row>
    <row r="97" spans="1:9" ht="24.9" customHeight="1" x14ac:dyDescent="0.3">
      <c r="A97" s="344"/>
      <c r="B97" s="234">
        <v>0</v>
      </c>
      <c r="C97" s="43"/>
      <c r="D97" s="234">
        <v>0</v>
      </c>
      <c r="E97" s="234"/>
      <c r="F97" s="234">
        <v>0</v>
      </c>
      <c r="G97" s="234"/>
      <c r="H97" s="50"/>
      <c r="I97" s="44"/>
    </row>
    <row r="98" spans="1:9" ht="80.25" customHeight="1" x14ac:dyDescent="0.3">
      <c r="A98" s="41" t="s">
        <v>225</v>
      </c>
      <c r="B98" s="348"/>
      <c r="C98" s="348"/>
      <c r="D98" s="348"/>
      <c r="E98" s="348"/>
      <c r="F98" s="348"/>
      <c r="G98" s="348"/>
      <c r="H98" s="348"/>
      <c r="I98" s="348"/>
    </row>
    <row r="99" spans="1:9" ht="80.25" customHeight="1" x14ac:dyDescent="0.3">
      <c r="A99" s="41" t="s">
        <v>228</v>
      </c>
      <c r="B99" s="346"/>
      <c r="C99" s="347"/>
      <c r="D99" s="346"/>
      <c r="E99" s="347"/>
      <c r="F99" s="346"/>
      <c r="G99" s="347"/>
      <c r="H99" s="346"/>
      <c r="I99" s="347"/>
    </row>
    <row r="100" spans="1:9" ht="24.9" customHeight="1" x14ac:dyDescent="0.3">
      <c r="A100" s="343" t="s">
        <v>182</v>
      </c>
      <c r="B100" s="92" t="s">
        <v>85</v>
      </c>
      <c r="C100" s="92" t="s">
        <v>87</v>
      </c>
      <c r="D100" s="92" t="s">
        <v>85</v>
      </c>
      <c r="E100" s="92" t="s">
        <v>87</v>
      </c>
      <c r="F100" s="92" t="s">
        <v>85</v>
      </c>
      <c r="G100" s="92" t="s">
        <v>87</v>
      </c>
      <c r="H100" s="92" t="s">
        <v>85</v>
      </c>
      <c r="I100" s="92" t="s">
        <v>87</v>
      </c>
    </row>
    <row r="101" spans="1:9" ht="24.9" customHeight="1" x14ac:dyDescent="0.3">
      <c r="A101" s="344"/>
      <c r="B101" s="234">
        <v>0</v>
      </c>
      <c r="C101" s="43"/>
      <c r="D101" s="234">
        <v>0</v>
      </c>
      <c r="E101" s="234"/>
      <c r="F101" s="234">
        <v>0</v>
      </c>
      <c r="G101" s="234"/>
      <c r="H101" s="50"/>
      <c r="I101" s="44"/>
    </row>
    <row r="102" spans="1:9" ht="80.25" customHeight="1" x14ac:dyDescent="0.3">
      <c r="A102" s="41" t="s">
        <v>225</v>
      </c>
      <c r="B102" s="348"/>
      <c r="C102" s="348"/>
      <c r="D102" s="348"/>
      <c r="E102" s="348"/>
      <c r="F102" s="348"/>
      <c r="G102" s="348"/>
      <c r="H102" s="348"/>
      <c r="I102" s="348"/>
    </row>
    <row r="103" spans="1:9" ht="80.25" customHeight="1" x14ac:dyDescent="0.3">
      <c r="A103" s="41" t="s">
        <v>228</v>
      </c>
      <c r="B103" s="346"/>
      <c r="C103" s="347"/>
      <c r="D103" s="346"/>
      <c r="E103" s="347"/>
      <c r="F103" s="346"/>
      <c r="G103" s="347"/>
      <c r="H103" s="346"/>
      <c r="I103" s="347"/>
    </row>
    <row r="104" spans="1:9" ht="24.9" customHeight="1" x14ac:dyDescent="0.3">
      <c r="A104" s="343" t="s">
        <v>183</v>
      </c>
      <c r="B104" s="92" t="s">
        <v>85</v>
      </c>
      <c r="C104" s="92" t="s">
        <v>87</v>
      </c>
      <c r="D104" s="92" t="s">
        <v>85</v>
      </c>
      <c r="E104" s="92" t="s">
        <v>87</v>
      </c>
      <c r="F104" s="92" t="s">
        <v>85</v>
      </c>
      <c r="G104" s="92" t="s">
        <v>87</v>
      </c>
      <c r="H104" s="92" t="s">
        <v>85</v>
      </c>
      <c r="I104" s="92" t="s">
        <v>87</v>
      </c>
    </row>
    <row r="105" spans="1:9" ht="24.9" customHeight="1" x14ac:dyDescent="0.3">
      <c r="A105" s="344"/>
      <c r="B105" s="234">
        <v>0</v>
      </c>
      <c r="C105" s="43"/>
      <c r="D105" s="234">
        <v>0.33349999999999996</v>
      </c>
      <c r="E105" s="234"/>
      <c r="F105" s="234">
        <v>0</v>
      </c>
      <c r="G105" s="234"/>
      <c r="H105" s="50"/>
      <c r="I105" s="44"/>
    </row>
    <row r="106" spans="1:9" ht="80.25" customHeight="1" x14ac:dyDescent="0.3">
      <c r="A106" s="41" t="s">
        <v>225</v>
      </c>
      <c r="B106" s="348"/>
      <c r="C106" s="348"/>
      <c r="D106" s="348"/>
      <c r="E106" s="348"/>
      <c r="F106" s="348"/>
      <c r="G106" s="348"/>
      <c r="H106" s="348"/>
      <c r="I106" s="348"/>
    </row>
    <row r="107" spans="1:9" ht="80.25" customHeight="1" x14ac:dyDescent="0.3">
      <c r="A107" s="41" t="s">
        <v>228</v>
      </c>
      <c r="B107" s="346"/>
      <c r="C107" s="347"/>
      <c r="D107" s="346"/>
      <c r="E107" s="347"/>
      <c r="F107" s="346"/>
      <c r="G107" s="347"/>
      <c r="H107" s="346"/>
      <c r="I107" s="347"/>
    </row>
    <row r="108" spans="1:9" ht="24.9" customHeight="1" x14ac:dyDescent="0.3">
      <c r="A108" s="343" t="s">
        <v>184</v>
      </c>
      <c r="B108" s="92" t="s">
        <v>85</v>
      </c>
      <c r="C108" s="92" t="s">
        <v>87</v>
      </c>
      <c r="D108" s="92" t="s">
        <v>85</v>
      </c>
      <c r="E108" s="92" t="s">
        <v>87</v>
      </c>
      <c r="F108" s="92" t="s">
        <v>85</v>
      </c>
      <c r="G108" s="92" t="s">
        <v>87</v>
      </c>
      <c r="H108" s="92" t="s">
        <v>85</v>
      </c>
      <c r="I108" s="92" t="s">
        <v>87</v>
      </c>
    </row>
    <row r="109" spans="1:9" ht="24.9" customHeight="1" x14ac:dyDescent="0.3">
      <c r="A109" s="344"/>
      <c r="B109" s="234">
        <v>0</v>
      </c>
      <c r="C109" s="43"/>
      <c r="D109" s="234">
        <v>0</v>
      </c>
      <c r="E109" s="234"/>
      <c r="F109" s="234">
        <v>0</v>
      </c>
      <c r="G109" s="234"/>
      <c r="H109" s="50"/>
      <c r="I109" s="44"/>
    </row>
    <row r="110" spans="1:9" ht="80.25" customHeight="1" x14ac:dyDescent="0.3">
      <c r="A110" s="41" t="s">
        <v>225</v>
      </c>
      <c r="B110" s="348"/>
      <c r="C110" s="348"/>
      <c r="D110" s="348"/>
      <c r="E110" s="348"/>
      <c r="F110" s="348"/>
      <c r="G110" s="348"/>
      <c r="H110" s="348"/>
      <c r="I110" s="348"/>
    </row>
    <row r="111" spans="1:9" ht="80.25" customHeight="1" x14ac:dyDescent="0.3">
      <c r="A111" s="41" t="s">
        <v>228</v>
      </c>
      <c r="B111" s="346"/>
      <c r="C111" s="347"/>
      <c r="D111" s="346"/>
      <c r="E111" s="347"/>
      <c r="F111" s="346"/>
      <c r="G111" s="347"/>
      <c r="H111" s="346"/>
      <c r="I111" s="347"/>
    </row>
    <row r="112" spans="1:9" ht="24.9" customHeight="1" x14ac:dyDescent="0.3">
      <c r="A112" s="343" t="s">
        <v>185</v>
      </c>
      <c r="B112" s="92" t="s">
        <v>85</v>
      </c>
      <c r="C112" s="92" t="s">
        <v>87</v>
      </c>
      <c r="D112" s="92" t="s">
        <v>85</v>
      </c>
      <c r="E112" s="92" t="s">
        <v>87</v>
      </c>
      <c r="F112" s="92" t="s">
        <v>85</v>
      </c>
      <c r="G112" s="92" t="s">
        <v>87</v>
      </c>
      <c r="H112" s="92" t="s">
        <v>85</v>
      </c>
      <c r="I112" s="92" t="s">
        <v>87</v>
      </c>
    </row>
    <row r="113" spans="1:9" ht="24.9" customHeight="1" x14ac:dyDescent="0.3">
      <c r="A113" s="344"/>
      <c r="B113" s="234">
        <v>0</v>
      </c>
      <c r="C113" s="43"/>
      <c r="D113" s="234">
        <v>0</v>
      </c>
      <c r="E113" s="234"/>
      <c r="F113" s="234">
        <v>0</v>
      </c>
      <c r="G113" s="234"/>
      <c r="H113" s="172"/>
      <c r="I113" s="173"/>
    </row>
    <row r="114" spans="1:9" ht="80.25" customHeight="1" x14ac:dyDescent="0.3">
      <c r="A114" s="41" t="s">
        <v>225</v>
      </c>
      <c r="B114" s="345"/>
      <c r="C114" s="345"/>
      <c r="D114" s="345"/>
      <c r="E114" s="345"/>
      <c r="F114" s="345"/>
      <c r="G114" s="345"/>
      <c r="H114" s="345"/>
      <c r="I114" s="345"/>
    </row>
    <row r="115" spans="1:9" ht="80.25" customHeight="1" x14ac:dyDescent="0.3">
      <c r="A115" s="41" t="s">
        <v>228</v>
      </c>
      <c r="B115" s="346"/>
      <c r="C115" s="347"/>
      <c r="D115" s="346"/>
      <c r="E115" s="347"/>
      <c r="F115" s="346"/>
      <c r="G115" s="347"/>
      <c r="H115" s="346"/>
      <c r="I115" s="347"/>
    </row>
    <row r="116" spans="1:9" ht="16.8" x14ac:dyDescent="0.3">
      <c r="A116" s="42" t="s">
        <v>231</v>
      </c>
      <c r="B116" s="46">
        <f t="shared" ref="B116:I116" si="1">(B69+B73+B77+B81+B85+B89+B93+B97+B101+B105+B109+B113)</f>
        <v>1</v>
      </c>
      <c r="C116" s="46">
        <f t="shared" si="1"/>
        <v>0</v>
      </c>
      <c r="D116" s="46">
        <f t="shared" si="1"/>
        <v>1</v>
      </c>
      <c r="E116" s="46">
        <f t="shared" si="1"/>
        <v>0</v>
      </c>
      <c r="F116" s="46">
        <f t="shared" si="1"/>
        <v>1</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10" orientation="landscape" r:id="rId1"/>
  <ignoredErrors>
    <ignoredError sqref="N25:N29" emptyCellReferenc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1CF72-3E0F-4994-B6A6-B22048DCE570}">
  <sheetPr>
    <tabColor theme="5" tint="0.59999389629810485"/>
    <pageSetUpPr fitToPage="1"/>
  </sheetPr>
  <dimension ref="A1:O126"/>
  <sheetViews>
    <sheetView showGridLines="0" topLeftCell="H18" zoomScale="80" zoomScaleNormal="80" zoomScaleSheetLayoutView="10" workbookViewId="0">
      <selection activeCell="I16" sqref="I16:O16"/>
    </sheetView>
  </sheetViews>
  <sheetFormatPr baseColWidth="10" defaultColWidth="10.88671875" defaultRowHeight="13.8" x14ac:dyDescent="0.3"/>
  <cols>
    <col min="1" max="1" width="49.6640625" style="1" customWidth="1"/>
    <col min="2" max="5" width="35.6640625" style="1" customWidth="1"/>
    <col min="6" max="6" width="43" style="1" customWidth="1"/>
    <col min="7" max="7" width="41.109375" style="1" customWidth="1"/>
    <col min="8" max="8" width="35.6640625" style="1" customWidth="1"/>
    <col min="9" max="9" width="42.1093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2" customFormat="1" ht="22.2" customHeight="1" thickBot="1" x14ac:dyDescent="0.35">
      <c r="A1" s="439"/>
      <c r="B1" s="442" t="s">
        <v>160</v>
      </c>
      <c r="C1" s="443"/>
      <c r="D1" s="443"/>
      <c r="E1" s="443"/>
      <c r="F1" s="443"/>
      <c r="G1" s="443"/>
      <c r="H1" s="443"/>
      <c r="I1" s="443"/>
      <c r="J1" s="443"/>
      <c r="K1" s="443"/>
      <c r="L1" s="444"/>
      <c r="M1" s="445" t="s">
        <v>161</v>
      </c>
      <c r="N1" s="446"/>
      <c r="O1" s="447"/>
    </row>
    <row r="2" spans="1:15" s="82" customFormat="1" ht="18" customHeight="1" thickBot="1" x14ac:dyDescent="0.35">
      <c r="A2" s="440"/>
      <c r="B2" s="448" t="s">
        <v>162</v>
      </c>
      <c r="C2" s="449"/>
      <c r="D2" s="449"/>
      <c r="E2" s="449"/>
      <c r="F2" s="449"/>
      <c r="G2" s="449"/>
      <c r="H2" s="449"/>
      <c r="I2" s="449"/>
      <c r="J2" s="449"/>
      <c r="K2" s="449"/>
      <c r="L2" s="450"/>
      <c r="M2" s="445" t="s">
        <v>163</v>
      </c>
      <c r="N2" s="446"/>
      <c r="O2" s="447"/>
    </row>
    <row r="3" spans="1:15" s="82" customFormat="1" ht="19.95" customHeight="1" thickBot="1" x14ac:dyDescent="0.35">
      <c r="A3" s="440"/>
      <c r="B3" s="448" t="s">
        <v>0</v>
      </c>
      <c r="C3" s="449"/>
      <c r="D3" s="449"/>
      <c r="E3" s="449"/>
      <c r="F3" s="449"/>
      <c r="G3" s="449"/>
      <c r="H3" s="449"/>
      <c r="I3" s="449"/>
      <c r="J3" s="449"/>
      <c r="K3" s="449"/>
      <c r="L3" s="450"/>
      <c r="M3" s="445" t="s">
        <v>164</v>
      </c>
      <c r="N3" s="446"/>
      <c r="O3" s="447"/>
    </row>
    <row r="4" spans="1:15" s="82" customFormat="1" ht="21.75" customHeight="1" thickBot="1" x14ac:dyDescent="0.35">
      <c r="A4" s="441"/>
      <c r="B4" s="451" t="s">
        <v>165</v>
      </c>
      <c r="C4" s="452"/>
      <c r="D4" s="452"/>
      <c r="E4" s="452"/>
      <c r="F4" s="452"/>
      <c r="G4" s="452"/>
      <c r="H4" s="452"/>
      <c r="I4" s="452"/>
      <c r="J4" s="452"/>
      <c r="K4" s="452"/>
      <c r="L4" s="453"/>
      <c r="M4" s="445" t="s">
        <v>166</v>
      </c>
      <c r="N4" s="446"/>
      <c r="O4" s="447"/>
    </row>
    <row r="5" spans="1:15" s="82" customFormat="1" ht="16.2" customHeight="1" thickBot="1" x14ac:dyDescent="0.35">
      <c r="A5" s="83"/>
      <c r="B5" s="84"/>
      <c r="C5" s="84"/>
      <c r="D5" s="84"/>
      <c r="E5" s="84"/>
      <c r="F5" s="84"/>
      <c r="G5" s="84"/>
      <c r="H5" s="84"/>
      <c r="I5" s="84"/>
      <c r="J5" s="84"/>
      <c r="K5" s="84"/>
      <c r="L5" s="84"/>
      <c r="M5" s="85"/>
      <c r="N5" s="85"/>
      <c r="O5" s="85"/>
    </row>
    <row r="6" spans="1:15" ht="40.35" customHeight="1" thickBot="1" x14ac:dyDescent="0.35">
      <c r="A6" s="52" t="s">
        <v>167</v>
      </c>
      <c r="B6" s="431" t="s">
        <v>168</v>
      </c>
      <c r="C6" s="432"/>
      <c r="D6" s="432"/>
      <c r="E6" s="432"/>
      <c r="F6" s="432"/>
      <c r="G6" s="432"/>
      <c r="H6" s="432"/>
      <c r="I6" s="432"/>
      <c r="J6" s="432"/>
      <c r="K6" s="433"/>
      <c r="L6" s="160" t="s">
        <v>169</v>
      </c>
      <c r="M6" s="434">
        <v>2024110010316</v>
      </c>
      <c r="N6" s="435"/>
      <c r="O6" s="436"/>
    </row>
    <row r="7" spans="1:15" s="82" customFormat="1" ht="18" customHeight="1" thickBot="1" x14ac:dyDescent="0.35">
      <c r="A7" s="83"/>
      <c r="B7" s="84"/>
      <c r="C7" s="84"/>
      <c r="D7" s="84"/>
      <c r="E7" s="84"/>
      <c r="F7" s="84"/>
      <c r="G7" s="84"/>
      <c r="H7" s="84"/>
      <c r="I7" s="84"/>
      <c r="J7" s="84"/>
      <c r="K7" s="84"/>
      <c r="L7" s="84"/>
      <c r="M7" s="85"/>
      <c r="N7" s="85"/>
      <c r="O7" s="85"/>
    </row>
    <row r="8" spans="1:15" s="82" customFormat="1" ht="21.75" customHeight="1" thickBot="1" x14ac:dyDescent="0.35">
      <c r="A8" s="427" t="s">
        <v>6</v>
      </c>
      <c r="B8" s="160" t="s">
        <v>170</v>
      </c>
      <c r="C8" s="123" t="s">
        <v>171</v>
      </c>
      <c r="D8" s="160" t="s">
        <v>172</v>
      </c>
      <c r="E8" s="123"/>
      <c r="F8" s="160" t="s">
        <v>173</v>
      </c>
      <c r="G8" s="123"/>
      <c r="H8" s="160" t="s">
        <v>174</v>
      </c>
      <c r="I8" s="125"/>
      <c r="J8" s="406" t="s">
        <v>8</v>
      </c>
      <c r="K8" s="437"/>
      <c r="L8" s="159" t="s">
        <v>175</v>
      </c>
      <c r="M8" s="438"/>
      <c r="N8" s="438"/>
      <c r="O8" s="438"/>
    </row>
    <row r="9" spans="1:15" s="82" customFormat="1" ht="21.75" customHeight="1" thickBot="1" x14ac:dyDescent="0.35">
      <c r="A9" s="427"/>
      <c r="B9" s="161" t="s">
        <v>177</v>
      </c>
      <c r="C9" s="126"/>
      <c r="D9" s="160" t="s">
        <v>178</v>
      </c>
      <c r="E9" s="127"/>
      <c r="F9" s="160" t="s">
        <v>179</v>
      </c>
      <c r="G9" s="127"/>
      <c r="H9" s="160" t="s">
        <v>180</v>
      </c>
      <c r="I9" s="125"/>
      <c r="J9" s="406"/>
      <c r="K9" s="437"/>
      <c r="L9" s="159" t="s">
        <v>181</v>
      </c>
      <c r="M9" s="438"/>
      <c r="N9" s="438"/>
      <c r="O9" s="438"/>
    </row>
    <row r="10" spans="1:15" s="82" customFormat="1" ht="21.75" customHeight="1" thickBot="1" x14ac:dyDescent="0.35">
      <c r="A10" s="427"/>
      <c r="B10" s="160" t="s">
        <v>182</v>
      </c>
      <c r="C10" s="123"/>
      <c r="D10" s="160" t="s">
        <v>183</v>
      </c>
      <c r="E10" s="127"/>
      <c r="F10" s="160" t="s">
        <v>184</v>
      </c>
      <c r="G10" s="127"/>
      <c r="H10" s="160" t="s">
        <v>185</v>
      </c>
      <c r="I10" s="125"/>
      <c r="J10" s="406"/>
      <c r="K10" s="437"/>
      <c r="L10" s="159" t="s">
        <v>186</v>
      </c>
      <c r="M10" s="438" t="s">
        <v>176</v>
      </c>
      <c r="N10" s="438"/>
      <c r="O10" s="438"/>
    </row>
    <row r="11" spans="1:15" ht="15" customHeight="1" thickBot="1" x14ac:dyDescent="0.35">
      <c r="A11" s="6"/>
      <c r="B11" s="7"/>
      <c r="C11" s="7"/>
      <c r="D11" s="9"/>
      <c r="E11" s="8"/>
      <c r="F11" s="8"/>
      <c r="G11" s="206"/>
      <c r="H11" s="206"/>
      <c r="I11" s="10"/>
      <c r="J11" s="10"/>
      <c r="K11" s="7"/>
      <c r="L11" s="7"/>
      <c r="M11" s="7"/>
      <c r="N11" s="7"/>
      <c r="O11" s="7"/>
    </row>
    <row r="12" spans="1:15" ht="15" customHeight="1" x14ac:dyDescent="0.3">
      <c r="A12" s="414" t="s">
        <v>187</v>
      </c>
      <c r="B12" s="417" t="s">
        <v>249</v>
      </c>
      <c r="C12" s="418"/>
      <c r="D12" s="418"/>
      <c r="E12" s="418"/>
      <c r="F12" s="418"/>
      <c r="G12" s="418"/>
      <c r="H12" s="418"/>
      <c r="I12" s="418"/>
      <c r="J12" s="418"/>
      <c r="K12" s="418"/>
      <c r="L12" s="418"/>
      <c r="M12" s="418"/>
      <c r="N12" s="418"/>
      <c r="O12" s="419"/>
    </row>
    <row r="13" spans="1:15" ht="15" customHeight="1" x14ac:dyDescent="0.3">
      <c r="A13" s="415"/>
      <c r="B13" s="420"/>
      <c r="C13" s="421"/>
      <c r="D13" s="421"/>
      <c r="E13" s="421"/>
      <c r="F13" s="421"/>
      <c r="G13" s="421"/>
      <c r="H13" s="421"/>
      <c r="I13" s="421"/>
      <c r="J13" s="421"/>
      <c r="K13" s="421"/>
      <c r="L13" s="421"/>
      <c r="M13" s="421"/>
      <c r="N13" s="421"/>
      <c r="O13" s="422"/>
    </row>
    <row r="14" spans="1:15" ht="15" customHeight="1" thickBot="1" x14ac:dyDescent="0.35">
      <c r="A14" s="416"/>
      <c r="B14" s="423"/>
      <c r="C14" s="424"/>
      <c r="D14" s="424"/>
      <c r="E14" s="424"/>
      <c r="F14" s="424"/>
      <c r="G14" s="424"/>
      <c r="H14" s="424"/>
      <c r="I14" s="424"/>
      <c r="J14" s="424"/>
      <c r="K14" s="424"/>
      <c r="L14" s="424"/>
      <c r="M14" s="424"/>
      <c r="N14" s="424"/>
      <c r="O14" s="425"/>
    </row>
    <row r="15" spans="1:15" ht="9" customHeight="1" thickBot="1" x14ac:dyDescent="0.35">
      <c r="A15" s="14"/>
      <c r="B15" s="81"/>
      <c r="C15" s="15"/>
      <c r="D15" s="15"/>
      <c r="E15" s="15"/>
      <c r="F15" s="15"/>
      <c r="G15" s="16"/>
      <c r="H15" s="16"/>
      <c r="I15" s="16"/>
      <c r="J15" s="16"/>
      <c r="K15" s="16"/>
      <c r="L15" s="17"/>
      <c r="M15" s="17"/>
      <c r="N15" s="17"/>
      <c r="O15" s="17"/>
    </row>
    <row r="16" spans="1:15" s="18" customFormat="1" ht="37.5" customHeight="1" thickBot="1" x14ac:dyDescent="0.35">
      <c r="A16" s="52" t="s">
        <v>13</v>
      </c>
      <c r="B16" s="426" t="s">
        <v>189</v>
      </c>
      <c r="C16" s="426"/>
      <c r="D16" s="426"/>
      <c r="E16" s="426"/>
      <c r="F16" s="426"/>
      <c r="G16" s="427" t="s">
        <v>15</v>
      </c>
      <c r="H16" s="427"/>
      <c r="I16" s="428" t="s">
        <v>250</v>
      </c>
      <c r="J16" s="428"/>
      <c r="K16" s="428"/>
      <c r="L16" s="428"/>
      <c r="M16" s="428"/>
      <c r="N16" s="428"/>
      <c r="O16" s="428"/>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429" t="s">
        <v>191</v>
      </c>
      <c r="C18" s="429"/>
      <c r="D18" s="429"/>
      <c r="E18" s="429"/>
      <c r="F18" s="52" t="s">
        <v>19</v>
      </c>
      <c r="G18" s="430" t="s">
        <v>192</v>
      </c>
      <c r="H18" s="430"/>
      <c r="I18" s="430"/>
      <c r="J18" s="52" t="s">
        <v>21</v>
      </c>
      <c r="K18" s="426" t="s">
        <v>193</v>
      </c>
      <c r="L18" s="426"/>
      <c r="M18" s="426"/>
      <c r="N18" s="426"/>
      <c r="O18" s="426"/>
    </row>
    <row r="19" spans="1:15" ht="9" customHeight="1" x14ac:dyDescent="0.3">
      <c r="A19" s="5"/>
      <c r="B19" s="2"/>
      <c r="C19" s="403"/>
      <c r="D19" s="403"/>
      <c r="E19" s="403"/>
      <c r="F19" s="403"/>
      <c r="G19" s="403"/>
      <c r="H19" s="403"/>
      <c r="I19" s="403"/>
      <c r="J19" s="403"/>
      <c r="K19" s="403"/>
      <c r="L19" s="403"/>
      <c r="M19" s="403"/>
      <c r="N19" s="403"/>
      <c r="O19" s="403"/>
    </row>
    <row r="20" spans="1:15" ht="16.5" customHeight="1" thickBot="1" x14ac:dyDescent="0.35">
      <c r="A20" s="79"/>
      <c r="B20" s="80"/>
      <c r="C20" s="80"/>
      <c r="D20" s="80"/>
      <c r="E20" s="80"/>
      <c r="F20" s="80"/>
      <c r="G20" s="80"/>
      <c r="H20" s="80"/>
      <c r="I20" s="80"/>
      <c r="J20" s="80"/>
      <c r="K20" s="80"/>
      <c r="L20" s="80"/>
      <c r="M20" s="80"/>
      <c r="N20" s="80"/>
      <c r="O20" s="80"/>
    </row>
    <row r="21" spans="1:15" ht="32.1" customHeight="1" thickBot="1" x14ac:dyDescent="0.35">
      <c r="A21" s="404" t="s">
        <v>23</v>
      </c>
      <c r="B21" s="405"/>
      <c r="C21" s="405"/>
      <c r="D21" s="405"/>
      <c r="E21" s="405"/>
      <c r="F21" s="405"/>
      <c r="G21" s="405"/>
      <c r="H21" s="405"/>
      <c r="I21" s="405"/>
      <c r="J21" s="405"/>
      <c r="K21" s="405"/>
      <c r="L21" s="405"/>
      <c r="M21" s="405"/>
      <c r="N21" s="405"/>
      <c r="O21" s="406"/>
    </row>
    <row r="22" spans="1:15" ht="32.1" customHeight="1" thickBot="1" x14ac:dyDescent="0.35">
      <c r="A22" s="404" t="s">
        <v>194</v>
      </c>
      <c r="B22" s="405"/>
      <c r="C22" s="405"/>
      <c r="D22" s="405"/>
      <c r="E22" s="405"/>
      <c r="F22" s="405"/>
      <c r="G22" s="405"/>
      <c r="H22" s="405"/>
      <c r="I22" s="405"/>
      <c r="J22" s="405"/>
      <c r="K22" s="405"/>
      <c r="L22" s="405"/>
      <c r="M22" s="405"/>
      <c r="N22" s="405"/>
      <c r="O22" s="406"/>
    </row>
    <row r="23" spans="1:15" ht="32.1" customHeight="1" thickBot="1" x14ac:dyDescent="0.35">
      <c r="A23" s="24"/>
      <c r="B23" s="19" t="s">
        <v>170</v>
      </c>
      <c r="C23" s="19" t="s">
        <v>172</v>
      </c>
      <c r="D23" s="19" t="s">
        <v>173</v>
      </c>
      <c r="E23" s="19" t="s">
        <v>174</v>
      </c>
      <c r="F23" s="19" t="s">
        <v>177</v>
      </c>
      <c r="G23" s="19" t="s">
        <v>178</v>
      </c>
      <c r="H23" s="19" t="s">
        <v>179</v>
      </c>
      <c r="I23" s="19" t="s">
        <v>180</v>
      </c>
      <c r="J23" s="19" t="s">
        <v>182</v>
      </c>
      <c r="K23" s="19" t="s">
        <v>183</v>
      </c>
      <c r="L23" s="19" t="s">
        <v>184</v>
      </c>
      <c r="M23" s="19" t="s">
        <v>185</v>
      </c>
      <c r="N23" s="20" t="s">
        <v>195</v>
      </c>
      <c r="O23" s="20" t="s">
        <v>196</v>
      </c>
    </row>
    <row r="24" spans="1:15" ht="32.1" customHeight="1" x14ac:dyDescent="0.3">
      <c r="A24" s="21" t="s">
        <v>24</v>
      </c>
      <c r="B24" s="213">
        <v>321819000</v>
      </c>
      <c r="C24" s="213"/>
      <c r="D24" s="213"/>
      <c r="E24" s="200"/>
      <c r="F24" s="200"/>
      <c r="G24" s="200"/>
      <c r="H24" s="200"/>
      <c r="I24" s="200"/>
      <c r="J24" s="200"/>
      <c r="K24" s="200"/>
      <c r="L24" s="200"/>
      <c r="M24" s="200"/>
      <c r="N24" s="216">
        <f>SUM(B24:M24)</f>
        <v>321819000</v>
      </c>
      <c r="O24" s="201">
        <v>1</v>
      </c>
    </row>
    <row r="25" spans="1:15" ht="32.1" customHeight="1" x14ac:dyDescent="0.3">
      <c r="A25" s="21" t="s">
        <v>26</v>
      </c>
      <c r="B25" s="208">
        <v>262944903</v>
      </c>
      <c r="C25" s="208"/>
      <c r="D25" s="213"/>
      <c r="E25" s="200"/>
      <c r="F25" s="200"/>
      <c r="G25" s="200"/>
      <c r="H25" s="200"/>
      <c r="I25" s="200"/>
      <c r="J25" s="200"/>
      <c r="K25" s="200"/>
      <c r="L25" s="200"/>
      <c r="M25" s="200"/>
      <c r="N25" s="216">
        <f t="shared" ref="N25:N29" si="0">SUM(B25:M25)</f>
        <v>262944903</v>
      </c>
      <c r="O25" s="202">
        <f>N25/N24</f>
        <v>0.81705835578384123</v>
      </c>
    </row>
    <row r="26" spans="1:15" ht="32.1" customHeight="1" x14ac:dyDescent="0.3">
      <c r="A26" s="21" t="s">
        <v>28</v>
      </c>
      <c r="B26" s="209">
        <v>0</v>
      </c>
      <c r="C26" s="209"/>
      <c r="D26" s="214"/>
      <c r="E26" s="203"/>
      <c r="F26" s="203"/>
      <c r="G26" s="203"/>
      <c r="H26" s="203"/>
      <c r="I26" s="203"/>
      <c r="J26" s="203"/>
      <c r="K26" s="203"/>
      <c r="L26" s="203"/>
      <c r="M26" s="203"/>
      <c r="N26" s="216">
        <f t="shared" si="0"/>
        <v>0</v>
      </c>
      <c r="O26" s="202">
        <f>N26/N24</f>
        <v>0</v>
      </c>
    </row>
    <row r="27" spans="1:15" ht="32.1" customHeight="1" x14ac:dyDescent="0.3">
      <c r="A27" s="21" t="s">
        <v>197</v>
      </c>
      <c r="B27" s="213">
        <v>9133657</v>
      </c>
      <c r="C27" s="213"/>
      <c r="D27" s="213"/>
      <c r="E27" s="200"/>
      <c r="F27" s="200"/>
      <c r="G27" s="200"/>
      <c r="H27" s="200"/>
      <c r="I27" s="200"/>
      <c r="J27" s="200"/>
      <c r="K27" s="200"/>
      <c r="L27" s="200"/>
      <c r="M27" s="200"/>
      <c r="N27" s="216">
        <f t="shared" si="0"/>
        <v>9133657</v>
      </c>
      <c r="O27" s="202">
        <v>1</v>
      </c>
    </row>
    <row r="28" spans="1:15" ht="32.1" customHeight="1" x14ac:dyDescent="0.3">
      <c r="A28" s="21" t="s">
        <v>198</v>
      </c>
      <c r="B28" s="214">
        <v>0</v>
      </c>
      <c r="C28" s="214"/>
      <c r="D28" s="214"/>
      <c r="E28" s="203"/>
      <c r="F28" s="203"/>
      <c r="G28" s="203"/>
      <c r="H28" s="203"/>
      <c r="I28" s="203"/>
      <c r="J28" s="203"/>
      <c r="K28" s="203"/>
      <c r="L28" s="203"/>
      <c r="M28" s="203"/>
      <c r="N28" s="216">
        <f t="shared" si="0"/>
        <v>0</v>
      </c>
      <c r="O28" s="202">
        <f>N28/N27</f>
        <v>0</v>
      </c>
    </row>
    <row r="29" spans="1:15" ht="32.1" customHeight="1" thickBot="1" x14ac:dyDescent="0.35">
      <c r="A29" s="22" t="s">
        <v>34</v>
      </c>
      <c r="B29" s="215">
        <v>9133656</v>
      </c>
      <c r="C29" s="215"/>
      <c r="D29" s="215"/>
      <c r="E29" s="204"/>
      <c r="F29" s="204"/>
      <c r="G29" s="204"/>
      <c r="H29" s="204"/>
      <c r="I29" s="204"/>
      <c r="J29" s="204"/>
      <c r="K29" s="204"/>
      <c r="L29" s="204"/>
      <c r="M29" s="204"/>
      <c r="N29" s="217">
        <f t="shared" si="0"/>
        <v>9133656</v>
      </c>
      <c r="O29" s="205">
        <f>N29/N27</f>
        <v>0.99999989051482885</v>
      </c>
    </row>
    <row r="30" spans="1:15" s="23" customFormat="1" ht="16.5" customHeight="1" x14ac:dyDescent="0.25"/>
    <row r="31" spans="1:15" s="23" customFormat="1" ht="17.25" customHeight="1" x14ac:dyDescent="0.25"/>
    <row r="32" spans="1:15" ht="5.25" customHeight="1" thickBot="1" x14ac:dyDescent="0.35"/>
    <row r="33" spans="1:13" ht="48" customHeight="1" thickBot="1" x14ac:dyDescent="0.35">
      <c r="A33" s="407" t="s">
        <v>199</v>
      </c>
      <c r="B33" s="408"/>
      <c r="C33" s="408"/>
      <c r="D33" s="408"/>
      <c r="E33" s="408"/>
      <c r="F33" s="408"/>
      <c r="G33" s="408"/>
      <c r="H33" s="408"/>
      <c r="I33" s="409"/>
      <c r="J33" s="27"/>
    </row>
    <row r="34" spans="1:13" ht="50.25" customHeight="1" thickBot="1" x14ac:dyDescent="0.35">
      <c r="A34" s="36" t="s">
        <v>200</v>
      </c>
      <c r="B34" s="410" t="str">
        <f>+B12</f>
        <v>Implementar 1 plan de fortalecimiento de la gestión de conocimiento e innovación alineado con la apuesta distrital</v>
      </c>
      <c r="C34" s="411"/>
      <c r="D34" s="411"/>
      <c r="E34" s="411"/>
      <c r="F34" s="411"/>
      <c r="G34" s="411"/>
      <c r="H34" s="411"/>
      <c r="I34" s="412"/>
      <c r="J34" s="25"/>
      <c r="M34" s="188"/>
    </row>
    <row r="35" spans="1:13" ht="18.75" customHeight="1" thickBot="1" x14ac:dyDescent="0.35">
      <c r="A35" s="382" t="s">
        <v>39</v>
      </c>
      <c r="B35" s="87">
        <v>2024</v>
      </c>
      <c r="C35" s="87">
        <v>2025</v>
      </c>
      <c r="D35" s="87">
        <v>2026</v>
      </c>
      <c r="E35" s="87">
        <v>2027</v>
      </c>
      <c r="F35" s="87" t="s">
        <v>201</v>
      </c>
      <c r="G35" s="413" t="s">
        <v>41</v>
      </c>
      <c r="H35" s="413" t="s">
        <v>251</v>
      </c>
      <c r="I35" s="413"/>
      <c r="J35" s="25"/>
      <c r="M35" s="188"/>
    </row>
    <row r="36" spans="1:13" ht="50.25" customHeight="1" thickBot="1" x14ac:dyDescent="0.35">
      <c r="A36" s="383"/>
      <c r="B36" s="246">
        <v>0.25</v>
      </c>
      <c r="C36" s="246">
        <v>0.25</v>
      </c>
      <c r="D36" s="246">
        <v>0.25</v>
      </c>
      <c r="E36" s="246">
        <v>0.25</v>
      </c>
      <c r="F36" s="247">
        <f>+B36+C36+D36+E36</f>
        <v>1</v>
      </c>
      <c r="G36" s="413"/>
      <c r="H36" s="413"/>
      <c r="I36" s="413"/>
      <c r="J36" s="25"/>
      <c r="M36" s="189"/>
    </row>
    <row r="37" spans="1:13" ht="52.5" customHeight="1" thickBot="1" x14ac:dyDescent="0.35">
      <c r="A37" s="37" t="s">
        <v>43</v>
      </c>
      <c r="B37" s="396">
        <v>0.05</v>
      </c>
      <c r="C37" s="397"/>
      <c r="D37" s="398" t="s">
        <v>203</v>
      </c>
      <c r="E37" s="399"/>
      <c r="F37" s="399"/>
      <c r="G37" s="399"/>
      <c r="H37" s="399"/>
      <c r="I37" s="400"/>
    </row>
    <row r="38" spans="1:13" s="26" customFormat="1" ht="48" customHeight="1" x14ac:dyDescent="0.3">
      <c r="A38" s="382" t="s">
        <v>204</v>
      </c>
      <c r="B38" s="37" t="s">
        <v>205</v>
      </c>
      <c r="C38" s="36" t="s">
        <v>87</v>
      </c>
      <c r="D38" s="384" t="s">
        <v>89</v>
      </c>
      <c r="E38" s="385"/>
      <c r="F38" s="384" t="s">
        <v>91</v>
      </c>
      <c r="G38" s="385"/>
      <c r="H38" s="38" t="s">
        <v>93</v>
      </c>
      <c r="I38" s="40" t="s">
        <v>94</v>
      </c>
      <c r="M38" s="190"/>
    </row>
    <row r="39" spans="1:13" ht="91.5" customHeight="1" x14ac:dyDescent="0.3">
      <c r="A39" s="383"/>
      <c r="B39" s="230">
        <v>0</v>
      </c>
      <c r="C39" s="248">
        <v>0</v>
      </c>
      <c r="D39" s="401" t="s">
        <v>243</v>
      </c>
      <c r="E39" s="402"/>
      <c r="F39" s="401" t="s">
        <v>243</v>
      </c>
      <c r="G39" s="402"/>
      <c r="H39" s="198" t="s">
        <v>208</v>
      </c>
      <c r="I39" s="29" t="s">
        <v>243</v>
      </c>
      <c r="M39" s="188"/>
    </row>
    <row r="40" spans="1:13" s="26" customFormat="1" ht="54" customHeight="1" x14ac:dyDescent="0.3">
      <c r="A40" s="382" t="s">
        <v>210</v>
      </c>
      <c r="B40" s="231" t="s">
        <v>205</v>
      </c>
      <c r="C40" s="249" t="s">
        <v>87</v>
      </c>
      <c r="D40" s="384" t="s">
        <v>89</v>
      </c>
      <c r="E40" s="385"/>
      <c r="F40" s="384" t="s">
        <v>91</v>
      </c>
      <c r="G40" s="385"/>
      <c r="H40" s="38" t="s">
        <v>93</v>
      </c>
      <c r="I40" s="40" t="s">
        <v>94</v>
      </c>
    </row>
    <row r="41" spans="1:13" ht="85.5" customHeight="1" thickBot="1" x14ac:dyDescent="0.35">
      <c r="A41" s="383"/>
      <c r="B41" s="232">
        <v>0.15</v>
      </c>
      <c r="C41" s="248"/>
      <c r="D41" s="392"/>
      <c r="E41" s="393"/>
      <c r="F41" s="394"/>
      <c r="G41" s="395"/>
      <c r="H41" s="198"/>
      <c r="I41" s="29"/>
    </row>
    <row r="42" spans="1:13" s="26" customFormat="1" ht="45" customHeight="1" thickBot="1" x14ac:dyDescent="0.35">
      <c r="A42" s="382" t="s">
        <v>211</v>
      </c>
      <c r="B42" s="231" t="s">
        <v>205</v>
      </c>
      <c r="C42" s="249" t="s">
        <v>87</v>
      </c>
      <c r="D42" s="384" t="s">
        <v>89</v>
      </c>
      <c r="E42" s="385"/>
      <c r="F42" s="384" t="s">
        <v>91</v>
      </c>
      <c r="G42" s="385"/>
      <c r="H42" s="38" t="s">
        <v>93</v>
      </c>
      <c r="I42" s="40" t="s">
        <v>94</v>
      </c>
    </row>
    <row r="43" spans="1:13" ht="90.75" customHeight="1" thickBot="1" x14ac:dyDescent="0.35">
      <c r="A43" s="383"/>
      <c r="B43" s="232">
        <v>0.19</v>
      </c>
      <c r="C43" s="232"/>
      <c r="D43" s="392"/>
      <c r="E43" s="393"/>
      <c r="F43" s="394"/>
      <c r="G43" s="395"/>
      <c r="H43" s="198"/>
      <c r="I43" s="29"/>
    </row>
    <row r="44" spans="1:13" s="26" customFormat="1" ht="44.25" customHeight="1" thickBot="1" x14ac:dyDescent="0.35">
      <c r="A44" s="382" t="s">
        <v>212</v>
      </c>
      <c r="B44" s="231" t="s">
        <v>205</v>
      </c>
      <c r="C44" s="231" t="s">
        <v>87</v>
      </c>
      <c r="D44" s="384" t="s">
        <v>89</v>
      </c>
      <c r="E44" s="385"/>
      <c r="F44" s="384" t="s">
        <v>91</v>
      </c>
      <c r="G44" s="385"/>
      <c r="H44" s="38" t="s">
        <v>93</v>
      </c>
      <c r="I44" s="38" t="s">
        <v>94</v>
      </c>
    </row>
    <row r="45" spans="1:13" ht="67.5" customHeight="1" thickBot="1" x14ac:dyDescent="0.35">
      <c r="A45" s="383"/>
      <c r="B45" s="232">
        <v>0.14000000000000001</v>
      </c>
      <c r="C45" s="248"/>
      <c r="D45" s="390"/>
      <c r="E45" s="391"/>
      <c r="F45" s="390"/>
      <c r="G45" s="391"/>
      <c r="H45" s="47"/>
      <c r="I45" s="48"/>
    </row>
    <row r="46" spans="1:13" s="26" customFormat="1" ht="47.25" customHeight="1" thickBot="1" x14ac:dyDescent="0.35">
      <c r="A46" s="382" t="s">
        <v>213</v>
      </c>
      <c r="B46" s="231" t="s">
        <v>205</v>
      </c>
      <c r="C46" s="249" t="s">
        <v>87</v>
      </c>
      <c r="D46" s="384" t="s">
        <v>89</v>
      </c>
      <c r="E46" s="385"/>
      <c r="F46" s="384" t="s">
        <v>91</v>
      </c>
      <c r="G46" s="385"/>
      <c r="H46" s="38" t="s">
        <v>93</v>
      </c>
      <c r="I46" s="40" t="s">
        <v>94</v>
      </c>
    </row>
    <row r="47" spans="1:13" ht="75.75" customHeight="1" thickBot="1" x14ac:dyDescent="0.35">
      <c r="A47" s="383"/>
      <c r="B47" s="232">
        <v>0.04</v>
      </c>
      <c r="C47" s="248"/>
      <c r="D47" s="386"/>
      <c r="E47" s="387"/>
      <c r="F47" s="386"/>
      <c r="G47" s="387"/>
      <c r="H47" s="28"/>
      <c r="I47" s="30"/>
    </row>
    <row r="48" spans="1:13" s="26" customFormat="1" ht="52.5" customHeight="1" thickBot="1" x14ac:dyDescent="0.35">
      <c r="A48" s="382" t="s">
        <v>214</v>
      </c>
      <c r="B48" s="231" t="s">
        <v>205</v>
      </c>
      <c r="C48" s="249" t="s">
        <v>87</v>
      </c>
      <c r="D48" s="384" t="s">
        <v>89</v>
      </c>
      <c r="E48" s="385"/>
      <c r="F48" s="384" t="s">
        <v>91</v>
      </c>
      <c r="G48" s="385"/>
      <c r="H48" s="38" t="s">
        <v>93</v>
      </c>
      <c r="I48" s="40" t="s">
        <v>94</v>
      </c>
    </row>
    <row r="49" spans="1:9" ht="120.75" customHeight="1" thickBot="1" x14ac:dyDescent="0.35">
      <c r="A49" s="383"/>
      <c r="B49" s="232">
        <v>0.04</v>
      </c>
      <c r="C49" s="250"/>
      <c r="D49" s="386"/>
      <c r="E49" s="387"/>
      <c r="F49" s="386"/>
      <c r="G49" s="387"/>
      <c r="H49" s="28"/>
      <c r="I49" s="30"/>
    </row>
    <row r="50" spans="1:9" ht="35.1" customHeight="1" thickBot="1" x14ac:dyDescent="0.35">
      <c r="A50" s="382" t="s">
        <v>215</v>
      </c>
      <c r="B50" s="233" t="s">
        <v>205</v>
      </c>
      <c r="C50" s="251" t="s">
        <v>87</v>
      </c>
      <c r="D50" s="384" t="s">
        <v>89</v>
      </c>
      <c r="E50" s="385"/>
      <c r="F50" s="384" t="s">
        <v>91</v>
      </c>
      <c r="G50" s="385"/>
      <c r="H50" s="38" t="s">
        <v>93</v>
      </c>
      <c r="I50" s="40" t="s">
        <v>94</v>
      </c>
    </row>
    <row r="51" spans="1:9" ht="120.75" customHeight="1" thickBot="1" x14ac:dyDescent="0.35">
      <c r="A51" s="383"/>
      <c r="B51" s="232">
        <v>0.14000000000000001</v>
      </c>
      <c r="C51" s="250"/>
      <c r="D51" s="386"/>
      <c r="E51" s="389"/>
      <c r="F51" s="386"/>
      <c r="G51" s="387"/>
      <c r="H51" s="28"/>
      <c r="I51" s="30"/>
    </row>
    <row r="52" spans="1:9" ht="35.1" customHeight="1" thickBot="1" x14ac:dyDescent="0.35">
      <c r="A52" s="382" t="s">
        <v>216</v>
      </c>
      <c r="B52" s="233" t="s">
        <v>205</v>
      </c>
      <c r="C52" s="251" t="s">
        <v>87</v>
      </c>
      <c r="D52" s="384" t="s">
        <v>89</v>
      </c>
      <c r="E52" s="385"/>
      <c r="F52" s="384" t="s">
        <v>91</v>
      </c>
      <c r="G52" s="385"/>
      <c r="H52" s="38" t="s">
        <v>93</v>
      </c>
      <c r="I52" s="40" t="s">
        <v>94</v>
      </c>
    </row>
    <row r="53" spans="1:9" ht="120.75" customHeight="1" thickBot="1" x14ac:dyDescent="0.35">
      <c r="A53" s="383"/>
      <c r="B53" s="232">
        <v>0.04</v>
      </c>
      <c r="C53" s="250"/>
      <c r="D53" s="386"/>
      <c r="E53" s="389"/>
      <c r="F53" s="386"/>
      <c r="G53" s="387"/>
      <c r="H53" s="49"/>
      <c r="I53" s="30"/>
    </row>
    <row r="54" spans="1:9" ht="35.1" customHeight="1" thickBot="1" x14ac:dyDescent="0.35">
      <c r="A54" s="382" t="s">
        <v>217</v>
      </c>
      <c r="B54" s="233" t="s">
        <v>205</v>
      </c>
      <c r="C54" s="251" t="s">
        <v>87</v>
      </c>
      <c r="D54" s="384" t="s">
        <v>89</v>
      </c>
      <c r="E54" s="385"/>
      <c r="F54" s="384" t="s">
        <v>91</v>
      </c>
      <c r="G54" s="385"/>
      <c r="H54" s="38" t="s">
        <v>93</v>
      </c>
      <c r="I54" s="40" t="s">
        <v>94</v>
      </c>
    </row>
    <row r="55" spans="1:9" ht="120.75" customHeight="1" thickBot="1" x14ac:dyDescent="0.35">
      <c r="A55" s="383"/>
      <c r="B55" s="232">
        <v>0.04</v>
      </c>
      <c r="C55" s="250"/>
      <c r="D55" s="386"/>
      <c r="E55" s="387"/>
      <c r="F55" s="386"/>
      <c r="G55" s="387"/>
      <c r="H55" s="28"/>
      <c r="I55" s="28"/>
    </row>
    <row r="56" spans="1:9" ht="35.1" customHeight="1" thickBot="1" x14ac:dyDescent="0.35">
      <c r="A56" s="382" t="s">
        <v>218</v>
      </c>
      <c r="B56" s="233" t="s">
        <v>205</v>
      </c>
      <c r="C56" s="251" t="s">
        <v>87</v>
      </c>
      <c r="D56" s="384" t="s">
        <v>89</v>
      </c>
      <c r="E56" s="385"/>
      <c r="F56" s="384" t="s">
        <v>91</v>
      </c>
      <c r="G56" s="385"/>
      <c r="H56" s="38" t="s">
        <v>93</v>
      </c>
      <c r="I56" s="40" t="s">
        <v>94</v>
      </c>
    </row>
    <row r="57" spans="1:9" ht="120.75" customHeight="1" thickBot="1" x14ac:dyDescent="0.35">
      <c r="A57" s="383"/>
      <c r="B57" s="232">
        <v>0.14000000000000001</v>
      </c>
      <c r="C57" s="250"/>
      <c r="D57" s="386"/>
      <c r="E57" s="387"/>
      <c r="F57" s="386"/>
      <c r="G57" s="387"/>
      <c r="H57" s="28"/>
      <c r="I57" s="30"/>
    </row>
    <row r="58" spans="1:9" ht="35.1" customHeight="1" thickBot="1" x14ac:dyDescent="0.35">
      <c r="A58" s="382" t="s">
        <v>219</v>
      </c>
      <c r="B58" s="233" t="s">
        <v>205</v>
      </c>
      <c r="C58" s="251" t="s">
        <v>87</v>
      </c>
      <c r="D58" s="384" t="s">
        <v>89</v>
      </c>
      <c r="E58" s="385"/>
      <c r="F58" s="384" t="s">
        <v>91</v>
      </c>
      <c r="G58" s="385"/>
      <c r="H58" s="38" t="s">
        <v>93</v>
      </c>
      <c r="I58" s="40" t="s">
        <v>94</v>
      </c>
    </row>
    <row r="59" spans="1:9" ht="120.75" customHeight="1" thickBot="1" x14ac:dyDescent="0.35">
      <c r="A59" s="383"/>
      <c r="B59" s="232">
        <v>0.04</v>
      </c>
      <c r="C59" s="250"/>
      <c r="D59" s="386"/>
      <c r="E59" s="387"/>
      <c r="F59" s="389"/>
      <c r="G59" s="389"/>
      <c r="H59" s="28"/>
      <c r="I59" s="28"/>
    </row>
    <row r="60" spans="1:9" ht="35.1" customHeight="1" thickBot="1" x14ac:dyDescent="0.35">
      <c r="A60" s="382" t="s">
        <v>220</v>
      </c>
      <c r="B60" s="233" t="s">
        <v>205</v>
      </c>
      <c r="C60" s="251" t="s">
        <v>87</v>
      </c>
      <c r="D60" s="384" t="s">
        <v>89</v>
      </c>
      <c r="E60" s="385"/>
      <c r="F60" s="384" t="s">
        <v>91</v>
      </c>
      <c r="G60" s="385"/>
      <c r="H60" s="38" t="s">
        <v>93</v>
      </c>
      <c r="I60" s="40" t="s">
        <v>94</v>
      </c>
    </row>
    <row r="61" spans="1:9" ht="120.75" customHeight="1" thickBot="1" x14ac:dyDescent="0.35">
      <c r="A61" s="383"/>
      <c r="B61" s="232">
        <v>0.04</v>
      </c>
      <c r="C61" s="250"/>
      <c r="D61" s="386"/>
      <c r="E61" s="387"/>
      <c r="F61" s="386"/>
      <c r="G61" s="387"/>
      <c r="H61" s="28"/>
      <c r="I61" s="28"/>
    </row>
    <row r="62" spans="1:9" x14ac:dyDescent="0.3">
      <c r="B62" s="183">
        <f>+B47+B43+B41+B45+B49+B51+B53+B55+B57+B59+B61</f>
        <v>1.0000000000000002</v>
      </c>
    </row>
    <row r="64" spans="1:9" s="25" customFormat="1" ht="30" customHeight="1" x14ac:dyDescent="0.3">
      <c r="A64" s="1"/>
      <c r="B64" s="1"/>
      <c r="C64" s="1"/>
      <c r="D64" s="1"/>
      <c r="E64" s="1"/>
      <c r="F64" s="1"/>
      <c r="G64" s="1"/>
      <c r="H64" s="1"/>
      <c r="I64" s="1"/>
    </row>
    <row r="65" spans="1:9" ht="34.5" customHeight="1" x14ac:dyDescent="0.3">
      <c r="A65" s="388" t="s">
        <v>57</v>
      </c>
      <c r="B65" s="388"/>
      <c r="C65" s="388"/>
      <c r="D65" s="388"/>
      <c r="E65" s="388"/>
      <c r="F65" s="388"/>
      <c r="G65" s="388"/>
      <c r="H65" s="388"/>
      <c r="I65" s="388"/>
    </row>
    <row r="66" spans="1:9" ht="67.5" customHeight="1" x14ac:dyDescent="0.3">
      <c r="A66" s="41" t="s">
        <v>58</v>
      </c>
      <c r="B66" s="376" t="s">
        <v>252</v>
      </c>
      <c r="C66" s="379"/>
      <c r="D66" s="376" t="s">
        <v>253</v>
      </c>
      <c r="E66" s="379"/>
      <c r="F66" s="376" t="s">
        <v>254</v>
      </c>
      <c r="G66" s="379"/>
      <c r="H66" s="378"/>
      <c r="I66" s="379"/>
    </row>
    <row r="67" spans="1:9" ht="45.75" customHeight="1" x14ac:dyDescent="0.3">
      <c r="A67" s="41" t="s">
        <v>224</v>
      </c>
      <c r="B67" s="380" t="s">
        <v>247</v>
      </c>
      <c r="C67" s="381"/>
      <c r="D67" s="380">
        <v>0.02</v>
      </c>
      <c r="E67" s="381"/>
      <c r="F67" s="380" t="s">
        <v>247</v>
      </c>
      <c r="G67" s="381"/>
      <c r="H67" s="380"/>
      <c r="I67" s="381"/>
    </row>
    <row r="68" spans="1:9" ht="30" customHeight="1" x14ac:dyDescent="0.3">
      <c r="A68" s="343" t="s">
        <v>170</v>
      </c>
      <c r="B68" s="92" t="s">
        <v>85</v>
      </c>
      <c r="C68" s="92" t="s">
        <v>87</v>
      </c>
      <c r="D68" s="92" t="s">
        <v>85</v>
      </c>
      <c r="E68" s="92" t="s">
        <v>87</v>
      </c>
      <c r="F68" s="92" t="s">
        <v>85</v>
      </c>
      <c r="G68" s="92" t="s">
        <v>87</v>
      </c>
      <c r="H68" s="92" t="s">
        <v>85</v>
      </c>
      <c r="I68" s="92" t="s">
        <v>87</v>
      </c>
    </row>
    <row r="69" spans="1:9" ht="30" customHeight="1" x14ac:dyDescent="0.3">
      <c r="A69" s="344"/>
      <c r="B69" s="234">
        <v>0</v>
      </c>
      <c r="C69" s="234">
        <v>0</v>
      </c>
      <c r="D69" s="234">
        <v>0</v>
      </c>
      <c r="E69" s="234">
        <v>0</v>
      </c>
      <c r="F69" s="234">
        <v>0</v>
      </c>
      <c r="G69" s="234">
        <v>0</v>
      </c>
      <c r="H69" s="50"/>
      <c r="I69" s="43"/>
    </row>
    <row r="70" spans="1:9" ht="71.25" customHeight="1" x14ac:dyDescent="0.3">
      <c r="A70" s="41" t="s">
        <v>225</v>
      </c>
      <c r="B70" s="481" t="s">
        <v>248</v>
      </c>
      <c r="C70" s="482"/>
      <c r="D70" s="481" t="s">
        <v>248</v>
      </c>
      <c r="E70" s="482"/>
      <c r="F70" s="481" t="s">
        <v>248</v>
      </c>
      <c r="G70" s="482"/>
      <c r="H70" s="356"/>
      <c r="I70" s="373"/>
    </row>
    <row r="71" spans="1:9" ht="66" customHeight="1" x14ac:dyDescent="0.3">
      <c r="A71" s="41" t="s">
        <v>228</v>
      </c>
      <c r="B71" s="362" t="s">
        <v>230</v>
      </c>
      <c r="C71" s="363"/>
      <c r="D71" s="362" t="s">
        <v>230</v>
      </c>
      <c r="E71" s="363"/>
      <c r="F71" s="362" t="s">
        <v>230</v>
      </c>
      <c r="G71" s="363"/>
      <c r="H71" s="358"/>
      <c r="I71" s="359"/>
    </row>
    <row r="72" spans="1:9" ht="30.75" customHeight="1" x14ac:dyDescent="0.3">
      <c r="A72" s="343" t="s">
        <v>172</v>
      </c>
      <c r="B72" s="92" t="s">
        <v>85</v>
      </c>
      <c r="C72" s="92" t="s">
        <v>87</v>
      </c>
      <c r="D72" s="92" t="s">
        <v>85</v>
      </c>
      <c r="E72" s="92" t="s">
        <v>87</v>
      </c>
      <c r="F72" s="92" t="s">
        <v>85</v>
      </c>
      <c r="G72" s="92" t="s">
        <v>87</v>
      </c>
      <c r="H72" s="92" t="s">
        <v>85</v>
      </c>
      <c r="I72" s="92" t="s">
        <v>87</v>
      </c>
    </row>
    <row r="73" spans="1:9" ht="30.75" customHeight="1" x14ac:dyDescent="0.3">
      <c r="A73" s="344"/>
      <c r="B73" s="234">
        <v>0.5</v>
      </c>
      <c r="C73" s="43"/>
      <c r="D73" s="234">
        <v>0</v>
      </c>
      <c r="E73" s="234"/>
      <c r="F73" s="234">
        <v>0</v>
      </c>
      <c r="G73" s="234"/>
      <c r="H73" s="50"/>
      <c r="I73" s="44"/>
    </row>
    <row r="74" spans="1:9" ht="92.25" customHeight="1" x14ac:dyDescent="0.3">
      <c r="A74" s="41" t="s">
        <v>225</v>
      </c>
      <c r="B74" s="364"/>
      <c r="C74" s="365"/>
      <c r="D74" s="370"/>
      <c r="E74" s="371"/>
      <c r="F74" s="356"/>
      <c r="G74" s="357"/>
      <c r="H74" s="370"/>
      <c r="I74" s="371"/>
    </row>
    <row r="75" spans="1:9" ht="69.75" customHeight="1" x14ac:dyDescent="0.3">
      <c r="A75" s="41" t="s">
        <v>228</v>
      </c>
      <c r="B75" s="362"/>
      <c r="C75" s="363"/>
      <c r="D75" s="362"/>
      <c r="E75" s="363"/>
      <c r="F75" s="358"/>
      <c r="G75" s="359"/>
      <c r="H75" s="358"/>
      <c r="I75" s="359"/>
    </row>
    <row r="76" spans="1:9" ht="30.75" customHeight="1" x14ac:dyDescent="0.3">
      <c r="A76" s="343" t="s">
        <v>173</v>
      </c>
      <c r="B76" s="92" t="s">
        <v>85</v>
      </c>
      <c r="C76" s="92" t="s">
        <v>87</v>
      </c>
      <c r="D76" s="92" t="s">
        <v>85</v>
      </c>
      <c r="E76" s="92" t="s">
        <v>87</v>
      </c>
      <c r="F76" s="92" t="s">
        <v>85</v>
      </c>
      <c r="G76" s="92" t="s">
        <v>87</v>
      </c>
      <c r="H76" s="92" t="s">
        <v>85</v>
      </c>
      <c r="I76" s="92" t="s">
        <v>87</v>
      </c>
    </row>
    <row r="77" spans="1:9" ht="30.75" customHeight="1" x14ac:dyDescent="0.3">
      <c r="A77" s="344"/>
      <c r="B77" s="234">
        <v>0.5</v>
      </c>
      <c r="C77" s="43"/>
      <c r="D77" s="234">
        <v>9.9999999999999992E-2</v>
      </c>
      <c r="E77" s="234"/>
      <c r="F77" s="234">
        <v>0</v>
      </c>
      <c r="G77" s="234"/>
      <c r="H77" s="50"/>
      <c r="I77" s="44"/>
    </row>
    <row r="78" spans="1:9" ht="86.25" customHeight="1" x14ac:dyDescent="0.3">
      <c r="A78" s="41" t="s">
        <v>225</v>
      </c>
      <c r="B78" s="364"/>
      <c r="C78" s="365"/>
      <c r="D78" s="358"/>
      <c r="E78" s="480"/>
      <c r="F78" s="356"/>
      <c r="G78" s="357"/>
      <c r="H78" s="358"/>
      <c r="I78" s="359"/>
    </row>
    <row r="79" spans="1:9" ht="86.25" customHeight="1" x14ac:dyDescent="0.3">
      <c r="A79" s="41" t="s">
        <v>228</v>
      </c>
      <c r="B79" s="362"/>
      <c r="C79" s="363"/>
      <c r="D79" s="362"/>
      <c r="E79" s="363"/>
      <c r="F79" s="358"/>
      <c r="G79" s="359"/>
      <c r="H79" s="358"/>
      <c r="I79" s="359"/>
    </row>
    <row r="80" spans="1:9" ht="30.75" customHeight="1" x14ac:dyDescent="0.3">
      <c r="A80" s="343" t="s">
        <v>174</v>
      </c>
      <c r="B80" s="92" t="s">
        <v>85</v>
      </c>
      <c r="C80" s="92" t="s">
        <v>87</v>
      </c>
      <c r="D80" s="92" t="s">
        <v>85</v>
      </c>
      <c r="E80" s="92" t="s">
        <v>87</v>
      </c>
      <c r="F80" s="92" t="s">
        <v>85</v>
      </c>
      <c r="G80" s="92" t="s">
        <v>87</v>
      </c>
      <c r="H80" s="92" t="s">
        <v>85</v>
      </c>
      <c r="I80" s="92" t="s">
        <v>87</v>
      </c>
    </row>
    <row r="81" spans="1:9" ht="30.75" customHeight="1" x14ac:dyDescent="0.3">
      <c r="A81" s="344"/>
      <c r="B81" s="234">
        <v>0</v>
      </c>
      <c r="C81" s="43"/>
      <c r="D81" s="234">
        <v>9.9999999999999992E-2</v>
      </c>
      <c r="E81" s="234"/>
      <c r="F81" s="234">
        <v>0.33333333333333337</v>
      </c>
      <c r="G81" s="234"/>
      <c r="H81" s="50"/>
      <c r="I81" s="44"/>
    </row>
    <row r="82" spans="1:9" ht="87" customHeight="1" x14ac:dyDescent="0.3">
      <c r="A82" s="41" t="s">
        <v>225</v>
      </c>
      <c r="B82" s="352"/>
      <c r="C82" s="353"/>
      <c r="D82" s="358"/>
      <c r="E82" s="359"/>
      <c r="F82" s="356"/>
      <c r="G82" s="357"/>
      <c r="H82" s="358"/>
      <c r="I82" s="359"/>
    </row>
    <row r="83" spans="1:9" ht="81" customHeight="1" x14ac:dyDescent="0.3">
      <c r="A83" s="41" t="s">
        <v>228</v>
      </c>
      <c r="B83" s="360"/>
      <c r="C83" s="361"/>
      <c r="D83" s="362"/>
      <c r="E83" s="363"/>
      <c r="F83" s="358"/>
      <c r="G83" s="359"/>
      <c r="H83" s="358"/>
      <c r="I83" s="359"/>
    </row>
    <row r="84" spans="1:9" ht="30" customHeight="1" x14ac:dyDescent="0.3">
      <c r="A84" s="343" t="s">
        <v>177</v>
      </c>
      <c r="B84" s="92" t="s">
        <v>85</v>
      </c>
      <c r="C84" s="92" t="s">
        <v>87</v>
      </c>
      <c r="D84" s="92" t="s">
        <v>85</v>
      </c>
      <c r="E84" s="92" t="s">
        <v>87</v>
      </c>
      <c r="F84" s="92" t="s">
        <v>85</v>
      </c>
      <c r="G84" s="92" t="s">
        <v>87</v>
      </c>
      <c r="H84" s="92" t="s">
        <v>85</v>
      </c>
      <c r="I84" s="92" t="s">
        <v>87</v>
      </c>
    </row>
    <row r="85" spans="1:9" ht="30" customHeight="1" x14ac:dyDescent="0.3">
      <c r="A85" s="344"/>
      <c r="B85" s="234">
        <v>0</v>
      </c>
      <c r="C85" s="43"/>
      <c r="D85" s="234">
        <v>9.9999999999999992E-2</v>
      </c>
      <c r="E85" s="234"/>
      <c r="F85" s="234">
        <v>0</v>
      </c>
      <c r="G85" s="234"/>
      <c r="H85" s="50"/>
      <c r="I85" s="44"/>
    </row>
    <row r="86" spans="1:9" ht="80.25" customHeight="1" x14ac:dyDescent="0.3">
      <c r="A86" s="41" t="s">
        <v>225</v>
      </c>
      <c r="B86" s="351"/>
      <c r="C86" s="351"/>
      <c r="D86" s="351"/>
      <c r="E86" s="351"/>
      <c r="F86" s="351"/>
      <c r="G86" s="351"/>
      <c r="H86" s="351"/>
      <c r="I86" s="351"/>
    </row>
    <row r="87" spans="1:9" ht="80.25" customHeight="1" x14ac:dyDescent="0.3">
      <c r="A87" s="41" t="s">
        <v>228</v>
      </c>
      <c r="B87" s="346"/>
      <c r="C87" s="347"/>
      <c r="D87" s="346"/>
      <c r="E87" s="347"/>
      <c r="F87" s="346"/>
      <c r="G87" s="347"/>
      <c r="H87" s="346"/>
      <c r="I87" s="347"/>
    </row>
    <row r="88" spans="1:9" ht="29.25" customHeight="1" x14ac:dyDescent="0.3">
      <c r="A88" s="343" t="s">
        <v>178</v>
      </c>
      <c r="B88" s="92" t="s">
        <v>85</v>
      </c>
      <c r="C88" s="92" t="s">
        <v>87</v>
      </c>
      <c r="D88" s="92" t="s">
        <v>85</v>
      </c>
      <c r="E88" s="92" t="s">
        <v>87</v>
      </c>
      <c r="F88" s="92" t="s">
        <v>85</v>
      </c>
      <c r="G88" s="92" t="s">
        <v>87</v>
      </c>
      <c r="H88" s="92" t="s">
        <v>85</v>
      </c>
      <c r="I88" s="92" t="s">
        <v>87</v>
      </c>
    </row>
    <row r="89" spans="1:9" ht="29.25" customHeight="1" x14ac:dyDescent="0.3">
      <c r="A89" s="344"/>
      <c r="B89" s="234">
        <v>0</v>
      </c>
      <c r="C89" s="43"/>
      <c r="D89" s="234">
        <v>9.9999999999999992E-2</v>
      </c>
      <c r="E89" s="234"/>
      <c r="F89" s="234">
        <v>0</v>
      </c>
      <c r="G89" s="234"/>
      <c r="H89" s="50"/>
      <c r="I89" s="44"/>
    </row>
    <row r="90" spans="1:9" ht="80.25" customHeight="1" x14ac:dyDescent="0.3">
      <c r="A90" s="41" t="s">
        <v>225</v>
      </c>
      <c r="B90" s="348"/>
      <c r="C90" s="348"/>
      <c r="D90" s="348"/>
      <c r="E90" s="348"/>
      <c r="F90" s="348"/>
      <c r="G90" s="348"/>
      <c r="H90" s="348"/>
      <c r="I90" s="348"/>
    </row>
    <row r="91" spans="1:9" ht="80.25" customHeight="1" x14ac:dyDescent="0.3">
      <c r="A91" s="41" t="s">
        <v>228</v>
      </c>
      <c r="B91" s="346"/>
      <c r="C91" s="347"/>
      <c r="D91" s="346"/>
      <c r="E91" s="347"/>
      <c r="F91" s="346"/>
      <c r="G91" s="347"/>
      <c r="H91" s="346"/>
      <c r="I91" s="347"/>
    </row>
    <row r="92" spans="1:9" ht="24.9" customHeight="1" x14ac:dyDescent="0.3">
      <c r="A92" s="343" t="s">
        <v>179</v>
      </c>
      <c r="B92" s="92" t="s">
        <v>85</v>
      </c>
      <c r="C92" s="92" t="s">
        <v>87</v>
      </c>
      <c r="D92" s="92" t="s">
        <v>85</v>
      </c>
      <c r="E92" s="92" t="s">
        <v>87</v>
      </c>
      <c r="F92" s="92" t="s">
        <v>85</v>
      </c>
      <c r="G92" s="92" t="s">
        <v>87</v>
      </c>
      <c r="H92" s="92" t="s">
        <v>85</v>
      </c>
      <c r="I92" s="92" t="s">
        <v>87</v>
      </c>
    </row>
    <row r="93" spans="1:9" ht="24.9" customHeight="1" x14ac:dyDescent="0.3">
      <c r="A93" s="344"/>
      <c r="B93" s="234">
        <v>0</v>
      </c>
      <c r="C93" s="43"/>
      <c r="D93" s="234">
        <v>9.9999999999999992E-2</v>
      </c>
      <c r="E93" s="234"/>
      <c r="F93" s="234">
        <v>0.33333333333333337</v>
      </c>
      <c r="G93" s="234"/>
      <c r="H93" s="50"/>
      <c r="I93" s="44"/>
    </row>
    <row r="94" spans="1:9" ht="80.25" customHeight="1" x14ac:dyDescent="0.3">
      <c r="A94" s="41" t="s">
        <v>225</v>
      </c>
      <c r="B94" s="348"/>
      <c r="C94" s="348"/>
      <c r="D94" s="348"/>
      <c r="E94" s="348"/>
      <c r="F94" s="348"/>
      <c r="G94" s="348"/>
      <c r="H94" s="348"/>
      <c r="I94" s="348"/>
    </row>
    <row r="95" spans="1:9" ht="80.25" customHeight="1" x14ac:dyDescent="0.3">
      <c r="A95" s="41" t="s">
        <v>228</v>
      </c>
      <c r="B95" s="346"/>
      <c r="C95" s="347"/>
      <c r="D95" s="346"/>
      <c r="E95" s="347"/>
      <c r="F95" s="346"/>
      <c r="G95" s="347"/>
      <c r="H95" s="346"/>
      <c r="I95" s="347"/>
    </row>
    <row r="96" spans="1:9" ht="24.9" customHeight="1" x14ac:dyDescent="0.3">
      <c r="A96" s="343" t="s">
        <v>180</v>
      </c>
      <c r="B96" s="92" t="s">
        <v>85</v>
      </c>
      <c r="C96" s="92" t="s">
        <v>87</v>
      </c>
      <c r="D96" s="92" t="s">
        <v>85</v>
      </c>
      <c r="E96" s="92" t="s">
        <v>87</v>
      </c>
      <c r="F96" s="92" t="s">
        <v>85</v>
      </c>
      <c r="G96" s="92" t="s">
        <v>87</v>
      </c>
      <c r="H96" s="92" t="s">
        <v>85</v>
      </c>
      <c r="I96" s="92" t="s">
        <v>87</v>
      </c>
    </row>
    <row r="97" spans="1:9" ht="24.9" customHeight="1" x14ac:dyDescent="0.3">
      <c r="A97" s="344"/>
      <c r="B97" s="234">
        <v>0</v>
      </c>
      <c r="C97" s="43"/>
      <c r="D97" s="234">
        <v>9.9999999999999992E-2</v>
      </c>
      <c r="E97" s="234"/>
      <c r="F97" s="234">
        <v>0</v>
      </c>
      <c r="G97" s="234"/>
      <c r="H97" s="50"/>
      <c r="I97" s="44"/>
    </row>
    <row r="98" spans="1:9" ht="80.25" customHeight="1" x14ac:dyDescent="0.3">
      <c r="A98" s="41" t="s">
        <v>225</v>
      </c>
      <c r="B98" s="348"/>
      <c r="C98" s="348"/>
      <c r="D98" s="348"/>
      <c r="E98" s="348"/>
      <c r="F98" s="348"/>
      <c r="G98" s="348"/>
      <c r="H98" s="348"/>
      <c r="I98" s="348"/>
    </row>
    <row r="99" spans="1:9" ht="80.25" customHeight="1" x14ac:dyDescent="0.3">
      <c r="A99" s="41" t="s">
        <v>228</v>
      </c>
      <c r="B99" s="346"/>
      <c r="C99" s="347"/>
      <c r="D99" s="346"/>
      <c r="E99" s="347"/>
      <c r="F99" s="346"/>
      <c r="G99" s="347"/>
      <c r="H99" s="346"/>
      <c r="I99" s="347"/>
    </row>
    <row r="100" spans="1:9" ht="24.9" customHeight="1" x14ac:dyDescent="0.3">
      <c r="A100" s="343" t="s">
        <v>182</v>
      </c>
      <c r="B100" s="92" t="s">
        <v>85</v>
      </c>
      <c r="C100" s="92" t="s">
        <v>87</v>
      </c>
      <c r="D100" s="92" t="s">
        <v>85</v>
      </c>
      <c r="E100" s="92" t="s">
        <v>87</v>
      </c>
      <c r="F100" s="92" t="s">
        <v>85</v>
      </c>
      <c r="G100" s="92" t="s">
        <v>87</v>
      </c>
      <c r="H100" s="92" t="s">
        <v>85</v>
      </c>
      <c r="I100" s="92" t="s">
        <v>87</v>
      </c>
    </row>
    <row r="101" spans="1:9" ht="24.9" customHeight="1" x14ac:dyDescent="0.3">
      <c r="A101" s="344"/>
      <c r="B101" s="234">
        <v>0</v>
      </c>
      <c r="C101" s="43"/>
      <c r="D101" s="234">
        <v>9.9999999999999992E-2</v>
      </c>
      <c r="E101" s="234"/>
      <c r="F101" s="234">
        <v>0</v>
      </c>
      <c r="G101" s="234"/>
      <c r="H101" s="50"/>
      <c r="I101" s="44"/>
    </row>
    <row r="102" spans="1:9" ht="80.25" customHeight="1" x14ac:dyDescent="0.3">
      <c r="A102" s="41" t="s">
        <v>225</v>
      </c>
      <c r="B102" s="348"/>
      <c r="C102" s="348"/>
      <c r="D102" s="348"/>
      <c r="E102" s="348"/>
      <c r="F102" s="348"/>
      <c r="G102" s="348"/>
      <c r="H102" s="348"/>
      <c r="I102" s="348"/>
    </row>
    <row r="103" spans="1:9" ht="80.25" customHeight="1" x14ac:dyDescent="0.3">
      <c r="A103" s="41" t="s">
        <v>228</v>
      </c>
      <c r="B103" s="346"/>
      <c r="C103" s="347"/>
      <c r="D103" s="346"/>
      <c r="E103" s="347"/>
      <c r="F103" s="346"/>
      <c r="G103" s="347"/>
      <c r="H103" s="346"/>
      <c r="I103" s="347"/>
    </row>
    <row r="104" spans="1:9" ht="24.9" customHeight="1" x14ac:dyDescent="0.3">
      <c r="A104" s="343" t="s">
        <v>183</v>
      </c>
      <c r="B104" s="92" t="s">
        <v>85</v>
      </c>
      <c r="C104" s="92" t="s">
        <v>87</v>
      </c>
      <c r="D104" s="92" t="s">
        <v>85</v>
      </c>
      <c r="E104" s="92" t="s">
        <v>87</v>
      </c>
      <c r="F104" s="92" t="s">
        <v>85</v>
      </c>
      <c r="G104" s="92" t="s">
        <v>87</v>
      </c>
      <c r="H104" s="92" t="s">
        <v>85</v>
      </c>
      <c r="I104" s="92" t="s">
        <v>87</v>
      </c>
    </row>
    <row r="105" spans="1:9" ht="24.9" customHeight="1" x14ac:dyDescent="0.3">
      <c r="A105" s="344"/>
      <c r="B105" s="234">
        <v>0</v>
      </c>
      <c r="C105" s="43"/>
      <c r="D105" s="234">
        <v>9.9999999999999992E-2</v>
      </c>
      <c r="E105" s="234"/>
      <c r="F105" s="234">
        <v>0.33333333333333337</v>
      </c>
      <c r="G105" s="234"/>
      <c r="H105" s="50"/>
      <c r="I105" s="44"/>
    </row>
    <row r="106" spans="1:9" ht="80.25" customHeight="1" x14ac:dyDescent="0.3">
      <c r="A106" s="41" t="s">
        <v>225</v>
      </c>
      <c r="B106" s="348"/>
      <c r="C106" s="348"/>
      <c r="D106" s="348"/>
      <c r="E106" s="348"/>
      <c r="F106" s="348"/>
      <c r="G106" s="348"/>
      <c r="H106" s="348"/>
      <c r="I106" s="348"/>
    </row>
    <row r="107" spans="1:9" ht="80.25" customHeight="1" x14ac:dyDescent="0.3">
      <c r="A107" s="41" t="s">
        <v>228</v>
      </c>
      <c r="B107" s="346"/>
      <c r="C107" s="347"/>
      <c r="D107" s="346"/>
      <c r="E107" s="347"/>
      <c r="F107" s="346"/>
      <c r="G107" s="347"/>
      <c r="H107" s="346"/>
      <c r="I107" s="347"/>
    </row>
    <row r="108" spans="1:9" ht="24.9" customHeight="1" x14ac:dyDescent="0.3">
      <c r="A108" s="343" t="s">
        <v>184</v>
      </c>
      <c r="B108" s="92" t="s">
        <v>85</v>
      </c>
      <c r="C108" s="92" t="s">
        <v>87</v>
      </c>
      <c r="D108" s="92" t="s">
        <v>85</v>
      </c>
      <c r="E108" s="92" t="s">
        <v>87</v>
      </c>
      <c r="F108" s="92" t="s">
        <v>85</v>
      </c>
      <c r="G108" s="92" t="s">
        <v>87</v>
      </c>
      <c r="H108" s="92" t="s">
        <v>85</v>
      </c>
      <c r="I108" s="92" t="s">
        <v>87</v>
      </c>
    </row>
    <row r="109" spans="1:9" ht="24.9" customHeight="1" x14ac:dyDescent="0.3">
      <c r="A109" s="344"/>
      <c r="B109" s="234">
        <v>0</v>
      </c>
      <c r="C109" s="43"/>
      <c r="D109" s="234">
        <v>9.9999999999999992E-2</v>
      </c>
      <c r="E109" s="234"/>
      <c r="F109" s="234">
        <v>0</v>
      </c>
      <c r="G109" s="234"/>
      <c r="H109" s="50"/>
      <c r="I109" s="44"/>
    </row>
    <row r="110" spans="1:9" ht="80.25" customHeight="1" x14ac:dyDescent="0.3">
      <c r="A110" s="41" t="s">
        <v>225</v>
      </c>
      <c r="B110" s="348"/>
      <c r="C110" s="348"/>
      <c r="D110" s="348"/>
      <c r="E110" s="348"/>
      <c r="F110" s="348"/>
      <c r="G110" s="348"/>
      <c r="H110" s="348"/>
      <c r="I110" s="348"/>
    </row>
    <row r="111" spans="1:9" ht="80.25" customHeight="1" x14ac:dyDescent="0.3">
      <c r="A111" s="41" t="s">
        <v>228</v>
      </c>
      <c r="B111" s="346"/>
      <c r="C111" s="347"/>
      <c r="D111" s="346"/>
      <c r="E111" s="347"/>
      <c r="F111" s="346"/>
      <c r="G111" s="347"/>
      <c r="H111" s="346"/>
      <c r="I111" s="347"/>
    </row>
    <row r="112" spans="1:9" ht="24.9" customHeight="1" x14ac:dyDescent="0.3">
      <c r="A112" s="343" t="s">
        <v>185</v>
      </c>
      <c r="B112" s="92" t="s">
        <v>85</v>
      </c>
      <c r="C112" s="92" t="s">
        <v>87</v>
      </c>
      <c r="D112" s="92" t="s">
        <v>85</v>
      </c>
      <c r="E112" s="92" t="s">
        <v>87</v>
      </c>
      <c r="F112" s="92" t="s">
        <v>85</v>
      </c>
      <c r="G112" s="92" t="s">
        <v>87</v>
      </c>
      <c r="H112" s="92" t="s">
        <v>85</v>
      </c>
      <c r="I112" s="92" t="s">
        <v>87</v>
      </c>
    </row>
    <row r="113" spans="1:9" ht="24.9" customHeight="1" x14ac:dyDescent="0.3">
      <c r="A113" s="344"/>
      <c r="B113" s="234">
        <v>0</v>
      </c>
      <c r="C113" s="43"/>
      <c r="D113" s="234">
        <v>9.9999999999999992E-2</v>
      </c>
      <c r="E113" s="234"/>
      <c r="F113" s="234">
        <v>0</v>
      </c>
      <c r="G113" s="234"/>
      <c r="H113" s="172"/>
      <c r="I113" s="173"/>
    </row>
    <row r="114" spans="1:9" ht="80.25" customHeight="1" x14ac:dyDescent="0.3">
      <c r="A114" s="41" t="s">
        <v>225</v>
      </c>
      <c r="B114" s="345"/>
      <c r="C114" s="345"/>
      <c r="D114" s="345"/>
      <c r="E114" s="345"/>
      <c r="F114" s="345"/>
      <c r="G114" s="345"/>
      <c r="H114" s="345"/>
      <c r="I114" s="345"/>
    </row>
    <row r="115" spans="1:9" ht="80.25" customHeight="1" x14ac:dyDescent="0.3">
      <c r="A115" s="41" t="s">
        <v>228</v>
      </c>
      <c r="B115" s="346"/>
      <c r="C115" s="347"/>
      <c r="D115" s="346"/>
      <c r="E115" s="347"/>
      <c r="F115" s="346"/>
      <c r="G115" s="347"/>
      <c r="H115" s="346"/>
      <c r="I115" s="347"/>
    </row>
    <row r="116" spans="1:9" ht="16.8" x14ac:dyDescent="0.3">
      <c r="A116" s="42" t="s">
        <v>231</v>
      </c>
      <c r="B116" s="46">
        <f t="shared" ref="B116:I116" si="1">(B69+B73+B77+B81+B85+B89+B93+B97+B101+B105+B109+B113)</f>
        <v>1</v>
      </c>
      <c r="C116" s="46">
        <f t="shared" si="1"/>
        <v>0</v>
      </c>
      <c r="D116" s="46">
        <f t="shared" si="1"/>
        <v>0.99999999999999989</v>
      </c>
      <c r="E116" s="46">
        <f t="shared" si="1"/>
        <v>0</v>
      </c>
      <c r="F116" s="46">
        <f t="shared" si="1"/>
        <v>1</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5F710-472A-45BB-B1C0-D4A35915FE37}">
  <sheetPr>
    <tabColor theme="5" tint="0.59999389629810485"/>
    <pageSetUpPr fitToPage="1"/>
  </sheetPr>
  <dimension ref="A1:O126"/>
  <sheetViews>
    <sheetView showGridLines="0" tabSelected="1" topLeftCell="A64" zoomScale="70" zoomScaleNormal="70" zoomScaleSheetLayoutView="10" zoomScalePageLayoutView="10" workbookViewId="0">
      <selection activeCell="D70" sqref="D70:E70"/>
    </sheetView>
  </sheetViews>
  <sheetFormatPr baseColWidth="10" defaultColWidth="10.88671875" defaultRowHeight="13.8" x14ac:dyDescent="0.3"/>
  <cols>
    <col min="1" max="1" width="49.6640625" style="1" customWidth="1"/>
    <col min="2" max="5" width="35.6640625" style="1" customWidth="1"/>
    <col min="6" max="6" width="43" style="1" customWidth="1"/>
    <col min="7" max="7" width="41.109375" style="1" customWidth="1"/>
    <col min="8" max="8" width="35.6640625" style="1" customWidth="1"/>
    <col min="9" max="9" width="42.1093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2" customFormat="1" ht="22.2" customHeight="1" thickBot="1" x14ac:dyDescent="0.35">
      <c r="A1" s="439"/>
      <c r="B1" s="442" t="s">
        <v>160</v>
      </c>
      <c r="C1" s="443"/>
      <c r="D1" s="443"/>
      <c r="E1" s="443"/>
      <c r="F1" s="443"/>
      <c r="G1" s="443"/>
      <c r="H1" s="443"/>
      <c r="I1" s="443"/>
      <c r="J1" s="443"/>
      <c r="K1" s="443"/>
      <c r="L1" s="444"/>
      <c r="M1" s="445" t="s">
        <v>161</v>
      </c>
      <c r="N1" s="446"/>
      <c r="O1" s="447"/>
    </row>
    <row r="2" spans="1:15" s="82" customFormat="1" ht="18" customHeight="1" thickBot="1" x14ac:dyDescent="0.35">
      <c r="A2" s="440"/>
      <c r="B2" s="448" t="s">
        <v>162</v>
      </c>
      <c r="C2" s="449"/>
      <c r="D2" s="449"/>
      <c r="E2" s="449"/>
      <c r="F2" s="449"/>
      <c r="G2" s="449"/>
      <c r="H2" s="449"/>
      <c r="I2" s="449"/>
      <c r="J2" s="449"/>
      <c r="K2" s="449"/>
      <c r="L2" s="450"/>
      <c r="M2" s="445" t="s">
        <v>163</v>
      </c>
      <c r="N2" s="446"/>
      <c r="O2" s="447"/>
    </row>
    <row r="3" spans="1:15" s="82" customFormat="1" ht="19.95" customHeight="1" thickBot="1" x14ac:dyDescent="0.35">
      <c r="A3" s="440"/>
      <c r="B3" s="448" t="s">
        <v>0</v>
      </c>
      <c r="C3" s="449"/>
      <c r="D3" s="449"/>
      <c r="E3" s="449"/>
      <c r="F3" s="449"/>
      <c r="G3" s="449"/>
      <c r="H3" s="449"/>
      <c r="I3" s="449"/>
      <c r="J3" s="449"/>
      <c r="K3" s="449"/>
      <c r="L3" s="450"/>
      <c r="M3" s="445" t="s">
        <v>164</v>
      </c>
      <c r="N3" s="446"/>
      <c r="O3" s="447"/>
    </row>
    <row r="4" spans="1:15" s="82" customFormat="1" ht="21.75" customHeight="1" thickBot="1" x14ac:dyDescent="0.35">
      <c r="A4" s="441"/>
      <c r="B4" s="451" t="s">
        <v>165</v>
      </c>
      <c r="C4" s="452"/>
      <c r="D4" s="452"/>
      <c r="E4" s="452"/>
      <c r="F4" s="452"/>
      <c r="G4" s="452"/>
      <c r="H4" s="452"/>
      <c r="I4" s="452"/>
      <c r="J4" s="452"/>
      <c r="K4" s="452"/>
      <c r="L4" s="453"/>
      <c r="M4" s="445" t="s">
        <v>166</v>
      </c>
      <c r="N4" s="446"/>
      <c r="O4" s="447"/>
    </row>
    <row r="5" spans="1:15" s="82" customFormat="1" ht="16.2" customHeight="1" thickBot="1" x14ac:dyDescent="0.35">
      <c r="A5" s="83"/>
      <c r="B5" s="84"/>
      <c r="C5" s="84"/>
      <c r="D5" s="84"/>
      <c r="E5" s="84"/>
      <c r="F5" s="84"/>
      <c r="G5" s="84"/>
      <c r="H5" s="84"/>
      <c r="I5" s="84"/>
      <c r="J5" s="84"/>
      <c r="K5" s="84"/>
      <c r="L5" s="84"/>
      <c r="M5" s="85"/>
      <c r="N5" s="85"/>
      <c r="O5" s="85"/>
    </row>
    <row r="6" spans="1:15" ht="40.35" customHeight="1" thickBot="1" x14ac:dyDescent="0.35">
      <c r="A6" s="52" t="s">
        <v>167</v>
      </c>
      <c r="B6" s="431" t="s">
        <v>168</v>
      </c>
      <c r="C6" s="432"/>
      <c r="D6" s="432"/>
      <c r="E6" s="432"/>
      <c r="F6" s="432"/>
      <c r="G6" s="432"/>
      <c r="H6" s="432"/>
      <c r="I6" s="432"/>
      <c r="J6" s="432"/>
      <c r="K6" s="433"/>
      <c r="L6" s="160" t="s">
        <v>169</v>
      </c>
      <c r="M6" s="434">
        <v>2024110010316</v>
      </c>
      <c r="N6" s="435"/>
      <c r="O6" s="436"/>
    </row>
    <row r="7" spans="1:15" s="82" customFormat="1" ht="18" customHeight="1" thickBot="1" x14ac:dyDescent="0.35">
      <c r="A7" s="83"/>
      <c r="B7" s="84"/>
      <c r="C7" s="84"/>
      <c r="D7" s="84"/>
      <c r="E7" s="84"/>
      <c r="F7" s="84"/>
      <c r="G7" s="84"/>
      <c r="H7" s="84"/>
      <c r="I7" s="84"/>
      <c r="J7" s="84"/>
      <c r="K7" s="84"/>
      <c r="L7" s="84"/>
      <c r="M7" s="85"/>
      <c r="N7" s="85"/>
      <c r="O7" s="85"/>
    </row>
    <row r="8" spans="1:15" s="82" customFormat="1" ht="21.75" customHeight="1" thickBot="1" x14ac:dyDescent="0.35">
      <c r="A8" s="427" t="s">
        <v>6</v>
      </c>
      <c r="B8" s="160" t="s">
        <v>170</v>
      </c>
      <c r="C8" s="123" t="s">
        <v>171</v>
      </c>
      <c r="D8" s="160" t="s">
        <v>172</v>
      </c>
      <c r="E8" s="123"/>
      <c r="F8" s="160" t="s">
        <v>173</v>
      </c>
      <c r="G8" s="123"/>
      <c r="H8" s="160" t="s">
        <v>174</v>
      </c>
      <c r="I8" s="125"/>
      <c r="J8" s="406" t="s">
        <v>8</v>
      </c>
      <c r="K8" s="437"/>
      <c r="L8" s="159" t="s">
        <v>175</v>
      </c>
      <c r="M8" s="438"/>
      <c r="N8" s="438"/>
      <c r="O8" s="438"/>
    </row>
    <row r="9" spans="1:15" s="82" customFormat="1" ht="21.75" customHeight="1" thickBot="1" x14ac:dyDescent="0.35">
      <c r="A9" s="427"/>
      <c r="B9" s="161" t="s">
        <v>177</v>
      </c>
      <c r="C9" s="126"/>
      <c r="D9" s="160" t="s">
        <v>178</v>
      </c>
      <c r="E9" s="127"/>
      <c r="F9" s="160" t="s">
        <v>179</v>
      </c>
      <c r="G9" s="127"/>
      <c r="H9" s="160" t="s">
        <v>180</v>
      </c>
      <c r="I9" s="125"/>
      <c r="J9" s="406"/>
      <c r="K9" s="437"/>
      <c r="L9" s="159" t="s">
        <v>181</v>
      </c>
      <c r="M9" s="438" t="s">
        <v>176</v>
      </c>
      <c r="N9" s="438"/>
      <c r="O9" s="438"/>
    </row>
    <row r="10" spans="1:15" s="82" customFormat="1" ht="21.75" customHeight="1" thickBot="1" x14ac:dyDescent="0.35">
      <c r="A10" s="427"/>
      <c r="B10" s="160" t="s">
        <v>182</v>
      </c>
      <c r="C10" s="123"/>
      <c r="D10" s="160" t="s">
        <v>183</v>
      </c>
      <c r="E10" s="127"/>
      <c r="F10" s="160" t="s">
        <v>184</v>
      </c>
      <c r="G10" s="127"/>
      <c r="H10" s="160" t="s">
        <v>185</v>
      </c>
      <c r="I10" s="125"/>
      <c r="J10" s="406"/>
      <c r="K10" s="437"/>
      <c r="L10" s="159" t="s">
        <v>186</v>
      </c>
      <c r="M10" s="438" t="s">
        <v>176</v>
      </c>
      <c r="N10" s="438"/>
      <c r="O10" s="438"/>
    </row>
    <row r="11" spans="1:15" ht="15" customHeight="1" thickBot="1" x14ac:dyDescent="0.35">
      <c r="A11" s="6"/>
      <c r="B11" s="7"/>
      <c r="C11" s="7"/>
      <c r="D11" s="9"/>
      <c r="E11" s="8"/>
      <c r="F11" s="8"/>
      <c r="G11" s="206"/>
      <c r="H11" s="206"/>
      <c r="I11" s="10"/>
      <c r="J11" s="10"/>
      <c r="K11" s="7"/>
      <c r="L11" s="7"/>
      <c r="M11" s="7"/>
      <c r="N11" s="7"/>
      <c r="O11" s="7"/>
    </row>
    <row r="12" spans="1:15" ht="15" customHeight="1" x14ac:dyDescent="0.3">
      <c r="A12" s="414" t="s">
        <v>187</v>
      </c>
      <c r="B12" s="417" t="s">
        <v>255</v>
      </c>
      <c r="C12" s="418"/>
      <c r="D12" s="418"/>
      <c r="E12" s="418"/>
      <c r="F12" s="418"/>
      <c r="G12" s="418"/>
      <c r="H12" s="418"/>
      <c r="I12" s="418"/>
      <c r="J12" s="418"/>
      <c r="K12" s="418"/>
      <c r="L12" s="418"/>
      <c r="M12" s="418"/>
      <c r="N12" s="418"/>
      <c r="O12" s="419"/>
    </row>
    <row r="13" spans="1:15" ht="15" customHeight="1" x14ac:dyDescent="0.3">
      <c r="A13" s="415"/>
      <c r="B13" s="420"/>
      <c r="C13" s="421"/>
      <c r="D13" s="421"/>
      <c r="E13" s="421"/>
      <c r="F13" s="421"/>
      <c r="G13" s="421"/>
      <c r="H13" s="421"/>
      <c r="I13" s="421"/>
      <c r="J13" s="421"/>
      <c r="K13" s="421"/>
      <c r="L13" s="421"/>
      <c r="M13" s="421"/>
      <c r="N13" s="421"/>
      <c r="O13" s="422"/>
    </row>
    <row r="14" spans="1:15" ht="15" customHeight="1" thickBot="1" x14ac:dyDescent="0.35">
      <c r="A14" s="416"/>
      <c r="B14" s="423"/>
      <c r="C14" s="424"/>
      <c r="D14" s="424"/>
      <c r="E14" s="424"/>
      <c r="F14" s="424"/>
      <c r="G14" s="424"/>
      <c r="H14" s="424"/>
      <c r="I14" s="424"/>
      <c r="J14" s="424"/>
      <c r="K14" s="424"/>
      <c r="L14" s="424"/>
      <c r="M14" s="424"/>
      <c r="N14" s="424"/>
      <c r="O14" s="425"/>
    </row>
    <row r="15" spans="1:15" ht="9" customHeight="1" thickBot="1" x14ac:dyDescent="0.35">
      <c r="A15" s="14"/>
      <c r="B15" s="81"/>
      <c r="C15" s="15"/>
      <c r="D15" s="15"/>
      <c r="E15" s="15"/>
      <c r="F15" s="15"/>
      <c r="G15" s="16"/>
      <c r="H15" s="16"/>
      <c r="I15" s="16"/>
      <c r="J15" s="16"/>
      <c r="K15" s="16"/>
      <c r="L15" s="17"/>
      <c r="M15" s="17"/>
      <c r="N15" s="17"/>
      <c r="O15" s="17"/>
    </row>
    <row r="16" spans="1:15" s="18" customFormat="1" ht="37.5" customHeight="1" thickBot="1" x14ac:dyDescent="0.35">
      <c r="A16" s="52" t="s">
        <v>13</v>
      </c>
      <c r="B16" s="426" t="s">
        <v>256</v>
      </c>
      <c r="C16" s="426"/>
      <c r="D16" s="426"/>
      <c r="E16" s="426"/>
      <c r="F16" s="426"/>
      <c r="G16" s="427" t="s">
        <v>15</v>
      </c>
      <c r="H16" s="427"/>
      <c r="I16" s="428" t="s">
        <v>257</v>
      </c>
      <c r="J16" s="428"/>
      <c r="K16" s="428"/>
      <c r="L16" s="428"/>
      <c r="M16" s="428"/>
      <c r="N16" s="428"/>
      <c r="O16" s="428"/>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429" t="s">
        <v>191</v>
      </c>
      <c r="C18" s="429"/>
      <c r="D18" s="429"/>
      <c r="E18" s="429"/>
      <c r="F18" s="52" t="s">
        <v>19</v>
      </c>
      <c r="G18" s="430" t="s">
        <v>192</v>
      </c>
      <c r="H18" s="430"/>
      <c r="I18" s="430"/>
      <c r="J18" s="52" t="s">
        <v>21</v>
      </c>
      <c r="K18" s="426" t="s">
        <v>193</v>
      </c>
      <c r="L18" s="426"/>
      <c r="M18" s="426"/>
      <c r="N18" s="426"/>
      <c r="O18" s="426"/>
    </row>
    <row r="19" spans="1:15" ht="9" customHeight="1" x14ac:dyDescent="0.3">
      <c r="A19" s="5"/>
      <c r="B19" s="2"/>
      <c r="C19" s="403"/>
      <c r="D19" s="403"/>
      <c r="E19" s="403"/>
      <c r="F19" s="403"/>
      <c r="G19" s="403"/>
      <c r="H19" s="403"/>
      <c r="I19" s="403"/>
      <c r="J19" s="403"/>
      <c r="K19" s="403"/>
      <c r="L19" s="403"/>
      <c r="M19" s="403"/>
      <c r="N19" s="403"/>
      <c r="O19" s="403"/>
    </row>
    <row r="20" spans="1:15" ht="16.5" customHeight="1" thickBot="1" x14ac:dyDescent="0.35">
      <c r="A20" s="79"/>
      <c r="B20" s="80"/>
      <c r="C20" s="80"/>
      <c r="D20" s="80"/>
      <c r="E20" s="80"/>
      <c r="F20" s="80"/>
      <c r="G20" s="80"/>
      <c r="H20" s="80"/>
      <c r="I20" s="80"/>
      <c r="J20" s="80"/>
      <c r="K20" s="80"/>
      <c r="L20" s="80"/>
      <c r="M20" s="80"/>
      <c r="N20" s="80"/>
      <c r="O20" s="80"/>
    </row>
    <row r="21" spans="1:15" ht="32.1" customHeight="1" thickBot="1" x14ac:dyDescent="0.35">
      <c r="A21" s="404" t="s">
        <v>23</v>
      </c>
      <c r="B21" s="405"/>
      <c r="C21" s="405"/>
      <c r="D21" s="405"/>
      <c r="E21" s="405"/>
      <c r="F21" s="405"/>
      <c r="G21" s="405"/>
      <c r="H21" s="405"/>
      <c r="I21" s="405"/>
      <c r="J21" s="405"/>
      <c r="K21" s="405"/>
      <c r="L21" s="405"/>
      <c r="M21" s="405"/>
      <c r="N21" s="405"/>
      <c r="O21" s="406"/>
    </row>
    <row r="22" spans="1:15" ht="32.1" customHeight="1" thickBot="1" x14ac:dyDescent="0.35">
      <c r="A22" s="404" t="s">
        <v>194</v>
      </c>
      <c r="B22" s="405"/>
      <c r="C22" s="405"/>
      <c r="D22" s="405"/>
      <c r="E22" s="405"/>
      <c r="F22" s="405"/>
      <c r="G22" s="405"/>
      <c r="H22" s="405"/>
      <c r="I22" s="405"/>
      <c r="J22" s="405"/>
      <c r="K22" s="405"/>
      <c r="L22" s="405"/>
      <c r="M22" s="405"/>
      <c r="N22" s="405"/>
      <c r="O22" s="406"/>
    </row>
    <row r="23" spans="1:15" ht="32.1" customHeight="1" thickBot="1" x14ac:dyDescent="0.35">
      <c r="A23" s="24"/>
      <c r="B23" s="19" t="s">
        <v>170</v>
      </c>
      <c r="C23" s="19" t="s">
        <v>172</v>
      </c>
      <c r="D23" s="19" t="s">
        <v>173</v>
      </c>
      <c r="E23" s="19" t="s">
        <v>174</v>
      </c>
      <c r="F23" s="19" t="s">
        <v>177</v>
      </c>
      <c r="G23" s="19" t="s">
        <v>178</v>
      </c>
      <c r="H23" s="19" t="s">
        <v>179</v>
      </c>
      <c r="I23" s="19" t="s">
        <v>180</v>
      </c>
      <c r="J23" s="19" t="s">
        <v>182</v>
      </c>
      <c r="K23" s="19" t="s">
        <v>183</v>
      </c>
      <c r="L23" s="19" t="s">
        <v>184</v>
      </c>
      <c r="M23" s="19" t="s">
        <v>185</v>
      </c>
      <c r="N23" s="20" t="s">
        <v>195</v>
      </c>
      <c r="O23" s="20" t="s">
        <v>196</v>
      </c>
    </row>
    <row r="24" spans="1:15" ht="32.1" customHeight="1" x14ac:dyDescent="0.3">
      <c r="A24" s="21" t="s">
        <v>24</v>
      </c>
      <c r="B24" s="213">
        <v>2117878000</v>
      </c>
      <c r="C24" s="213"/>
      <c r="D24" s="213"/>
      <c r="E24" s="200"/>
      <c r="F24" s="200"/>
      <c r="G24" s="200"/>
      <c r="H24" s="200"/>
      <c r="I24" s="200"/>
      <c r="J24" s="200"/>
      <c r="K24" s="200"/>
      <c r="L24" s="200"/>
      <c r="M24" s="200"/>
      <c r="N24" s="216">
        <f>SUM(B24:M24)</f>
        <v>2117878000</v>
      </c>
      <c r="O24" s="201">
        <v>1</v>
      </c>
    </row>
    <row r="25" spans="1:15" ht="32.1" customHeight="1" x14ac:dyDescent="0.3">
      <c r="A25" s="21" t="s">
        <v>26</v>
      </c>
      <c r="B25" s="208">
        <v>207711998</v>
      </c>
      <c r="C25" s="208"/>
      <c r="D25" s="213"/>
      <c r="E25" s="200"/>
      <c r="F25" s="200"/>
      <c r="G25" s="200"/>
      <c r="H25" s="200"/>
      <c r="I25" s="200"/>
      <c r="J25" s="200"/>
      <c r="K25" s="200"/>
      <c r="L25" s="200"/>
      <c r="M25" s="200"/>
      <c r="N25" s="216">
        <f t="shared" ref="N25:N29" si="0">SUM(B25:M25)</f>
        <v>207711998</v>
      </c>
      <c r="O25" s="202">
        <f>N25/N24</f>
        <v>9.8075525596847415E-2</v>
      </c>
    </row>
    <row r="26" spans="1:15" ht="32.1" customHeight="1" x14ac:dyDescent="0.3">
      <c r="A26" s="21" t="s">
        <v>28</v>
      </c>
      <c r="B26" s="209">
        <v>0</v>
      </c>
      <c r="C26" s="209"/>
      <c r="D26" s="214"/>
      <c r="E26" s="203"/>
      <c r="F26" s="203"/>
      <c r="G26" s="203"/>
      <c r="H26" s="203"/>
      <c r="I26" s="203"/>
      <c r="J26" s="203"/>
      <c r="K26" s="203"/>
      <c r="L26" s="203"/>
      <c r="M26" s="203"/>
      <c r="N26" s="216">
        <f t="shared" si="0"/>
        <v>0</v>
      </c>
      <c r="O26" s="202">
        <f>N26/N24</f>
        <v>0</v>
      </c>
    </row>
    <row r="27" spans="1:15" ht="32.1" customHeight="1" x14ac:dyDescent="0.3">
      <c r="A27" s="21" t="s">
        <v>197</v>
      </c>
      <c r="B27" s="213">
        <v>2587295117</v>
      </c>
      <c r="C27" s="213"/>
      <c r="D27" s="213"/>
      <c r="E27" s="200"/>
      <c r="F27" s="200"/>
      <c r="G27" s="200"/>
      <c r="H27" s="200"/>
      <c r="I27" s="200"/>
      <c r="J27" s="200"/>
      <c r="K27" s="200"/>
      <c r="L27" s="200"/>
      <c r="M27" s="200"/>
      <c r="N27" s="216">
        <f t="shared" si="0"/>
        <v>2587295117</v>
      </c>
      <c r="O27" s="202">
        <v>1</v>
      </c>
    </row>
    <row r="28" spans="1:15" ht="32.1" customHeight="1" x14ac:dyDescent="0.3">
      <c r="A28" s="21" t="s">
        <v>198</v>
      </c>
      <c r="B28" s="214">
        <v>0</v>
      </c>
      <c r="C28" s="214"/>
      <c r="D28" s="214"/>
      <c r="E28" s="203"/>
      <c r="F28" s="203"/>
      <c r="G28" s="203"/>
      <c r="H28" s="203"/>
      <c r="I28" s="203"/>
      <c r="J28" s="203"/>
      <c r="K28" s="203"/>
      <c r="L28" s="203"/>
      <c r="M28" s="203"/>
      <c r="N28" s="216">
        <f t="shared" si="0"/>
        <v>0</v>
      </c>
      <c r="O28" s="202">
        <f>N28/N27</f>
        <v>0</v>
      </c>
    </row>
    <row r="29" spans="1:15" ht="32.1" customHeight="1" thickBot="1" x14ac:dyDescent="0.35">
      <c r="A29" s="22" t="s">
        <v>34</v>
      </c>
      <c r="B29" s="215">
        <v>8068442</v>
      </c>
      <c r="C29" s="215"/>
      <c r="D29" s="215"/>
      <c r="E29" s="204"/>
      <c r="F29" s="204"/>
      <c r="G29" s="204"/>
      <c r="H29" s="204"/>
      <c r="I29" s="204"/>
      <c r="J29" s="204"/>
      <c r="K29" s="204"/>
      <c r="L29" s="204"/>
      <c r="M29" s="204"/>
      <c r="N29" s="217">
        <f t="shared" si="0"/>
        <v>8068442</v>
      </c>
      <c r="O29" s="205">
        <f>N29/N27</f>
        <v>3.1184853815035434E-3</v>
      </c>
    </row>
    <row r="30" spans="1:15" s="23" customFormat="1" ht="16.5" customHeight="1" x14ac:dyDescent="0.25"/>
    <row r="31" spans="1:15" s="23" customFormat="1" ht="17.25" customHeight="1" x14ac:dyDescent="0.25"/>
    <row r="32" spans="1:15" ht="5.25" customHeight="1" thickBot="1" x14ac:dyDescent="0.35"/>
    <row r="33" spans="1:13" ht="48" customHeight="1" thickBot="1" x14ac:dyDescent="0.35">
      <c r="A33" s="407" t="s">
        <v>199</v>
      </c>
      <c r="B33" s="408"/>
      <c r="C33" s="408"/>
      <c r="D33" s="408"/>
      <c r="E33" s="408"/>
      <c r="F33" s="408"/>
      <c r="G33" s="408"/>
      <c r="H33" s="408"/>
      <c r="I33" s="409"/>
      <c r="J33" s="27"/>
    </row>
    <row r="34" spans="1:13" ht="50.25" customHeight="1" thickBot="1" x14ac:dyDescent="0.35">
      <c r="A34" s="36" t="s">
        <v>200</v>
      </c>
      <c r="B34" s="410" t="str">
        <f>+B12</f>
        <v>Implementar 1 Plan Estratégico de Tecnologías de la Información</v>
      </c>
      <c r="C34" s="411"/>
      <c r="D34" s="411"/>
      <c r="E34" s="411"/>
      <c r="F34" s="411"/>
      <c r="G34" s="411"/>
      <c r="H34" s="411"/>
      <c r="I34" s="412"/>
      <c r="J34" s="25"/>
      <c r="M34" s="188"/>
    </row>
    <row r="35" spans="1:13" ht="18.75" customHeight="1" thickBot="1" x14ac:dyDescent="0.35">
      <c r="A35" s="382" t="s">
        <v>39</v>
      </c>
      <c r="B35" s="87">
        <v>2024</v>
      </c>
      <c r="C35" s="87">
        <v>2025</v>
      </c>
      <c r="D35" s="87">
        <v>2026</v>
      </c>
      <c r="E35" s="87">
        <v>2027</v>
      </c>
      <c r="F35" s="87" t="s">
        <v>201</v>
      </c>
      <c r="G35" s="413" t="s">
        <v>41</v>
      </c>
      <c r="H35" s="413" t="s">
        <v>251</v>
      </c>
      <c r="I35" s="413"/>
      <c r="J35" s="25"/>
      <c r="M35" s="188"/>
    </row>
    <row r="36" spans="1:13" ht="50.25" customHeight="1" thickBot="1" x14ac:dyDescent="0.35">
      <c r="A36" s="383"/>
      <c r="B36" s="328">
        <v>0.25</v>
      </c>
      <c r="C36" s="328">
        <v>0.25</v>
      </c>
      <c r="D36" s="328">
        <v>0.25</v>
      </c>
      <c r="E36" s="328">
        <v>0.25</v>
      </c>
      <c r="F36" s="329">
        <v>1</v>
      </c>
      <c r="G36" s="413"/>
      <c r="H36" s="413"/>
      <c r="I36" s="413"/>
      <c r="J36" s="25"/>
      <c r="M36" s="189"/>
    </row>
    <row r="37" spans="1:13" ht="52.5" customHeight="1" thickBot="1" x14ac:dyDescent="0.35">
      <c r="A37" s="37" t="s">
        <v>43</v>
      </c>
      <c r="B37" s="487">
        <v>0.14000000000000001</v>
      </c>
      <c r="C37" s="397"/>
      <c r="D37" s="398" t="s">
        <v>203</v>
      </c>
      <c r="E37" s="399"/>
      <c r="F37" s="399"/>
      <c r="G37" s="399"/>
      <c r="H37" s="399"/>
      <c r="I37" s="400"/>
    </row>
    <row r="38" spans="1:13" s="26" customFormat="1" ht="48" customHeight="1" x14ac:dyDescent="0.3">
      <c r="A38" s="488" t="s">
        <v>204</v>
      </c>
      <c r="B38" s="38" t="s">
        <v>205</v>
      </c>
      <c r="C38" s="254" t="s">
        <v>87</v>
      </c>
      <c r="D38" s="384" t="s">
        <v>89</v>
      </c>
      <c r="E38" s="385"/>
      <c r="F38" s="384" t="s">
        <v>91</v>
      </c>
      <c r="G38" s="385"/>
      <c r="H38" s="38" t="s">
        <v>93</v>
      </c>
      <c r="I38" s="40" t="s">
        <v>94</v>
      </c>
      <c r="M38" s="190"/>
    </row>
    <row r="39" spans="1:13" ht="89.25" customHeight="1" x14ac:dyDescent="0.3">
      <c r="A39" s="489"/>
      <c r="B39" s="316">
        <v>0</v>
      </c>
      <c r="C39" s="316">
        <v>0</v>
      </c>
      <c r="D39" s="401" t="s">
        <v>243</v>
      </c>
      <c r="E39" s="402"/>
      <c r="F39" s="401" t="s">
        <v>243</v>
      </c>
      <c r="G39" s="402"/>
      <c r="H39" s="198" t="s">
        <v>208</v>
      </c>
      <c r="I39" s="29" t="s">
        <v>243</v>
      </c>
      <c r="M39" s="188"/>
    </row>
    <row r="40" spans="1:13" s="26" customFormat="1" ht="54" customHeight="1" x14ac:dyDescent="0.3">
      <c r="A40" s="485" t="s">
        <v>210</v>
      </c>
      <c r="B40" s="38" t="s">
        <v>205</v>
      </c>
      <c r="C40" s="40" t="s">
        <v>87</v>
      </c>
      <c r="D40" s="384" t="s">
        <v>89</v>
      </c>
      <c r="E40" s="385"/>
      <c r="F40" s="384" t="s">
        <v>91</v>
      </c>
      <c r="G40" s="385"/>
      <c r="H40" s="38" t="s">
        <v>93</v>
      </c>
      <c r="I40" s="40" t="s">
        <v>94</v>
      </c>
    </row>
    <row r="41" spans="1:13" ht="90.75" customHeight="1" thickBot="1" x14ac:dyDescent="0.35">
      <c r="A41" s="486"/>
      <c r="B41" s="252">
        <f>20%*0.25</f>
        <v>0.05</v>
      </c>
      <c r="C41" s="255"/>
      <c r="D41" s="392"/>
      <c r="E41" s="393"/>
      <c r="F41" s="394"/>
      <c r="G41" s="395"/>
      <c r="H41" s="198"/>
      <c r="I41" s="29"/>
    </row>
    <row r="42" spans="1:13" s="26" customFormat="1" ht="45" customHeight="1" thickBot="1" x14ac:dyDescent="0.35">
      <c r="A42" s="485" t="s">
        <v>211</v>
      </c>
      <c r="B42" s="38" t="s">
        <v>205</v>
      </c>
      <c r="C42" s="40" t="s">
        <v>87</v>
      </c>
      <c r="D42" s="384" t="s">
        <v>89</v>
      </c>
      <c r="E42" s="385"/>
      <c r="F42" s="384" t="s">
        <v>91</v>
      </c>
      <c r="G42" s="385"/>
      <c r="H42" s="38" t="s">
        <v>93</v>
      </c>
      <c r="I42" s="40" t="s">
        <v>94</v>
      </c>
    </row>
    <row r="43" spans="1:13" ht="73.5" customHeight="1" thickBot="1" x14ac:dyDescent="0.35">
      <c r="A43" s="486"/>
      <c r="B43" s="252">
        <f>24%*0.25</f>
        <v>0.06</v>
      </c>
      <c r="C43" s="256"/>
      <c r="D43" s="392"/>
      <c r="E43" s="393"/>
      <c r="F43" s="394"/>
      <c r="G43" s="395"/>
      <c r="H43" s="198"/>
      <c r="I43" s="29"/>
    </row>
    <row r="44" spans="1:13" s="26" customFormat="1" ht="44.25" customHeight="1" thickBot="1" x14ac:dyDescent="0.35">
      <c r="A44" s="485" t="s">
        <v>212</v>
      </c>
      <c r="B44" s="38" t="s">
        <v>205</v>
      </c>
      <c r="C44" s="257" t="s">
        <v>87</v>
      </c>
      <c r="D44" s="384" t="s">
        <v>89</v>
      </c>
      <c r="E44" s="385"/>
      <c r="F44" s="384" t="s">
        <v>91</v>
      </c>
      <c r="G44" s="385"/>
      <c r="H44" s="38" t="s">
        <v>93</v>
      </c>
      <c r="I44" s="38" t="s">
        <v>94</v>
      </c>
    </row>
    <row r="45" spans="1:13" ht="69.75" customHeight="1" thickBot="1" x14ac:dyDescent="0.35">
      <c r="A45" s="486"/>
      <c r="B45" s="252">
        <f>14%*0.25</f>
        <v>3.5000000000000003E-2</v>
      </c>
      <c r="C45" s="255"/>
      <c r="D45" s="390"/>
      <c r="E45" s="391"/>
      <c r="F45" s="390"/>
      <c r="G45" s="391"/>
      <c r="H45" s="47"/>
      <c r="I45" s="48"/>
    </row>
    <row r="46" spans="1:13" s="26" customFormat="1" ht="47.25" customHeight="1" thickBot="1" x14ac:dyDescent="0.35">
      <c r="A46" s="485" t="s">
        <v>213</v>
      </c>
      <c r="B46" s="38" t="s">
        <v>205</v>
      </c>
      <c r="C46" s="40" t="s">
        <v>87</v>
      </c>
      <c r="D46" s="384" t="s">
        <v>89</v>
      </c>
      <c r="E46" s="385"/>
      <c r="F46" s="384" t="s">
        <v>91</v>
      </c>
      <c r="G46" s="385"/>
      <c r="H46" s="38" t="s">
        <v>93</v>
      </c>
      <c r="I46" s="40" t="s">
        <v>94</v>
      </c>
    </row>
    <row r="47" spans="1:13" ht="69.75" customHeight="1" thickBot="1" x14ac:dyDescent="0.35">
      <c r="A47" s="486"/>
      <c r="B47" s="252">
        <f>14%*0.25</f>
        <v>3.5000000000000003E-2</v>
      </c>
      <c r="C47" s="255"/>
      <c r="D47" s="386"/>
      <c r="E47" s="387"/>
      <c r="F47" s="386"/>
      <c r="G47" s="387"/>
      <c r="H47" s="28"/>
      <c r="I47" s="30"/>
    </row>
    <row r="48" spans="1:13" s="26" customFormat="1" ht="52.5" customHeight="1" thickBot="1" x14ac:dyDescent="0.35">
      <c r="A48" s="485" t="s">
        <v>214</v>
      </c>
      <c r="B48" s="38" t="s">
        <v>205</v>
      </c>
      <c r="C48" s="40" t="s">
        <v>87</v>
      </c>
      <c r="D48" s="384" t="s">
        <v>89</v>
      </c>
      <c r="E48" s="385"/>
      <c r="F48" s="384" t="s">
        <v>91</v>
      </c>
      <c r="G48" s="385"/>
      <c r="H48" s="38" t="s">
        <v>93</v>
      </c>
      <c r="I48" s="40" t="s">
        <v>94</v>
      </c>
    </row>
    <row r="49" spans="1:9" ht="72.75" customHeight="1" thickBot="1" x14ac:dyDescent="0.35">
      <c r="A49" s="486"/>
      <c r="B49" s="252">
        <f>4%*0.25</f>
        <v>0.01</v>
      </c>
      <c r="C49" s="258"/>
      <c r="D49" s="386"/>
      <c r="E49" s="387"/>
      <c r="F49" s="386"/>
      <c r="G49" s="387"/>
      <c r="H49" s="28"/>
      <c r="I49" s="30"/>
    </row>
    <row r="50" spans="1:9" ht="35.1" customHeight="1" thickBot="1" x14ac:dyDescent="0.35">
      <c r="A50" s="485" t="s">
        <v>215</v>
      </c>
      <c r="B50" s="38" t="s">
        <v>205</v>
      </c>
      <c r="C50" s="254" t="s">
        <v>87</v>
      </c>
      <c r="D50" s="384" t="s">
        <v>89</v>
      </c>
      <c r="E50" s="385"/>
      <c r="F50" s="384" t="s">
        <v>91</v>
      </c>
      <c r="G50" s="385"/>
      <c r="H50" s="38" t="s">
        <v>93</v>
      </c>
      <c r="I50" s="40" t="s">
        <v>94</v>
      </c>
    </row>
    <row r="51" spans="1:9" ht="60" customHeight="1" thickBot="1" x14ac:dyDescent="0.35">
      <c r="A51" s="486"/>
      <c r="B51" s="252">
        <f>4%*0.25</f>
        <v>0.01</v>
      </c>
      <c r="C51" s="258"/>
      <c r="D51" s="386"/>
      <c r="E51" s="389"/>
      <c r="F51" s="386"/>
      <c r="G51" s="387"/>
      <c r="H51" s="28"/>
      <c r="I51" s="30"/>
    </row>
    <row r="52" spans="1:9" ht="35.1" customHeight="1" thickBot="1" x14ac:dyDescent="0.35">
      <c r="A52" s="485" t="s">
        <v>216</v>
      </c>
      <c r="B52" s="38" t="s">
        <v>205</v>
      </c>
      <c r="C52" s="254" t="s">
        <v>87</v>
      </c>
      <c r="D52" s="384" t="s">
        <v>89</v>
      </c>
      <c r="E52" s="385"/>
      <c r="F52" s="384" t="s">
        <v>91</v>
      </c>
      <c r="G52" s="385"/>
      <c r="H52" s="38" t="s">
        <v>93</v>
      </c>
      <c r="I52" s="40" t="s">
        <v>94</v>
      </c>
    </row>
    <row r="53" spans="1:9" ht="56.25" customHeight="1" thickBot="1" x14ac:dyDescent="0.35">
      <c r="A53" s="486"/>
      <c r="B53" s="252">
        <f>4%*0.25</f>
        <v>0.01</v>
      </c>
      <c r="C53" s="258"/>
      <c r="D53" s="386"/>
      <c r="E53" s="389"/>
      <c r="F53" s="386"/>
      <c r="G53" s="387"/>
      <c r="H53" s="49"/>
      <c r="I53" s="30"/>
    </row>
    <row r="54" spans="1:9" ht="35.1" customHeight="1" thickBot="1" x14ac:dyDescent="0.35">
      <c r="A54" s="485" t="s">
        <v>217</v>
      </c>
      <c r="B54" s="38" t="s">
        <v>205</v>
      </c>
      <c r="C54" s="254" t="s">
        <v>87</v>
      </c>
      <c r="D54" s="384" t="s">
        <v>89</v>
      </c>
      <c r="E54" s="385"/>
      <c r="F54" s="384" t="s">
        <v>91</v>
      </c>
      <c r="G54" s="385"/>
      <c r="H54" s="38" t="s">
        <v>93</v>
      </c>
      <c r="I54" s="40" t="s">
        <v>94</v>
      </c>
    </row>
    <row r="55" spans="1:9" ht="48.75" customHeight="1" thickBot="1" x14ac:dyDescent="0.35">
      <c r="A55" s="486"/>
      <c r="B55" s="252">
        <f>4%*0.25</f>
        <v>0.01</v>
      </c>
      <c r="C55" s="258"/>
      <c r="D55" s="386"/>
      <c r="E55" s="387"/>
      <c r="F55" s="386"/>
      <c r="G55" s="387"/>
      <c r="H55" s="28"/>
      <c r="I55" s="28"/>
    </row>
    <row r="56" spans="1:9" ht="35.1" customHeight="1" thickBot="1" x14ac:dyDescent="0.35">
      <c r="A56" s="485" t="s">
        <v>218</v>
      </c>
      <c r="B56" s="38" t="s">
        <v>205</v>
      </c>
      <c r="C56" s="254" t="s">
        <v>87</v>
      </c>
      <c r="D56" s="384" t="s">
        <v>89</v>
      </c>
      <c r="E56" s="385"/>
      <c r="F56" s="384" t="s">
        <v>91</v>
      </c>
      <c r="G56" s="385"/>
      <c r="H56" s="38" t="s">
        <v>93</v>
      </c>
      <c r="I56" s="40" t="s">
        <v>94</v>
      </c>
    </row>
    <row r="57" spans="1:9" ht="53.25" customHeight="1" thickBot="1" x14ac:dyDescent="0.35">
      <c r="A57" s="486"/>
      <c r="B57" s="252">
        <f>4%*0.25</f>
        <v>0.01</v>
      </c>
      <c r="C57" s="258"/>
      <c r="D57" s="386"/>
      <c r="E57" s="387"/>
      <c r="F57" s="386"/>
      <c r="G57" s="387"/>
      <c r="H57" s="28"/>
      <c r="I57" s="30"/>
    </row>
    <row r="58" spans="1:9" ht="35.1" customHeight="1" thickBot="1" x14ac:dyDescent="0.35">
      <c r="A58" s="485" t="s">
        <v>219</v>
      </c>
      <c r="B58" s="38" t="s">
        <v>205</v>
      </c>
      <c r="C58" s="254" t="s">
        <v>87</v>
      </c>
      <c r="D58" s="384" t="s">
        <v>89</v>
      </c>
      <c r="E58" s="385"/>
      <c r="F58" s="384" t="s">
        <v>91</v>
      </c>
      <c r="G58" s="385"/>
      <c r="H58" s="38" t="s">
        <v>93</v>
      </c>
      <c r="I58" s="40" t="s">
        <v>94</v>
      </c>
    </row>
    <row r="59" spans="1:9" ht="65.25" customHeight="1" thickBot="1" x14ac:dyDescent="0.35">
      <c r="A59" s="486"/>
      <c r="B59" s="252">
        <f>4%*0.25</f>
        <v>0.01</v>
      </c>
      <c r="C59" s="258"/>
      <c r="D59" s="386"/>
      <c r="E59" s="387"/>
      <c r="F59" s="389"/>
      <c r="G59" s="389"/>
      <c r="H59" s="28"/>
      <c r="I59" s="28"/>
    </row>
    <row r="60" spans="1:9" ht="35.1" customHeight="1" thickBot="1" x14ac:dyDescent="0.35">
      <c r="A60" s="485" t="s">
        <v>220</v>
      </c>
      <c r="B60" s="38" t="s">
        <v>205</v>
      </c>
      <c r="C60" s="254" t="s">
        <v>87</v>
      </c>
      <c r="D60" s="384" t="s">
        <v>89</v>
      </c>
      <c r="E60" s="385"/>
      <c r="F60" s="384" t="s">
        <v>91</v>
      </c>
      <c r="G60" s="385"/>
      <c r="H60" s="38" t="s">
        <v>93</v>
      </c>
      <c r="I60" s="40" t="s">
        <v>94</v>
      </c>
    </row>
    <row r="61" spans="1:9" ht="66" customHeight="1" thickBot="1" x14ac:dyDescent="0.35">
      <c r="A61" s="486"/>
      <c r="B61" s="252">
        <f>4%*0.25</f>
        <v>0.01</v>
      </c>
      <c r="C61" s="258"/>
      <c r="D61" s="386"/>
      <c r="E61" s="387"/>
      <c r="F61" s="386"/>
      <c r="G61" s="387"/>
      <c r="H61" s="28"/>
      <c r="I61" s="28"/>
    </row>
    <row r="62" spans="1:9" x14ac:dyDescent="0.3">
      <c r="B62" s="253">
        <f>+B47+B43+B41+B45+B49+B51+B53+B55+B57+B59+B61</f>
        <v>0.25000000000000006</v>
      </c>
    </row>
    <row r="64" spans="1:9" s="25" customFormat="1" ht="30" customHeight="1" x14ac:dyDescent="0.3">
      <c r="A64" s="1"/>
      <c r="B64" s="1"/>
      <c r="C64" s="1"/>
      <c r="D64" s="1"/>
      <c r="E64" s="1"/>
      <c r="F64" s="1"/>
      <c r="G64" s="1"/>
      <c r="H64" s="1"/>
      <c r="I64" s="1"/>
    </row>
    <row r="65" spans="1:9" ht="34.5" customHeight="1" x14ac:dyDescent="0.3">
      <c r="A65" s="388" t="s">
        <v>57</v>
      </c>
      <c r="B65" s="388"/>
      <c r="C65" s="388"/>
      <c r="D65" s="388"/>
      <c r="E65" s="388"/>
      <c r="F65" s="388"/>
      <c r="G65" s="388"/>
      <c r="H65" s="388"/>
      <c r="I65" s="388"/>
    </row>
    <row r="66" spans="1:9" ht="67.5" customHeight="1" x14ac:dyDescent="0.3">
      <c r="A66" s="41" t="s">
        <v>58</v>
      </c>
      <c r="B66" s="376" t="s">
        <v>260</v>
      </c>
      <c r="C66" s="379"/>
      <c r="D66" s="376" t="s">
        <v>259</v>
      </c>
      <c r="E66" s="379"/>
      <c r="F66" s="376" t="s">
        <v>258</v>
      </c>
      <c r="G66" s="379"/>
      <c r="H66" s="376"/>
      <c r="I66" s="379"/>
    </row>
    <row r="67" spans="1:9" ht="45.75" customHeight="1" x14ac:dyDescent="0.3">
      <c r="A67" s="41" t="s">
        <v>224</v>
      </c>
      <c r="B67" s="483">
        <v>5.6000000000000008E-2</v>
      </c>
      <c r="C67" s="484"/>
      <c r="D67" s="483">
        <v>5.6000000000000008E-2</v>
      </c>
      <c r="E67" s="484"/>
      <c r="F67" s="483">
        <v>2.8000000000000004E-2</v>
      </c>
      <c r="G67" s="484"/>
      <c r="H67" s="380"/>
      <c r="I67" s="381"/>
    </row>
    <row r="68" spans="1:9" ht="30" customHeight="1" x14ac:dyDescent="0.3">
      <c r="A68" s="343" t="s">
        <v>170</v>
      </c>
      <c r="B68" s="92" t="s">
        <v>85</v>
      </c>
      <c r="C68" s="92" t="s">
        <v>87</v>
      </c>
      <c r="D68" s="92" t="s">
        <v>85</v>
      </c>
      <c r="E68" s="92" t="s">
        <v>87</v>
      </c>
      <c r="F68" s="92" t="s">
        <v>85</v>
      </c>
      <c r="G68" s="92" t="s">
        <v>87</v>
      </c>
      <c r="H68" s="92" t="s">
        <v>85</v>
      </c>
      <c r="I68" s="92" t="s">
        <v>87</v>
      </c>
    </row>
    <row r="69" spans="1:9" ht="30" customHeight="1" x14ac:dyDescent="0.3">
      <c r="A69" s="344"/>
      <c r="B69" s="234">
        <v>0</v>
      </c>
      <c r="C69" s="234">
        <v>0</v>
      </c>
      <c r="D69" s="234">
        <v>0</v>
      </c>
      <c r="E69" s="234">
        <v>0</v>
      </c>
      <c r="F69" s="234">
        <v>0</v>
      </c>
      <c r="G69" s="234">
        <v>0</v>
      </c>
      <c r="H69" s="50"/>
      <c r="I69" s="43"/>
    </row>
    <row r="70" spans="1:9" ht="75.75" customHeight="1" x14ac:dyDescent="0.3">
      <c r="A70" s="41" t="s">
        <v>225</v>
      </c>
      <c r="B70" s="481" t="s">
        <v>248</v>
      </c>
      <c r="C70" s="482"/>
      <c r="D70" s="481" t="s">
        <v>248</v>
      </c>
      <c r="E70" s="482"/>
      <c r="F70" s="481" t="s">
        <v>248</v>
      </c>
      <c r="G70" s="482"/>
      <c r="H70" s="356"/>
      <c r="I70" s="373"/>
    </row>
    <row r="71" spans="1:9" ht="54.75" customHeight="1" x14ac:dyDescent="0.3">
      <c r="A71" s="41" t="s">
        <v>228</v>
      </c>
      <c r="B71" s="362" t="s">
        <v>230</v>
      </c>
      <c r="C71" s="363"/>
      <c r="D71" s="362" t="s">
        <v>230</v>
      </c>
      <c r="E71" s="363"/>
      <c r="F71" s="362" t="s">
        <v>230</v>
      </c>
      <c r="G71" s="363"/>
      <c r="H71" s="358"/>
      <c r="I71" s="359"/>
    </row>
    <row r="72" spans="1:9" ht="30.75" customHeight="1" x14ac:dyDescent="0.3">
      <c r="A72" s="343" t="s">
        <v>172</v>
      </c>
      <c r="B72" s="92" t="s">
        <v>85</v>
      </c>
      <c r="C72" s="92" t="s">
        <v>87</v>
      </c>
      <c r="D72" s="92" t="s">
        <v>85</v>
      </c>
      <c r="E72" s="92" t="s">
        <v>87</v>
      </c>
      <c r="F72" s="92" t="s">
        <v>85</v>
      </c>
      <c r="G72" s="92" t="s">
        <v>87</v>
      </c>
      <c r="H72" s="92" t="s">
        <v>85</v>
      </c>
      <c r="I72" s="92" t="s">
        <v>87</v>
      </c>
    </row>
    <row r="73" spans="1:9" ht="30.75" customHeight="1" x14ac:dyDescent="0.3">
      <c r="A73" s="344"/>
      <c r="B73" s="234">
        <v>0.5</v>
      </c>
      <c r="C73" s="43"/>
      <c r="D73" s="234">
        <v>0</v>
      </c>
      <c r="E73" s="234"/>
      <c r="F73" s="234">
        <v>0</v>
      </c>
      <c r="G73" s="234"/>
      <c r="H73" s="50"/>
      <c r="I73" s="44"/>
    </row>
    <row r="74" spans="1:9" ht="68.25" customHeight="1" x14ac:dyDescent="0.3">
      <c r="A74" s="41" t="s">
        <v>225</v>
      </c>
      <c r="B74" s="364"/>
      <c r="C74" s="365"/>
      <c r="D74" s="370"/>
      <c r="E74" s="371"/>
      <c r="F74" s="356"/>
      <c r="G74" s="357"/>
      <c r="H74" s="370"/>
      <c r="I74" s="371"/>
    </row>
    <row r="75" spans="1:9" ht="62.25" customHeight="1" x14ac:dyDescent="0.3">
      <c r="A75" s="41" t="s">
        <v>228</v>
      </c>
      <c r="B75" s="362"/>
      <c r="C75" s="363"/>
      <c r="D75" s="362"/>
      <c r="E75" s="363"/>
      <c r="F75" s="358"/>
      <c r="G75" s="359"/>
      <c r="H75" s="358"/>
      <c r="I75" s="359"/>
    </row>
    <row r="76" spans="1:9" ht="30.75" customHeight="1" x14ac:dyDescent="0.3">
      <c r="A76" s="343" t="s">
        <v>173</v>
      </c>
      <c r="B76" s="92" t="s">
        <v>85</v>
      </c>
      <c r="C76" s="92" t="s">
        <v>87</v>
      </c>
      <c r="D76" s="92" t="s">
        <v>85</v>
      </c>
      <c r="E76" s="92" t="s">
        <v>87</v>
      </c>
      <c r="F76" s="92" t="s">
        <v>85</v>
      </c>
      <c r="G76" s="92" t="s">
        <v>87</v>
      </c>
      <c r="H76" s="92" t="s">
        <v>85</v>
      </c>
      <c r="I76" s="92" t="s">
        <v>87</v>
      </c>
    </row>
    <row r="77" spans="1:9" ht="30.75" customHeight="1" x14ac:dyDescent="0.3">
      <c r="A77" s="344"/>
      <c r="B77" s="234">
        <v>0.5</v>
      </c>
      <c r="C77" s="43"/>
      <c r="D77" s="234">
        <v>9.9999999999999992E-2</v>
      </c>
      <c r="E77" s="234"/>
      <c r="F77" s="234">
        <v>0</v>
      </c>
      <c r="G77" s="234"/>
      <c r="H77" s="50"/>
      <c r="I77" s="44"/>
    </row>
    <row r="78" spans="1:9" ht="85.5" customHeight="1" x14ac:dyDescent="0.3">
      <c r="A78" s="41" t="s">
        <v>225</v>
      </c>
      <c r="B78" s="364"/>
      <c r="C78" s="365"/>
      <c r="D78" s="358"/>
      <c r="E78" s="480"/>
      <c r="F78" s="356"/>
      <c r="G78" s="357"/>
      <c r="H78" s="358"/>
      <c r="I78" s="359"/>
    </row>
    <row r="79" spans="1:9" ht="57.75" customHeight="1" x14ac:dyDescent="0.3">
      <c r="A79" s="41" t="s">
        <v>228</v>
      </c>
      <c r="B79" s="362"/>
      <c r="C79" s="363"/>
      <c r="D79" s="362"/>
      <c r="E79" s="363"/>
      <c r="F79" s="358"/>
      <c r="G79" s="359"/>
      <c r="H79" s="358"/>
      <c r="I79" s="359"/>
    </row>
    <row r="80" spans="1:9" ht="30.75" customHeight="1" x14ac:dyDescent="0.3">
      <c r="A80" s="343" t="s">
        <v>174</v>
      </c>
      <c r="B80" s="92" t="s">
        <v>85</v>
      </c>
      <c r="C80" s="92" t="s">
        <v>87</v>
      </c>
      <c r="D80" s="92" t="s">
        <v>85</v>
      </c>
      <c r="E80" s="92" t="s">
        <v>87</v>
      </c>
      <c r="F80" s="92" t="s">
        <v>85</v>
      </c>
      <c r="G80" s="92" t="s">
        <v>87</v>
      </c>
      <c r="H80" s="92" t="s">
        <v>85</v>
      </c>
      <c r="I80" s="92" t="s">
        <v>87</v>
      </c>
    </row>
    <row r="81" spans="1:9" ht="30.75" customHeight="1" x14ac:dyDescent="0.3">
      <c r="A81" s="344"/>
      <c r="B81" s="234">
        <v>0</v>
      </c>
      <c r="C81" s="43"/>
      <c r="D81" s="234">
        <v>9.9999999999999992E-2</v>
      </c>
      <c r="E81" s="234"/>
      <c r="F81" s="234">
        <v>0.5</v>
      </c>
      <c r="G81" s="234"/>
      <c r="H81" s="50"/>
      <c r="I81" s="44"/>
    </row>
    <row r="82" spans="1:9" ht="87" customHeight="1" x14ac:dyDescent="0.3">
      <c r="A82" s="41" t="s">
        <v>225</v>
      </c>
      <c r="B82" s="352"/>
      <c r="C82" s="353"/>
      <c r="D82" s="358"/>
      <c r="E82" s="359"/>
      <c r="F82" s="356"/>
      <c r="G82" s="357"/>
      <c r="H82" s="358"/>
      <c r="I82" s="359"/>
    </row>
    <row r="83" spans="1:9" ht="81" customHeight="1" x14ac:dyDescent="0.3">
      <c r="A83" s="41" t="s">
        <v>228</v>
      </c>
      <c r="B83" s="360"/>
      <c r="C83" s="361"/>
      <c r="D83" s="362"/>
      <c r="E83" s="363"/>
      <c r="F83" s="358"/>
      <c r="G83" s="359"/>
      <c r="H83" s="358"/>
      <c r="I83" s="359"/>
    </row>
    <row r="84" spans="1:9" ht="30" customHeight="1" x14ac:dyDescent="0.3">
      <c r="A84" s="343" t="s">
        <v>177</v>
      </c>
      <c r="B84" s="92" t="s">
        <v>85</v>
      </c>
      <c r="C84" s="92" t="s">
        <v>87</v>
      </c>
      <c r="D84" s="92" t="s">
        <v>85</v>
      </c>
      <c r="E84" s="92" t="s">
        <v>87</v>
      </c>
      <c r="F84" s="92" t="s">
        <v>85</v>
      </c>
      <c r="G84" s="92" t="s">
        <v>87</v>
      </c>
      <c r="H84" s="92" t="s">
        <v>85</v>
      </c>
      <c r="I84" s="92" t="s">
        <v>87</v>
      </c>
    </row>
    <row r="85" spans="1:9" ht="30" customHeight="1" x14ac:dyDescent="0.3">
      <c r="A85" s="344"/>
      <c r="B85" s="234">
        <v>0</v>
      </c>
      <c r="C85" s="43"/>
      <c r="D85" s="234">
        <v>9.9999999999999992E-2</v>
      </c>
      <c r="E85" s="234"/>
      <c r="F85" s="234">
        <v>0.5</v>
      </c>
      <c r="G85" s="234"/>
      <c r="H85" s="50"/>
      <c r="I85" s="44"/>
    </row>
    <row r="86" spans="1:9" ht="80.25" customHeight="1" x14ac:dyDescent="0.3">
      <c r="A86" s="41" t="s">
        <v>225</v>
      </c>
      <c r="B86" s="351"/>
      <c r="C86" s="351"/>
      <c r="D86" s="351"/>
      <c r="E86" s="351"/>
      <c r="F86" s="351"/>
      <c r="G86" s="351"/>
      <c r="H86" s="351"/>
      <c r="I86" s="351"/>
    </row>
    <row r="87" spans="1:9" ht="80.25" customHeight="1" x14ac:dyDescent="0.3">
      <c r="A87" s="41" t="s">
        <v>228</v>
      </c>
      <c r="B87" s="346"/>
      <c r="C87" s="347"/>
      <c r="D87" s="346"/>
      <c r="E87" s="347"/>
      <c r="F87" s="346"/>
      <c r="G87" s="347"/>
      <c r="H87" s="346"/>
      <c r="I87" s="347"/>
    </row>
    <row r="88" spans="1:9" ht="29.25" customHeight="1" x14ac:dyDescent="0.3">
      <c r="A88" s="343" t="s">
        <v>178</v>
      </c>
      <c r="B88" s="92" t="s">
        <v>85</v>
      </c>
      <c r="C88" s="92" t="s">
        <v>87</v>
      </c>
      <c r="D88" s="92" t="s">
        <v>85</v>
      </c>
      <c r="E88" s="92" t="s">
        <v>87</v>
      </c>
      <c r="F88" s="92" t="s">
        <v>85</v>
      </c>
      <c r="G88" s="92" t="s">
        <v>87</v>
      </c>
      <c r="H88" s="92" t="s">
        <v>85</v>
      </c>
      <c r="I88" s="92" t="s">
        <v>87</v>
      </c>
    </row>
    <row r="89" spans="1:9" ht="29.25" customHeight="1" x14ac:dyDescent="0.3">
      <c r="A89" s="344"/>
      <c r="B89" s="234">
        <v>0</v>
      </c>
      <c r="C89" s="43"/>
      <c r="D89" s="234">
        <v>9.9999999999999992E-2</v>
      </c>
      <c r="E89" s="234"/>
      <c r="F89" s="234">
        <v>0</v>
      </c>
      <c r="G89" s="234"/>
      <c r="H89" s="50"/>
      <c r="I89" s="44"/>
    </row>
    <row r="90" spans="1:9" ht="80.25" customHeight="1" x14ac:dyDescent="0.3">
      <c r="A90" s="41" t="s">
        <v>225</v>
      </c>
      <c r="B90" s="348"/>
      <c r="C90" s="348"/>
      <c r="D90" s="348"/>
      <c r="E90" s="348"/>
      <c r="F90" s="348"/>
      <c r="G90" s="348"/>
      <c r="H90" s="348"/>
      <c r="I90" s="348"/>
    </row>
    <row r="91" spans="1:9" ht="80.25" customHeight="1" x14ac:dyDescent="0.3">
      <c r="A91" s="41" t="s">
        <v>228</v>
      </c>
      <c r="B91" s="346"/>
      <c r="C91" s="347"/>
      <c r="D91" s="346"/>
      <c r="E91" s="347"/>
      <c r="F91" s="346"/>
      <c r="G91" s="347"/>
      <c r="H91" s="346"/>
      <c r="I91" s="347"/>
    </row>
    <row r="92" spans="1:9" ht="24.9" customHeight="1" x14ac:dyDescent="0.3">
      <c r="A92" s="343" t="s">
        <v>179</v>
      </c>
      <c r="B92" s="92" t="s">
        <v>85</v>
      </c>
      <c r="C92" s="92" t="s">
        <v>87</v>
      </c>
      <c r="D92" s="92" t="s">
        <v>85</v>
      </c>
      <c r="E92" s="92" t="s">
        <v>87</v>
      </c>
      <c r="F92" s="92" t="s">
        <v>85</v>
      </c>
      <c r="G92" s="92" t="s">
        <v>87</v>
      </c>
      <c r="H92" s="92" t="s">
        <v>85</v>
      </c>
      <c r="I92" s="92" t="s">
        <v>87</v>
      </c>
    </row>
    <row r="93" spans="1:9" ht="24.9" customHeight="1" x14ac:dyDescent="0.3">
      <c r="A93" s="344"/>
      <c r="B93" s="234">
        <v>0</v>
      </c>
      <c r="C93" s="43"/>
      <c r="D93" s="234">
        <v>9.9999999999999992E-2</v>
      </c>
      <c r="E93" s="234"/>
      <c r="F93" s="234">
        <v>0</v>
      </c>
      <c r="G93" s="234"/>
      <c r="H93" s="50"/>
      <c r="I93" s="44"/>
    </row>
    <row r="94" spans="1:9" ht="80.25" customHeight="1" x14ac:dyDescent="0.3">
      <c r="A94" s="41" t="s">
        <v>225</v>
      </c>
      <c r="B94" s="348"/>
      <c r="C94" s="348"/>
      <c r="D94" s="348"/>
      <c r="E94" s="348"/>
      <c r="F94" s="348"/>
      <c r="G94" s="348"/>
      <c r="H94" s="348"/>
      <c r="I94" s="348"/>
    </row>
    <row r="95" spans="1:9" ht="80.25" customHeight="1" x14ac:dyDescent="0.3">
      <c r="A95" s="41" t="s">
        <v>228</v>
      </c>
      <c r="B95" s="346"/>
      <c r="C95" s="347"/>
      <c r="D95" s="346"/>
      <c r="E95" s="347"/>
      <c r="F95" s="346"/>
      <c r="G95" s="347"/>
      <c r="H95" s="346"/>
      <c r="I95" s="347"/>
    </row>
    <row r="96" spans="1:9" ht="24.9" customHeight="1" x14ac:dyDescent="0.3">
      <c r="A96" s="343" t="s">
        <v>180</v>
      </c>
      <c r="B96" s="92" t="s">
        <v>85</v>
      </c>
      <c r="C96" s="92" t="s">
        <v>87</v>
      </c>
      <c r="D96" s="92" t="s">
        <v>85</v>
      </c>
      <c r="E96" s="92" t="s">
        <v>87</v>
      </c>
      <c r="F96" s="92" t="s">
        <v>85</v>
      </c>
      <c r="G96" s="92" t="s">
        <v>87</v>
      </c>
      <c r="H96" s="92" t="s">
        <v>85</v>
      </c>
      <c r="I96" s="92" t="s">
        <v>87</v>
      </c>
    </row>
    <row r="97" spans="1:9" ht="24.9" customHeight="1" x14ac:dyDescent="0.3">
      <c r="A97" s="344"/>
      <c r="B97" s="234">
        <v>0</v>
      </c>
      <c r="C97" s="43"/>
      <c r="D97" s="234">
        <v>9.9999999999999992E-2</v>
      </c>
      <c r="E97" s="234"/>
      <c r="F97" s="234">
        <v>0</v>
      </c>
      <c r="G97" s="234"/>
      <c r="H97" s="50"/>
      <c r="I97" s="44"/>
    </row>
    <row r="98" spans="1:9" ht="80.25" customHeight="1" x14ac:dyDescent="0.3">
      <c r="A98" s="41" t="s">
        <v>225</v>
      </c>
      <c r="B98" s="348"/>
      <c r="C98" s="348"/>
      <c r="D98" s="348"/>
      <c r="E98" s="348"/>
      <c r="F98" s="348"/>
      <c r="G98" s="348"/>
      <c r="H98" s="348"/>
      <c r="I98" s="348"/>
    </row>
    <row r="99" spans="1:9" ht="80.25" customHeight="1" x14ac:dyDescent="0.3">
      <c r="A99" s="41" t="s">
        <v>228</v>
      </c>
      <c r="B99" s="346"/>
      <c r="C99" s="347"/>
      <c r="D99" s="346"/>
      <c r="E99" s="347"/>
      <c r="F99" s="346"/>
      <c r="G99" s="347"/>
      <c r="H99" s="346"/>
      <c r="I99" s="347"/>
    </row>
    <row r="100" spans="1:9" ht="24.9" customHeight="1" x14ac:dyDescent="0.3">
      <c r="A100" s="343" t="s">
        <v>182</v>
      </c>
      <c r="B100" s="92" t="s">
        <v>85</v>
      </c>
      <c r="C100" s="92" t="s">
        <v>87</v>
      </c>
      <c r="D100" s="92" t="s">
        <v>85</v>
      </c>
      <c r="E100" s="92" t="s">
        <v>87</v>
      </c>
      <c r="F100" s="92" t="s">
        <v>85</v>
      </c>
      <c r="G100" s="92" t="s">
        <v>87</v>
      </c>
      <c r="H100" s="92" t="s">
        <v>85</v>
      </c>
      <c r="I100" s="92" t="s">
        <v>87</v>
      </c>
    </row>
    <row r="101" spans="1:9" ht="24.9" customHeight="1" x14ac:dyDescent="0.3">
      <c r="A101" s="344"/>
      <c r="B101" s="234">
        <v>0</v>
      </c>
      <c r="C101" s="43"/>
      <c r="D101" s="234">
        <v>9.9999999999999992E-2</v>
      </c>
      <c r="E101" s="234"/>
      <c r="F101" s="234">
        <v>0</v>
      </c>
      <c r="G101" s="234"/>
      <c r="H101" s="50"/>
      <c r="I101" s="44"/>
    </row>
    <row r="102" spans="1:9" ht="80.25" customHeight="1" x14ac:dyDescent="0.3">
      <c r="A102" s="41" t="s">
        <v>225</v>
      </c>
      <c r="B102" s="348"/>
      <c r="C102" s="348"/>
      <c r="D102" s="348"/>
      <c r="E102" s="348"/>
      <c r="F102" s="348"/>
      <c r="G102" s="348"/>
      <c r="H102" s="348"/>
      <c r="I102" s="348"/>
    </row>
    <row r="103" spans="1:9" ht="80.25" customHeight="1" x14ac:dyDescent="0.3">
      <c r="A103" s="41" t="s">
        <v>228</v>
      </c>
      <c r="B103" s="346"/>
      <c r="C103" s="347"/>
      <c r="D103" s="346"/>
      <c r="E103" s="347"/>
      <c r="F103" s="346"/>
      <c r="G103" s="347"/>
      <c r="H103" s="346"/>
      <c r="I103" s="347"/>
    </row>
    <row r="104" spans="1:9" ht="24.9" customHeight="1" x14ac:dyDescent="0.3">
      <c r="A104" s="343" t="s">
        <v>183</v>
      </c>
      <c r="B104" s="92" t="s">
        <v>85</v>
      </c>
      <c r="C104" s="92" t="s">
        <v>87</v>
      </c>
      <c r="D104" s="92" t="s">
        <v>85</v>
      </c>
      <c r="E104" s="92" t="s">
        <v>87</v>
      </c>
      <c r="F104" s="92" t="s">
        <v>85</v>
      </c>
      <c r="G104" s="92" t="s">
        <v>87</v>
      </c>
      <c r="H104" s="92" t="s">
        <v>85</v>
      </c>
      <c r="I104" s="92" t="s">
        <v>87</v>
      </c>
    </row>
    <row r="105" spans="1:9" ht="24.9" customHeight="1" x14ac:dyDescent="0.3">
      <c r="A105" s="344"/>
      <c r="B105" s="234">
        <v>0</v>
      </c>
      <c r="C105" s="43"/>
      <c r="D105" s="234">
        <v>9.9999999999999992E-2</v>
      </c>
      <c r="E105" s="234"/>
      <c r="F105" s="234">
        <v>0</v>
      </c>
      <c r="G105" s="234"/>
      <c r="H105" s="50"/>
      <c r="I105" s="44"/>
    </row>
    <row r="106" spans="1:9" ht="80.25" customHeight="1" x14ac:dyDescent="0.3">
      <c r="A106" s="41" t="s">
        <v>225</v>
      </c>
      <c r="B106" s="348"/>
      <c r="C106" s="348"/>
      <c r="D106" s="348"/>
      <c r="E106" s="348"/>
      <c r="F106" s="348"/>
      <c r="G106" s="348"/>
      <c r="H106" s="348"/>
      <c r="I106" s="348"/>
    </row>
    <row r="107" spans="1:9" ht="80.25" customHeight="1" x14ac:dyDescent="0.3">
      <c r="A107" s="41" t="s">
        <v>228</v>
      </c>
      <c r="B107" s="346"/>
      <c r="C107" s="347"/>
      <c r="D107" s="346"/>
      <c r="E107" s="347"/>
      <c r="F107" s="346"/>
      <c r="G107" s="347"/>
      <c r="H107" s="346"/>
      <c r="I107" s="347"/>
    </row>
    <row r="108" spans="1:9" ht="24.9" customHeight="1" x14ac:dyDescent="0.3">
      <c r="A108" s="343" t="s">
        <v>184</v>
      </c>
      <c r="B108" s="92" t="s">
        <v>85</v>
      </c>
      <c r="C108" s="92" t="s">
        <v>87</v>
      </c>
      <c r="D108" s="92" t="s">
        <v>85</v>
      </c>
      <c r="E108" s="92" t="s">
        <v>87</v>
      </c>
      <c r="F108" s="92" t="s">
        <v>85</v>
      </c>
      <c r="G108" s="92" t="s">
        <v>87</v>
      </c>
      <c r="H108" s="92" t="s">
        <v>85</v>
      </c>
      <c r="I108" s="92" t="s">
        <v>87</v>
      </c>
    </row>
    <row r="109" spans="1:9" ht="24.9" customHeight="1" x14ac:dyDescent="0.3">
      <c r="A109" s="344"/>
      <c r="B109" s="234">
        <v>0</v>
      </c>
      <c r="C109" s="43"/>
      <c r="D109" s="234">
        <v>9.9999999999999992E-2</v>
      </c>
      <c r="E109" s="234"/>
      <c r="F109" s="234">
        <v>0</v>
      </c>
      <c r="G109" s="234"/>
      <c r="H109" s="50"/>
      <c r="I109" s="44"/>
    </row>
    <row r="110" spans="1:9" ht="80.25" customHeight="1" x14ac:dyDescent="0.3">
      <c r="A110" s="41" t="s">
        <v>225</v>
      </c>
      <c r="B110" s="348"/>
      <c r="C110" s="348"/>
      <c r="D110" s="348"/>
      <c r="E110" s="348"/>
      <c r="F110" s="348"/>
      <c r="G110" s="348"/>
      <c r="H110" s="348"/>
      <c r="I110" s="348"/>
    </row>
    <row r="111" spans="1:9" ht="80.25" customHeight="1" x14ac:dyDescent="0.3">
      <c r="A111" s="41" t="s">
        <v>228</v>
      </c>
      <c r="B111" s="346"/>
      <c r="C111" s="347"/>
      <c r="D111" s="346"/>
      <c r="E111" s="347"/>
      <c r="F111" s="346"/>
      <c r="G111" s="347"/>
      <c r="H111" s="346"/>
      <c r="I111" s="347"/>
    </row>
    <row r="112" spans="1:9" ht="24.9" customHeight="1" x14ac:dyDescent="0.3">
      <c r="A112" s="343" t="s">
        <v>185</v>
      </c>
      <c r="B112" s="92" t="s">
        <v>85</v>
      </c>
      <c r="C112" s="92" t="s">
        <v>87</v>
      </c>
      <c r="D112" s="92" t="s">
        <v>85</v>
      </c>
      <c r="E112" s="92" t="s">
        <v>87</v>
      </c>
      <c r="F112" s="92" t="s">
        <v>85</v>
      </c>
      <c r="G112" s="92" t="s">
        <v>87</v>
      </c>
      <c r="H112" s="92" t="s">
        <v>85</v>
      </c>
      <c r="I112" s="92" t="s">
        <v>87</v>
      </c>
    </row>
    <row r="113" spans="1:9" ht="24.9" customHeight="1" x14ac:dyDescent="0.3">
      <c r="A113" s="344"/>
      <c r="B113" s="234">
        <v>0</v>
      </c>
      <c r="C113" s="43"/>
      <c r="D113" s="234">
        <v>9.9999999999999992E-2</v>
      </c>
      <c r="E113" s="234"/>
      <c r="F113" s="234">
        <v>0</v>
      </c>
      <c r="G113" s="234"/>
      <c r="H113" s="172"/>
      <c r="I113" s="173"/>
    </row>
    <row r="114" spans="1:9" ht="80.25" customHeight="1" x14ac:dyDescent="0.3">
      <c r="A114" s="41" t="s">
        <v>225</v>
      </c>
      <c r="B114" s="345"/>
      <c r="C114" s="345"/>
      <c r="D114" s="345"/>
      <c r="E114" s="345"/>
      <c r="F114" s="345"/>
      <c r="G114" s="345"/>
      <c r="H114" s="345"/>
      <c r="I114" s="345"/>
    </row>
    <row r="115" spans="1:9" ht="80.25" customHeight="1" x14ac:dyDescent="0.3">
      <c r="A115" s="41" t="s">
        <v>228</v>
      </c>
      <c r="B115" s="346"/>
      <c r="C115" s="347"/>
      <c r="D115" s="346"/>
      <c r="E115" s="347"/>
      <c r="F115" s="346"/>
      <c r="G115" s="347"/>
      <c r="H115" s="346"/>
      <c r="I115" s="347"/>
    </row>
    <row r="116" spans="1:9" ht="16.8" x14ac:dyDescent="0.3">
      <c r="A116" s="42" t="s">
        <v>231</v>
      </c>
      <c r="B116" s="46">
        <f t="shared" ref="B116:I116" si="1">(B69+B73+B77+B81+B85+B89+B93+B97+B101+B105+B109+B113)</f>
        <v>1</v>
      </c>
      <c r="C116" s="46">
        <f t="shared" si="1"/>
        <v>0</v>
      </c>
      <c r="D116" s="46">
        <f t="shared" si="1"/>
        <v>0.99999999999999989</v>
      </c>
      <c r="E116" s="46">
        <f t="shared" si="1"/>
        <v>0</v>
      </c>
      <c r="F116" s="46">
        <f t="shared" si="1"/>
        <v>1</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25" right="0.25" top="0.75" bottom="0.75" header="0.3" footer="0.3"/>
  <pageSetup scale="10" orientation="landscape" r:id="rId1"/>
  <ignoredErrors>
    <ignoredError sqref="N24:N29" emptyCellReferenc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12696-B63D-4004-A2DA-7014034B1BBF}">
  <sheetPr>
    <tabColor theme="5" tint="0.59999389629810485"/>
    <pageSetUpPr fitToPage="1"/>
  </sheetPr>
  <dimension ref="A1:O126"/>
  <sheetViews>
    <sheetView showGridLines="0" topLeftCell="I12" zoomScale="70" zoomScaleNormal="70" zoomScaleSheetLayoutView="10" workbookViewId="0">
      <selection activeCell="D61" sqref="D61:E61"/>
    </sheetView>
  </sheetViews>
  <sheetFormatPr baseColWidth="10" defaultColWidth="10.88671875" defaultRowHeight="13.8" x14ac:dyDescent="0.3"/>
  <cols>
    <col min="1" max="1" width="49.6640625" style="1" customWidth="1"/>
    <col min="2" max="2" width="49.44140625" style="1" customWidth="1"/>
    <col min="3" max="3" width="45" style="1" customWidth="1"/>
    <col min="4" max="4" width="49" style="1" customWidth="1"/>
    <col min="5" max="5" width="51" style="1" customWidth="1"/>
    <col min="6" max="6" width="43" style="1" customWidth="1"/>
    <col min="7" max="7" width="41.109375" style="1" customWidth="1"/>
    <col min="8" max="8" width="40.6640625" style="1" customWidth="1"/>
    <col min="9" max="9" width="101.554687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2" customFormat="1" ht="22.2" customHeight="1" thickBot="1" x14ac:dyDescent="0.35">
      <c r="A1" s="439"/>
      <c r="B1" s="442" t="s">
        <v>160</v>
      </c>
      <c r="C1" s="443"/>
      <c r="D1" s="443"/>
      <c r="E1" s="443"/>
      <c r="F1" s="443"/>
      <c r="G1" s="443"/>
      <c r="H1" s="443"/>
      <c r="I1" s="443"/>
      <c r="J1" s="443"/>
      <c r="K1" s="443"/>
      <c r="L1" s="444"/>
      <c r="M1" s="445" t="s">
        <v>161</v>
      </c>
      <c r="N1" s="446"/>
      <c r="O1" s="447"/>
    </row>
    <row r="2" spans="1:15" s="82" customFormat="1" ht="18" customHeight="1" thickBot="1" x14ac:dyDescent="0.35">
      <c r="A2" s="440"/>
      <c r="B2" s="448" t="s">
        <v>162</v>
      </c>
      <c r="C2" s="449"/>
      <c r="D2" s="449"/>
      <c r="E2" s="449"/>
      <c r="F2" s="449"/>
      <c r="G2" s="449"/>
      <c r="H2" s="449"/>
      <c r="I2" s="449"/>
      <c r="J2" s="449"/>
      <c r="K2" s="449"/>
      <c r="L2" s="450"/>
      <c r="M2" s="445" t="s">
        <v>163</v>
      </c>
      <c r="N2" s="446"/>
      <c r="O2" s="447"/>
    </row>
    <row r="3" spans="1:15" s="82" customFormat="1" ht="19.95" customHeight="1" thickBot="1" x14ac:dyDescent="0.35">
      <c r="A3" s="440"/>
      <c r="B3" s="448" t="s">
        <v>0</v>
      </c>
      <c r="C3" s="449"/>
      <c r="D3" s="449"/>
      <c r="E3" s="449"/>
      <c r="F3" s="449"/>
      <c r="G3" s="449"/>
      <c r="H3" s="449"/>
      <c r="I3" s="449"/>
      <c r="J3" s="449"/>
      <c r="K3" s="449"/>
      <c r="L3" s="450"/>
      <c r="M3" s="445" t="s">
        <v>164</v>
      </c>
      <c r="N3" s="446"/>
      <c r="O3" s="447"/>
    </row>
    <row r="4" spans="1:15" s="82" customFormat="1" ht="21.75" customHeight="1" thickBot="1" x14ac:dyDescent="0.35">
      <c r="A4" s="441"/>
      <c r="B4" s="451" t="s">
        <v>165</v>
      </c>
      <c r="C4" s="452"/>
      <c r="D4" s="452"/>
      <c r="E4" s="452"/>
      <c r="F4" s="452"/>
      <c r="G4" s="452"/>
      <c r="H4" s="452"/>
      <c r="I4" s="452"/>
      <c r="J4" s="452"/>
      <c r="K4" s="452"/>
      <c r="L4" s="453"/>
      <c r="M4" s="445" t="s">
        <v>166</v>
      </c>
      <c r="N4" s="446"/>
      <c r="O4" s="447"/>
    </row>
    <row r="5" spans="1:15" s="82" customFormat="1" ht="16.2" customHeight="1" thickBot="1" x14ac:dyDescent="0.35">
      <c r="A5" s="83"/>
      <c r="B5" s="84"/>
      <c r="C5" s="84"/>
      <c r="D5" s="84"/>
      <c r="E5" s="84"/>
      <c r="F5" s="84"/>
      <c r="G5" s="84"/>
      <c r="H5" s="84"/>
      <c r="I5" s="84"/>
      <c r="J5" s="84"/>
      <c r="K5" s="84"/>
      <c r="L5" s="84"/>
      <c r="M5" s="85"/>
      <c r="N5" s="85"/>
      <c r="O5" s="85"/>
    </row>
    <row r="6" spans="1:15" ht="40.35" customHeight="1" thickBot="1" x14ac:dyDescent="0.35">
      <c r="A6" s="52" t="s">
        <v>167</v>
      </c>
      <c r="B6" s="431" t="s">
        <v>168</v>
      </c>
      <c r="C6" s="432"/>
      <c r="D6" s="432"/>
      <c r="E6" s="432"/>
      <c r="F6" s="432"/>
      <c r="G6" s="432"/>
      <c r="H6" s="432"/>
      <c r="I6" s="432"/>
      <c r="J6" s="432"/>
      <c r="K6" s="433"/>
      <c r="L6" s="160" t="s">
        <v>169</v>
      </c>
      <c r="M6" s="434">
        <v>2024110010316</v>
      </c>
      <c r="N6" s="435"/>
      <c r="O6" s="436"/>
    </row>
    <row r="7" spans="1:15" s="82" customFormat="1" ht="18" customHeight="1" thickBot="1" x14ac:dyDescent="0.35">
      <c r="A7" s="83"/>
      <c r="B7" s="84"/>
      <c r="C7" s="84"/>
      <c r="D7" s="84"/>
      <c r="E7" s="84"/>
      <c r="F7" s="84"/>
      <c r="G7" s="84"/>
      <c r="H7" s="84"/>
      <c r="I7" s="84"/>
      <c r="J7" s="84"/>
      <c r="K7" s="84"/>
      <c r="L7" s="84"/>
      <c r="M7" s="85"/>
      <c r="N7" s="85"/>
      <c r="O7" s="85"/>
    </row>
    <row r="8" spans="1:15" s="82" customFormat="1" ht="21.75" customHeight="1" thickBot="1" x14ac:dyDescent="0.35">
      <c r="A8" s="427" t="s">
        <v>6</v>
      </c>
      <c r="B8" s="160" t="s">
        <v>170</v>
      </c>
      <c r="C8" s="123" t="s">
        <v>171</v>
      </c>
      <c r="D8" s="160" t="s">
        <v>172</v>
      </c>
      <c r="E8" s="123"/>
      <c r="F8" s="160" t="s">
        <v>173</v>
      </c>
      <c r="G8" s="123"/>
      <c r="H8" s="160" t="s">
        <v>174</v>
      </c>
      <c r="I8" s="125"/>
      <c r="J8" s="406" t="s">
        <v>8</v>
      </c>
      <c r="K8" s="437"/>
      <c r="L8" s="159" t="s">
        <v>175</v>
      </c>
      <c r="M8" s="438"/>
      <c r="N8" s="438"/>
      <c r="O8" s="438"/>
    </row>
    <row r="9" spans="1:15" s="82" customFormat="1" ht="21.75" customHeight="1" thickBot="1" x14ac:dyDescent="0.35">
      <c r="A9" s="427"/>
      <c r="B9" s="161" t="s">
        <v>177</v>
      </c>
      <c r="C9" s="126"/>
      <c r="D9" s="160" t="s">
        <v>178</v>
      </c>
      <c r="E9" s="127"/>
      <c r="F9" s="160" t="s">
        <v>179</v>
      </c>
      <c r="G9" s="127"/>
      <c r="H9" s="160" t="s">
        <v>180</v>
      </c>
      <c r="I9" s="125"/>
      <c r="J9" s="406"/>
      <c r="K9" s="437"/>
      <c r="L9" s="159" t="s">
        <v>181</v>
      </c>
      <c r="M9" s="438"/>
      <c r="N9" s="438"/>
      <c r="O9" s="438"/>
    </row>
    <row r="10" spans="1:15" s="82" customFormat="1" ht="21.75" customHeight="1" thickBot="1" x14ac:dyDescent="0.35">
      <c r="A10" s="427"/>
      <c r="B10" s="160" t="s">
        <v>182</v>
      </c>
      <c r="C10" s="123"/>
      <c r="D10" s="160" t="s">
        <v>183</v>
      </c>
      <c r="E10" s="127"/>
      <c r="F10" s="160" t="s">
        <v>184</v>
      </c>
      <c r="G10" s="127"/>
      <c r="H10" s="160" t="s">
        <v>185</v>
      </c>
      <c r="I10" s="125"/>
      <c r="J10" s="406"/>
      <c r="K10" s="437"/>
      <c r="L10" s="159" t="s">
        <v>186</v>
      </c>
      <c r="M10" s="438" t="s">
        <v>176</v>
      </c>
      <c r="N10" s="438"/>
      <c r="O10" s="438"/>
    </row>
    <row r="11" spans="1:15" ht="15" customHeight="1" thickBot="1" x14ac:dyDescent="0.35">
      <c r="A11" s="6"/>
      <c r="B11" s="7"/>
      <c r="C11" s="7"/>
      <c r="D11" s="9"/>
      <c r="E11" s="8"/>
      <c r="F11" s="8"/>
      <c r="G11" s="206"/>
      <c r="H11" s="206"/>
      <c r="I11" s="10"/>
      <c r="J11" s="10"/>
      <c r="K11" s="7"/>
      <c r="L11" s="7"/>
      <c r="M11" s="7"/>
      <c r="N11" s="7"/>
      <c r="O11" s="7"/>
    </row>
    <row r="12" spans="1:15" ht="15" customHeight="1" x14ac:dyDescent="0.3">
      <c r="A12" s="414" t="s">
        <v>187</v>
      </c>
      <c r="B12" s="417" t="s">
        <v>261</v>
      </c>
      <c r="C12" s="418"/>
      <c r="D12" s="418"/>
      <c r="E12" s="418"/>
      <c r="F12" s="418"/>
      <c r="G12" s="418"/>
      <c r="H12" s="418"/>
      <c r="I12" s="418"/>
      <c r="J12" s="418"/>
      <c r="K12" s="418"/>
      <c r="L12" s="418"/>
      <c r="M12" s="418"/>
      <c r="N12" s="418"/>
      <c r="O12" s="419"/>
    </row>
    <row r="13" spans="1:15" ht="15" customHeight="1" x14ac:dyDescent="0.3">
      <c r="A13" s="415"/>
      <c r="B13" s="420"/>
      <c r="C13" s="421"/>
      <c r="D13" s="421"/>
      <c r="E13" s="421"/>
      <c r="F13" s="421"/>
      <c r="G13" s="421"/>
      <c r="H13" s="421"/>
      <c r="I13" s="421"/>
      <c r="J13" s="421"/>
      <c r="K13" s="421"/>
      <c r="L13" s="421"/>
      <c r="M13" s="421"/>
      <c r="N13" s="421"/>
      <c r="O13" s="422"/>
    </row>
    <row r="14" spans="1:15" ht="15" customHeight="1" thickBot="1" x14ac:dyDescent="0.35">
      <c r="A14" s="416"/>
      <c r="B14" s="423"/>
      <c r="C14" s="424"/>
      <c r="D14" s="424"/>
      <c r="E14" s="424"/>
      <c r="F14" s="424"/>
      <c r="G14" s="424"/>
      <c r="H14" s="424"/>
      <c r="I14" s="424"/>
      <c r="J14" s="424"/>
      <c r="K14" s="424"/>
      <c r="L14" s="424"/>
      <c r="M14" s="424"/>
      <c r="N14" s="424"/>
      <c r="O14" s="425"/>
    </row>
    <row r="15" spans="1:15" ht="9" customHeight="1" thickBot="1" x14ac:dyDescent="0.35">
      <c r="A15" s="14"/>
      <c r="B15" s="81"/>
      <c r="C15" s="15"/>
      <c r="D15" s="15"/>
      <c r="E15" s="15"/>
      <c r="F15" s="15"/>
      <c r="G15" s="16"/>
      <c r="H15" s="16"/>
      <c r="I15" s="16"/>
      <c r="J15" s="16"/>
      <c r="K15" s="16"/>
      <c r="L15" s="17"/>
      <c r="M15" s="17"/>
      <c r="N15" s="17"/>
      <c r="O15" s="17"/>
    </row>
    <row r="16" spans="1:15" s="18" customFormat="1" ht="37.5" customHeight="1" thickBot="1" x14ac:dyDescent="0.35">
      <c r="A16" s="52" t="s">
        <v>13</v>
      </c>
      <c r="B16" s="426" t="s">
        <v>262</v>
      </c>
      <c r="C16" s="426"/>
      <c r="D16" s="426"/>
      <c r="E16" s="426"/>
      <c r="F16" s="426"/>
      <c r="G16" s="427" t="s">
        <v>15</v>
      </c>
      <c r="H16" s="427"/>
      <c r="I16" s="428" t="s">
        <v>263</v>
      </c>
      <c r="J16" s="428"/>
      <c r="K16" s="428"/>
      <c r="L16" s="428"/>
      <c r="M16" s="428"/>
      <c r="N16" s="428"/>
      <c r="O16" s="428"/>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429" t="s">
        <v>191</v>
      </c>
      <c r="C18" s="429"/>
      <c r="D18" s="429"/>
      <c r="E18" s="429"/>
      <c r="F18" s="52" t="s">
        <v>19</v>
      </c>
      <c r="G18" s="430" t="s">
        <v>192</v>
      </c>
      <c r="H18" s="430"/>
      <c r="I18" s="430"/>
      <c r="J18" s="52" t="s">
        <v>21</v>
      </c>
      <c r="K18" s="426" t="s">
        <v>193</v>
      </c>
      <c r="L18" s="426"/>
      <c r="M18" s="426"/>
      <c r="N18" s="426"/>
      <c r="O18" s="426"/>
    </row>
    <row r="19" spans="1:15" ht="9" customHeight="1" x14ac:dyDescent="0.3">
      <c r="A19" s="5"/>
      <c r="B19" s="2"/>
      <c r="C19" s="403"/>
      <c r="D19" s="403"/>
      <c r="E19" s="403"/>
      <c r="F19" s="403"/>
      <c r="G19" s="403"/>
      <c r="H19" s="403"/>
      <c r="I19" s="403"/>
      <c r="J19" s="403"/>
      <c r="K19" s="403"/>
      <c r="L19" s="403"/>
      <c r="M19" s="403"/>
      <c r="N19" s="403"/>
      <c r="O19" s="403"/>
    </row>
    <row r="20" spans="1:15" ht="16.5" customHeight="1" thickBot="1" x14ac:dyDescent="0.35">
      <c r="A20" s="79"/>
      <c r="B20" s="80"/>
      <c r="C20" s="80"/>
      <c r="D20" s="80"/>
      <c r="E20" s="80"/>
      <c r="F20" s="80"/>
      <c r="G20" s="80"/>
      <c r="H20" s="80"/>
      <c r="I20" s="80"/>
      <c r="J20" s="80"/>
      <c r="K20" s="80"/>
      <c r="L20" s="80"/>
      <c r="M20" s="80"/>
      <c r="N20" s="80"/>
      <c r="O20" s="80"/>
    </row>
    <row r="21" spans="1:15" ht="32.1" customHeight="1" thickBot="1" x14ac:dyDescent="0.35">
      <c r="A21" s="404" t="s">
        <v>23</v>
      </c>
      <c r="B21" s="405"/>
      <c r="C21" s="405"/>
      <c r="D21" s="405"/>
      <c r="E21" s="405"/>
      <c r="F21" s="405"/>
      <c r="G21" s="405"/>
      <c r="H21" s="405"/>
      <c r="I21" s="405"/>
      <c r="J21" s="405"/>
      <c r="K21" s="405"/>
      <c r="L21" s="405"/>
      <c r="M21" s="405"/>
      <c r="N21" s="405"/>
      <c r="O21" s="406"/>
    </row>
    <row r="22" spans="1:15" ht="32.1" customHeight="1" thickBot="1" x14ac:dyDescent="0.35">
      <c r="A22" s="404" t="s">
        <v>264</v>
      </c>
      <c r="B22" s="405"/>
      <c r="C22" s="405"/>
      <c r="D22" s="405"/>
      <c r="E22" s="405"/>
      <c r="F22" s="405"/>
      <c r="G22" s="405"/>
      <c r="H22" s="405"/>
      <c r="I22" s="405"/>
      <c r="J22" s="405"/>
      <c r="K22" s="405"/>
      <c r="L22" s="405"/>
      <c r="M22" s="405"/>
      <c r="N22" s="405"/>
      <c r="O22" s="406"/>
    </row>
    <row r="23" spans="1:15" ht="32.1" customHeight="1" thickBot="1" x14ac:dyDescent="0.35">
      <c r="A23" s="24"/>
      <c r="B23" s="19" t="s">
        <v>170</v>
      </c>
      <c r="C23" s="19" t="s">
        <v>172</v>
      </c>
      <c r="D23" s="19" t="s">
        <v>173</v>
      </c>
      <c r="E23" s="19" t="s">
        <v>174</v>
      </c>
      <c r="F23" s="19" t="s">
        <v>177</v>
      </c>
      <c r="G23" s="19" t="s">
        <v>178</v>
      </c>
      <c r="H23" s="19" t="s">
        <v>179</v>
      </c>
      <c r="I23" s="19" t="s">
        <v>180</v>
      </c>
      <c r="J23" s="19" t="s">
        <v>182</v>
      </c>
      <c r="K23" s="19" t="s">
        <v>183</v>
      </c>
      <c r="L23" s="19" t="s">
        <v>184</v>
      </c>
      <c r="M23" s="19" t="s">
        <v>185</v>
      </c>
      <c r="N23" s="20" t="s">
        <v>195</v>
      </c>
      <c r="O23" s="20" t="s">
        <v>196</v>
      </c>
    </row>
    <row r="24" spans="1:15" ht="32.1" customHeight="1" x14ac:dyDescent="0.3">
      <c r="A24" s="21" t="s">
        <v>24</v>
      </c>
      <c r="B24" s="213">
        <v>1399282000</v>
      </c>
      <c r="C24" s="213"/>
      <c r="D24" s="213"/>
      <c r="E24" s="200"/>
      <c r="F24" s="200"/>
      <c r="G24" s="200"/>
      <c r="H24" s="200"/>
      <c r="I24" s="200"/>
      <c r="J24" s="200"/>
      <c r="K24" s="200"/>
      <c r="L24" s="200"/>
      <c r="M24" s="200"/>
      <c r="N24" s="216">
        <f>SUM(B24:M24)</f>
        <v>1399282000</v>
      </c>
      <c r="O24" s="201">
        <v>1</v>
      </c>
    </row>
    <row r="25" spans="1:15" ht="32.1" customHeight="1" x14ac:dyDescent="0.3">
      <c r="A25" s="21" t="s">
        <v>26</v>
      </c>
      <c r="B25" s="208">
        <v>1230027384</v>
      </c>
      <c r="C25" s="208"/>
      <c r="D25" s="213"/>
      <c r="E25" s="200"/>
      <c r="F25" s="200"/>
      <c r="G25" s="200"/>
      <c r="H25" s="200"/>
      <c r="I25" s="200"/>
      <c r="J25" s="200"/>
      <c r="K25" s="200"/>
      <c r="L25" s="200"/>
      <c r="M25" s="200"/>
      <c r="N25" s="216">
        <f t="shared" ref="N25:N29" si="0">SUM(B25:M25)</f>
        <v>1230027384</v>
      </c>
      <c r="O25" s="202">
        <f>N25/N24</f>
        <v>0.87904181144329729</v>
      </c>
    </row>
    <row r="26" spans="1:15" ht="32.1" customHeight="1" x14ac:dyDescent="0.3">
      <c r="A26" s="21" t="s">
        <v>28</v>
      </c>
      <c r="B26" s="209">
        <v>0</v>
      </c>
      <c r="C26" s="209"/>
      <c r="D26" s="214"/>
      <c r="E26" s="203"/>
      <c r="F26" s="203"/>
      <c r="G26" s="203"/>
      <c r="H26" s="203"/>
      <c r="I26" s="203"/>
      <c r="J26" s="203"/>
      <c r="K26" s="203"/>
      <c r="L26" s="203"/>
      <c r="M26" s="203"/>
      <c r="N26" s="216">
        <f t="shared" si="0"/>
        <v>0</v>
      </c>
      <c r="O26" s="202">
        <f>N26/N24</f>
        <v>0</v>
      </c>
    </row>
    <row r="27" spans="1:15" ht="32.1" customHeight="1" x14ac:dyDescent="0.3">
      <c r="A27" s="21" t="s">
        <v>197</v>
      </c>
      <c r="B27" s="213">
        <v>47137107</v>
      </c>
      <c r="C27" s="213"/>
      <c r="D27" s="213"/>
      <c r="E27" s="200"/>
      <c r="F27" s="200"/>
      <c r="G27" s="200"/>
      <c r="H27" s="200"/>
      <c r="I27" s="200"/>
      <c r="J27" s="200"/>
      <c r="K27" s="200"/>
      <c r="L27" s="200"/>
      <c r="M27" s="200"/>
      <c r="N27" s="216">
        <f t="shared" si="0"/>
        <v>47137107</v>
      </c>
      <c r="O27" s="202">
        <v>1</v>
      </c>
    </row>
    <row r="28" spans="1:15" ht="32.1" customHeight="1" x14ac:dyDescent="0.3">
      <c r="A28" s="21" t="s">
        <v>198</v>
      </c>
      <c r="B28" s="214">
        <v>0</v>
      </c>
      <c r="C28" s="214"/>
      <c r="D28" s="214"/>
      <c r="E28" s="203"/>
      <c r="F28" s="203"/>
      <c r="G28" s="203"/>
      <c r="H28" s="203"/>
      <c r="I28" s="203"/>
      <c r="J28" s="203"/>
      <c r="K28" s="203"/>
      <c r="L28" s="203"/>
      <c r="M28" s="203"/>
      <c r="N28" s="216">
        <f t="shared" si="0"/>
        <v>0</v>
      </c>
      <c r="O28" s="202">
        <f>N28/N27</f>
        <v>0</v>
      </c>
    </row>
    <row r="29" spans="1:15" ht="32.1" customHeight="1" thickBot="1" x14ac:dyDescent="0.35">
      <c r="A29" s="22" t="s">
        <v>34</v>
      </c>
      <c r="B29" s="215">
        <v>24278907</v>
      </c>
      <c r="C29" s="215"/>
      <c r="D29" s="215"/>
      <c r="E29" s="204"/>
      <c r="F29" s="204"/>
      <c r="G29" s="204"/>
      <c r="H29" s="204"/>
      <c r="I29" s="204"/>
      <c r="J29" s="204"/>
      <c r="K29" s="204"/>
      <c r="L29" s="204"/>
      <c r="M29" s="204"/>
      <c r="N29" s="217">
        <f t="shared" si="0"/>
        <v>24278907</v>
      </c>
      <c r="O29" s="205">
        <f>N29/N27</f>
        <v>0.51506994266746153</v>
      </c>
    </row>
    <row r="30" spans="1:15" s="23" customFormat="1" ht="16.5" customHeight="1" x14ac:dyDescent="0.25"/>
    <row r="31" spans="1:15" s="23" customFormat="1" ht="17.25" customHeight="1" x14ac:dyDescent="0.25"/>
    <row r="32" spans="1:15" ht="5.25" customHeight="1" thickBot="1" x14ac:dyDescent="0.35"/>
    <row r="33" spans="1:13" ht="48" customHeight="1" thickBot="1" x14ac:dyDescent="0.35">
      <c r="A33" s="407" t="s">
        <v>199</v>
      </c>
      <c r="B33" s="408"/>
      <c r="C33" s="408"/>
      <c r="D33" s="408"/>
      <c r="E33" s="408"/>
      <c r="F33" s="408"/>
      <c r="G33" s="408"/>
      <c r="H33" s="408"/>
      <c r="I33" s="409"/>
      <c r="J33" s="27"/>
    </row>
    <row r="34" spans="1:13" ht="50.25" customHeight="1" thickBot="1" x14ac:dyDescent="0.35">
      <c r="A34" s="36" t="s">
        <v>200</v>
      </c>
      <c r="B34" s="410" t="str">
        <f>+B12</f>
        <v>Implementar 1 estrategia para el fortalecimiento de la gestión contractual institucional</v>
      </c>
      <c r="C34" s="411"/>
      <c r="D34" s="411"/>
      <c r="E34" s="411"/>
      <c r="F34" s="411"/>
      <c r="G34" s="411"/>
      <c r="H34" s="411"/>
      <c r="I34" s="412"/>
      <c r="J34" s="25"/>
      <c r="M34" s="188"/>
    </row>
    <row r="35" spans="1:13" ht="18.75" customHeight="1" thickBot="1" x14ac:dyDescent="0.35">
      <c r="A35" s="382" t="s">
        <v>39</v>
      </c>
      <c r="B35" s="87">
        <v>2024</v>
      </c>
      <c r="C35" s="87">
        <v>2025</v>
      </c>
      <c r="D35" s="87">
        <v>2026</v>
      </c>
      <c r="E35" s="87">
        <v>2027</v>
      </c>
      <c r="F35" s="87" t="s">
        <v>201</v>
      </c>
      <c r="G35" s="413" t="s">
        <v>41</v>
      </c>
      <c r="H35" s="506" t="s">
        <v>202</v>
      </c>
      <c r="I35" s="506"/>
      <c r="J35" s="25"/>
      <c r="M35" s="188"/>
    </row>
    <row r="36" spans="1:13" ht="50.25" customHeight="1" thickBot="1" x14ac:dyDescent="0.35">
      <c r="A36" s="383"/>
      <c r="B36" s="328">
        <v>0.25</v>
      </c>
      <c r="C36" s="328">
        <v>0.25</v>
      </c>
      <c r="D36" s="328">
        <v>0.25</v>
      </c>
      <c r="E36" s="328">
        <v>0.25</v>
      </c>
      <c r="F36" s="329">
        <v>1</v>
      </c>
      <c r="G36" s="413"/>
      <c r="H36" s="506"/>
      <c r="I36" s="506"/>
      <c r="J36" s="25"/>
      <c r="M36" s="189"/>
    </row>
    <row r="37" spans="1:13" ht="52.5" customHeight="1" thickBot="1" x14ac:dyDescent="0.35">
      <c r="A37" s="37" t="s">
        <v>43</v>
      </c>
      <c r="B37" s="396">
        <v>0.16</v>
      </c>
      <c r="C37" s="397"/>
      <c r="D37" s="398" t="s">
        <v>203</v>
      </c>
      <c r="E37" s="399"/>
      <c r="F37" s="399"/>
      <c r="G37" s="399"/>
      <c r="H37" s="399"/>
      <c r="I37" s="400"/>
    </row>
    <row r="38" spans="1:13" s="26" customFormat="1" ht="48" customHeight="1" thickBot="1" x14ac:dyDescent="0.35">
      <c r="A38" s="382" t="s">
        <v>204</v>
      </c>
      <c r="B38" s="37" t="s">
        <v>205</v>
      </c>
      <c r="C38" s="36" t="s">
        <v>87</v>
      </c>
      <c r="D38" s="384" t="s">
        <v>89</v>
      </c>
      <c r="E38" s="385"/>
      <c r="F38" s="384" t="s">
        <v>91</v>
      </c>
      <c r="G38" s="385"/>
      <c r="H38" s="38" t="s">
        <v>93</v>
      </c>
      <c r="I38" s="40" t="s">
        <v>94</v>
      </c>
      <c r="M38" s="190"/>
    </row>
    <row r="39" spans="1:13" ht="393.75" customHeight="1" thickBot="1" x14ac:dyDescent="0.35">
      <c r="A39" s="383"/>
      <c r="B39" s="330">
        <v>3.7499999999999999E-2</v>
      </c>
      <c r="C39" s="317">
        <v>3.7999999999999999E-2</v>
      </c>
      <c r="D39" s="504" t="s">
        <v>265</v>
      </c>
      <c r="E39" s="505"/>
      <c r="F39" s="504" t="s">
        <v>265</v>
      </c>
      <c r="G39" s="505"/>
      <c r="H39" s="198" t="s">
        <v>208</v>
      </c>
      <c r="I39" s="314" t="s">
        <v>266</v>
      </c>
      <c r="M39" s="188"/>
    </row>
    <row r="40" spans="1:13" s="26" customFormat="1" ht="54" customHeight="1" thickBot="1" x14ac:dyDescent="0.35">
      <c r="A40" s="382" t="s">
        <v>210</v>
      </c>
      <c r="B40" s="331" t="s">
        <v>87</v>
      </c>
      <c r="C40" s="38" t="s">
        <v>87</v>
      </c>
      <c r="D40" s="384" t="s">
        <v>89</v>
      </c>
      <c r="E40" s="385"/>
      <c r="F40" s="384" t="s">
        <v>91</v>
      </c>
      <c r="G40" s="385"/>
      <c r="H40" s="38" t="s">
        <v>93</v>
      </c>
      <c r="I40" s="40" t="s">
        <v>94</v>
      </c>
    </row>
    <row r="41" spans="1:13" ht="223.5" customHeight="1" thickBot="1" x14ac:dyDescent="0.35">
      <c r="A41" s="383"/>
      <c r="B41" s="332">
        <v>0.05</v>
      </c>
      <c r="C41" s="237"/>
      <c r="D41" s="392"/>
      <c r="E41" s="393"/>
      <c r="F41" s="394"/>
      <c r="G41" s="395"/>
      <c r="H41" s="198"/>
      <c r="I41" s="29"/>
    </row>
    <row r="42" spans="1:13" s="26" customFormat="1" ht="45" customHeight="1" thickBot="1" x14ac:dyDescent="0.35">
      <c r="A42" s="382" t="s">
        <v>211</v>
      </c>
      <c r="B42" s="331" t="s">
        <v>87</v>
      </c>
      <c r="C42" s="38" t="s">
        <v>87</v>
      </c>
      <c r="D42" s="384" t="s">
        <v>89</v>
      </c>
      <c r="E42" s="385"/>
      <c r="F42" s="384" t="s">
        <v>91</v>
      </c>
      <c r="G42" s="385"/>
      <c r="H42" s="38" t="s">
        <v>93</v>
      </c>
      <c r="I42" s="40" t="s">
        <v>94</v>
      </c>
    </row>
    <row r="43" spans="1:13" ht="205.5" customHeight="1" thickBot="1" x14ac:dyDescent="0.35">
      <c r="A43" s="383"/>
      <c r="B43" s="332">
        <v>2.5000000000000001E-2</v>
      </c>
      <c r="C43" s="237"/>
      <c r="D43" s="392"/>
      <c r="E43" s="393"/>
      <c r="F43" s="394"/>
      <c r="G43" s="395"/>
      <c r="H43" s="198"/>
      <c r="I43" s="29"/>
    </row>
    <row r="44" spans="1:13" s="26" customFormat="1" ht="44.25" customHeight="1" thickBot="1" x14ac:dyDescent="0.35">
      <c r="A44" s="382" t="s">
        <v>212</v>
      </c>
      <c r="B44" s="331" t="s">
        <v>87</v>
      </c>
      <c r="C44" s="38" t="s">
        <v>87</v>
      </c>
      <c r="D44" s="384" t="s">
        <v>89</v>
      </c>
      <c r="E44" s="385"/>
      <c r="F44" s="384" t="s">
        <v>91</v>
      </c>
      <c r="G44" s="385"/>
      <c r="H44" s="38" t="s">
        <v>93</v>
      </c>
      <c r="I44" s="38" t="s">
        <v>94</v>
      </c>
    </row>
    <row r="45" spans="1:13" ht="120.75" customHeight="1" thickBot="1" x14ac:dyDescent="0.35">
      <c r="A45" s="383"/>
      <c r="B45" s="332">
        <v>1.4999999999999999E-2</v>
      </c>
      <c r="C45" s="237"/>
      <c r="D45" s="390"/>
      <c r="E45" s="391"/>
      <c r="F45" s="390"/>
      <c r="G45" s="391"/>
      <c r="H45" s="47"/>
      <c r="I45" s="48"/>
    </row>
    <row r="46" spans="1:13" s="26" customFormat="1" ht="47.25" customHeight="1" thickBot="1" x14ac:dyDescent="0.35">
      <c r="A46" s="382" t="s">
        <v>213</v>
      </c>
      <c r="B46" s="331" t="s">
        <v>87</v>
      </c>
      <c r="C46" s="38" t="s">
        <v>87</v>
      </c>
      <c r="D46" s="384" t="s">
        <v>89</v>
      </c>
      <c r="E46" s="385"/>
      <c r="F46" s="384" t="s">
        <v>91</v>
      </c>
      <c r="G46" s="385"/>
      <c r="H46" s="38" t="s">
        <v>93</v>
      </c>
      <c r="I46" s="40" t="s">
        <v>94</v>
      </c>
    </row>
    <row r="47" spans="1:13" ht="120.75" customHeight="1" thickBot="1" x14ac:dyDescent="0.35">
      <c r="A47" s="383"/>
      <c r="B47" s="332">
        <v>1.4999999999999999E-2</v>
      </c>
      <c r="C47" s="237"/>
      <c r="D47" s="386"/>
      <c r="E47" s="387"/>
      <c r="F47" s="386"/>
      <c r="G47" s="387"/>
      <c r="H47" s="28"/>
      <c r="I47" s="30"/>
    </row>
    <row r="48" spans="1:13" s="26" customFormat="1" ht="52.5" customHeight="1" thickBot="1" x14ac:dyDescent="0.35">
      <c r="A48" s="382" t="s">
        <v>214</v>
      </c>
      <c r="B48" s="331" t="s">
        <v>87</v>
      </c>
      <c r="C48" s="38" t="s">
        <v>87</v>
      </c>
      <c r="D48" s="384" t="s">
        <v>89</v>
      </c>
      <c r="E48" s="385"/>
      <c r="F48" s="384" t="s">
        <v>91</v>
      </c>
      <c r="G48" s="385"/>
      <c r="H48" s="38" t="s">
        <v>93</v>
      </c>
      <c r="I48" s="40" t="s">
        <v>94</v>
      </c>
    </row>
    <row r="49" spans="1:9" ht="120.75" customHeight="1" thickBot="1" x14ac:dyDescent="0.35">
      <c r="A49" s="383"/>
      <c r="B49" s="332">
        <v>1.2500000000000001E-2</v>
      </c>
      <c r="C49" s="237"/>
      <c r="D49" s="386"/>
      <c r="E49" s="387"/>
      <c r="F49" s="386"/>
      <c r="G49" s="387"/>
      <c r="H49" s="28"/>
      <c r="I49" s="30"/>
    </row>
    <row r="50" spans="1:9" ht="35.1" customHeight="1" thickBot="1" x14ac:dyDescent="0.35">
      <c r="A50" s="382" t="s">
        <v>215</v>
      </c>
      <c r="B50" s="333" t="s">
        <v>87</v>
      </c>
      <c r="C50" s="38" t="s">
        <v>87</v>
      </c>
      <c r="D50" s="384" t="s">
        <v>89</v>
      </c>
      <c r="E50" s="385"/>
      <c r="F50" s="384" t="s">
        <v>91</v>
      </c>
      <c r="G50" s="385"/>
      <c r="H50" s="38" t="s">
        <v>93</v>
      </c>
      <c r="I50" s="40" t="s">
        <v>94</v>
      </c>
    </row>
    <row r="51" spans="1:9" ht="120.75" customHeight="1" thickBot="1" x14ac:dyDescent="0.35">
      <c r="A51" s="383"/>
      <c r="B51" s="332">
        <v>1.2500000000000001E-2</v>
      </c>
      <c r="C51" s="237"/>
      <c r="D51" s="386"/>
      <c r="E51" s="387"/>
      <c r="F51" s="386"/>
      <c r="G51" s="387"/>
      <c r="H51" s="28"/>
      <c r="I51" s="30"/>
    </row>
    <row r="52" spans="1:9" ht="35.1" customHeight="1" thickBot="1" x14ac:dyDescent="0.35">
      <c r="A52" s="382" t="s">
        <v>216</v>
      </c>
      <c r="B52" s="333" t="s">
        <v>87</v>
      </c>
      <c r="C52" s="38" t="s">
        <v>87</v>
      </c>
      <c r="D52" s="384" t="s">
        <v>89</v>
      </c>
      <c r="E52" s="385"/>
      <c r="F52" s="384" t="s">
        <v>91</v>
      </c>
      <c r="G52" s="385"/>
      <c r="H52" s="38" t="s">
        <v>93</v>
      </c>
      <c r="I52" s="40" t="s">
        <v>94</v>
      </c>
    </row>
    <row r="53" spans="1:9" ht="120.75" customHeight="1" thickBot="1" x14ac:dyDescent="0.35">
      <c r="A53" s="383"/>
      <c r="B53" s="332">
        <v>1.4999999999999999E-2</v>
      </c>
      <c r="C53" s="237"/>
      <c r="D53" s="386"/>
      <c r="E53" s="387"/>
      <c r="F53" s="386"/>
      <c r="G53" s="387"/>
      <c r="H53" s="49"/>
      <c r="I53" s="30"/>
    </row>
    <row r="54" spans="1:9" ht="35.1" customHeight="1" thickBot="1" x14ac:dyDescent="0.35">
      <c r="A54" s="382" t="s">
        <v>217</v>
      </c>
      <c r="B54" s="333" t="s">
        <v>87</v>
      </c>
      <c r="C54" s="38" t="s">
        <v>87</v>
      </c>
      <c r="D54" s="384" t="s">
        <v>89</v>
      </c>
      <c r="E54" s="385"/>
      <c r="F54" s="384" t="s">
        <v>91</v>
      </c>
      <c r="G54" s="385"/>
      <c r="H54" s="38" t="s">
        <v>93</v>
      </c>
      <c r="I54" s="40" t="s">
        <v>94</v>
      </c>
    </row>
    <row r="55" spans="1:9" ht="120.75" customHeight="1" thickBot="1" x14ac:dyDescent="0.35">
      <c r="A55" s="383"/>
      <c r="B55" s="332">
        <v>1.7500000000000002E-2</v>
      </c>
      <c r="C55" s="237"/>
      <c r="D55" s="386"/>
      <c r="E55" s="387"/>
      <c r="F55" s="386"/>
      <c r="G55" s="387"/>
      <c r="H55" s="28"/>
      <c r="I55" s="28"/>
    </row>
    <row r="56" spans="1:9" ht="35.1" customHeight="1" thickBot="1" x14ac:dyDescent="0.35">
      <c r="A56" s="382" t="s">
        <v>218</v>
      </c>
      <c r="B56" s="333" t="s">
        <v>87</v>
      </c>
      <c r="C56" s="38" t="s">
        <v>87</v>
      </c>
      <c r="D56" s="384" t="s">
        <v>89</v>
      </c>
      <c r="E56" s="385"/>
      <c r="F56" s="384" t="s">
        <v>91</v>
      </c>
      <c r="G56" s="385"/>
      <c r="H56" s="38" t="s">
        <v>93</v>
      </c>
      <c r="I56" s="40" t="s">
        <v>94</v>
      </c>
    </row>
    <row r="57" spans="1:9" ht="120.75" customHeight="1" thickBot="1" x14ac:dyDescent="0.35">
      <c r="A57" s="383"/>
      <c r="B57" s="332">
        <v>1.2500000000000001E-2</v>
      </c>
      <c r="C57" s="237"/>
      <c r="D57" s="386"/>
      <c r="E57" s="387"/>
      <c r="F57" s="386"/>
      <c r="G57" s="387"/>
      <c r="H57" s="28"/>
      <c r="I57" s="30"/>
    </row>
    <row r="58" spans="1:9" ht="35.1" customHeight="1" thickBot="1" x14ac:dyDescent="0.35">
      <c r="A58" s="382" t="s">
        <v>219</v>
      </c>
      <c r="B58" s="333" t="s">
        <v>87</v>
      </c>
      <c r="C58" s="38" t="s">
        <v>87</v>
      </c>
      <c r="D58" s="384" t="s">
        <v>89</v>
      </c>
      <c r="E58" s="385"/>
      <c r="F58" s="384" t="s">
        <v>91</v>
      </c>
      <c r="G58" s="385"/>
      <c r="H58" s="38" t="s">
        <v>93</v>
      </c>
      <c r="I58" s="40" t="s">
        <v>94</v>
      </c>
    </row>
    <row r="59" spans="1:9" ht="120.75" customHeight="1" thickBot="1" x14ac:dyDescent="0.35">
      <c r="A59" s="383"/>
      <c r="B59" s="332">
        <v>1.4999999999999999E-2</v>
      </c>
      <c r="C59" s="237"/>
      <c r="D59" s="386"/>
      <c r="E59" s="387"/>
      <c r="F59" s="386"/>
      <c r="G59" s="387"/>
      <c r="H59" s="28"/>
      <c r="I59" s="28"/>
    </row>
    <row r="60" spans="1:9" ht="35.1" customHeight="1" thickBot="1" x14ac:dyDescent="0.35">
      <c r="A60" s="382" t="s">
        <v>220</v>
      </c>
      <c r="B60" s="333" t="s">
        <v>87</v>
      </c>
      <c r="C60" s="38" t="s">
        <v>87</v>
      </c>
      <c r="D60" s="384" t="s">
        <v>89</v>
      </c>
      <c r="E60" s="385"/>
      <c r="F60" s="384" t="s">
        <v>91</v>
      </c>
      <c r="G60" s="385"/>
      <c r="H60" s="38" t="s">
        <v>93</v>
      </c>
      <c r="I60" s="40" t="s">
        <v>94</v>
      </c>
    </row>
    <row r="61" spans="1:9" ht="120.75" customHeight="1" thickBot="1" x14ac:dyDescent="0.35">
      <c r="A61" s="383"/>
      <c r="B61" s="332">
        <v>2.2499999999999999E-2</v>
      </c>
      <c r="C61" s="237"/>
      <c r="D61" s="386"/>
      <c r="E61" s="387"/>
      <c r="F61" s="386"/>
      <c r="G61" s="387"/>
      <c r="H61" s="28"/>
      <c r="I61" s="28"/>
    </row>
    <row r="62" spans="1:9" x14ac:dyDescent="0.3">
      <c r="B62" s="259">
        <f>B39+B47+B43+B41+B45+B49+B51+B53+B55+B57+B59+B61</f>
        <v>0.25000000000000011</v>
      </c>
      <c r="C62" s="259"/>
    </row>
    <row r="64" spans="1:9" s="25" customFormat="1" ht="30" customHeight="1" x14ac:dyDescent="0.3">
      <c r="A64" s="1"/>
      <c r="B64" s="1"/>
      <c r="C64" s="1"/>
      <c r="D64" s="1"/>
      <c r="E64" s="1"/>
      <c r="F64" s="1"/>
      <c r="G64" s="1"/>
      <c r="H64" s="1"/>
      <c r="I64" s="1"/>
    </row>
    <row r="65" spans="1:9" ht="34.5" customHeight="1" x14ac:dyDescent="0.3">
      <c r="A65" s="388" t="s">
        <v>57</v>
      </c>
      <c r="B65" s="388"/>
      <c r="C65" s="388"/>
      <c r="D65" s="388"/>
      <c r="E65" s="388"/>
      <c r="F65" s="388"/>
      <c r="G65" s="388"/>
      <c r="H65" s="388"/>
      <c r="I65" s="388"/>
    </row>
    <row r="66" spans="1:9" ht="67.5" customHeight="1" x14ac:dyDescent="0.3">
      <c r="A66" s="41" t="s">
        <v>58</v>
      </c>
      <c r="B66" s="502" t="s">
        <v>267</v>
      </c>
      <c r="C66" s="503"/>
      <c r="D66" s="376" t="s">
        <v>237</v>
      </c>
      <c r="E66" s="377"/>
      <c r="F66" s="376" t="s">
        <v>238</v>
      </c>
      <c r="G66" s="377"/>
      <c r="H66" s="378" t="s">
        <v>239</v>
      </c>
      <c r="I66" s="379"/>
    </row>
    <row r="67" spans="1:9" ht="45.75" customHeight="1" x14ac:dyDescent="0.3">
      <c r="A67" s="41" t="s">
        <v>224</v>
      </c>
      <c r="B67" s="380">
        <v>0.16</v>
      </c>
      <c r="C67" s="381"/>
      <c r="D67" s="380"/>
      <c r="E67" s="381"/>
      <c r="F67" s="380"/>
      <c r="G67" s="381"/>
      <c r="H67" s="380"/>
      <c r="I67" s="381"/>
    </row>
    <row r="68" spans="1:9" ht="30" customHeight="1" x14ac:dyDescent="0.3">
      <c r="A68" s="343" t="s">
        <v>170</v>
      </c>
      <c r="B68" s="92" t="s">
        <v>85</v>
      </c>
      <c r="C68" s="92" t="s">
        <v>87</v>
      </c>
      <c r="D68" s="92" t="s">
        <v>85</v>
      </c>
      <c r="E68" s="92" t="s">
        <v>87</v>
      </c>
      <c r="F68" s="92" t="s">
        <v>85</v>
      </c>
      <c r="G68" s="92" t="s">
        <v>87</v>
      </c>
      <c r="H68" s="92" t="s">
        <v>85</v>
      </c>
      <c r="I68" s="92" t="s">
        <v>87</v>
      </c>
    </row>
    <row r="69" spans="1:9" ht="30" customHeight="1" x14ac:dyDescent="0.3">
      <c r="A69" s="344"/>
      <c r="B69" s="260">
        <v>0.15</v>
      </c>
      <c r="C69" s="260">
        <v>0.15</v>
      </c>
      <c r="D69" s="43"/>
      <c r="E69" s="43"/>
      <c r="F69" s="43"/>
      <c r="G69" s="43"/>
      <c r="H69" s="50"/>
      <c r="I69" s="43"/>
    </row>
    <row r="70" spans="1:9" ht="408.6" customHeight="1" x14ac:dyDescent="0.3">
      <c r="A70" s="41" t="s">
        <v>225</v>
      </c>
      <c r="B70" s="498" t="s">
        <v>268</v>
      </c>
      <c r="C70" s="499"/>
      <c r="D70" s="372"/>
      <c r="E70" s="363"/>
      <c r="F70" s="368"/>
      <c r="G70" s="369"/>
      <c r="H70" s="356"/>
      <c r="I70" s="373"/>
    </row>
    <row r="71" spans="1:9" ht="167.25" customHeight="1" x14ac:dyDescent="0.3">
      <c r="A71" s="41" t="s">
        <v>228</v>
      </c>
      <c r="B71" s="374" t="s">
        <v>269</v>
      </c>
      <c r="C71" s="375"/>
      <c r="D71" s="362"/>
      <c r="E71" s="363"/>
      <c r="F71" s="362"/>
      <c r="G71" s="363"/>
      <c r="H71" s="358"/>
      <c r="I71" s="359"/>
    </row>
    <row r="72" spans="1:9" ht="30.75" customHeight="1" x14ac:dyDescent="0.3">
      <c r="A72" s="343" t="s">
        <v>172</v>
      </c>
      <c r="B72" s="262" t="s">
        <v>85</v>
      </c>
      <c r="C72" s="262" t="s">
        <v>87</v>
      </c>
      <c r="D72" s="92" t="s">
        <v>85</v>
      </c>
      <c r="E72" s="92" t="s">
        <v>87</v>
      </c>
      <c r="F72" s="92" t="s">
        <v>85</v>
      </c>
      <c r="G72" s="92" t="s">
        <v>87</v>
      </c>
      <c r="H72" s="92" t="s">
        <v>85</v>
      </c>
      <c r="I72" s="92" t="s">
        <v>87</v>
      </c>
    </row>
    <row r="73" spans="1:9" ht="30.75" customHeight="1" x14ac:dyDescent="0.3">
      <c r="A73" s="344"/>
      <c r="B73" s="260">
        <v>0.2</v>
      </c>
      <c r="C73" s="261"/>
      <c r="D73" s="43"/>
      <c r="E73" s="43"/>
      <c r="F73" s="43"/>
      <c r="G73" s="44"/>
      <c r="H73" s="50"/>
      <c r="I73" s="44"/>
    </row>
    <row r="74" spans="1:9" ht="71.25" customHeight="1" x14ac:dyDescent="0.3">
      <c r="A74" s="41" t="s">
        <v>225</v>
      </c>
      <c r="B74" s="498"/>
      <c r="C74" s="499"/>
      <c r="D74" s="354"/>
      <c r="E74" s="355"/>
      <c r="F74" s="368"/>
      <c r="G74" s="369"/>
      <c r="H74" s="370"/>
      <c r="I74" s="371"/>
    </row>
    <row r="75" spans="1:9" ht="87" customHeight="1" x14ac:dyDescent="0.3">
      <c r="A75" s="41" t="s">
        <v>228</v>
      </c>
      <c r="B75" s="500"/>
      <c r="C75" s="501"/>
      <c r="D75" s="372"/>
      <c r="E75" s="363"/>
      <c r="F75" s="362"/>
      <c r="G75" s="363"/>
      <c r="H75" s="358"/>
      <c r="I75" s="359"/>
    </row>
    <row r="76" spans="1:9" ht="30.75" customHeight="1" x14ac:dyDescent="0.3">
      <c r="A76" s="343" t="s">
        <v>173</v>
      </c>
      <c r="B76" s="262" t="s">
        <v>85</v>
      </c>
      <c r="C76" s="262" t="s">
        <v>87</v>
      </c>
      <c r="D76" s="92" t="s">
        <v>85</v>
      </c>
      <c r="E76" s="92" t="s">
        <v>87</v>
      </c>
      <c r="F76" s="92" t="s">
        <v>85</v>
      </c>
      <c r="G76" s="92" t="s">
        <v>87</v>
      </c>
      <c r="H76" s="92" t="s">
        <v>85</v>
      </c>
      <c r="I76" s="92" t="s">
        <v>87</v>
      </c>
    </row>
    <row r="77" spans="1:9" ht="30.75" customHeight="1" x14ac:dyDescent="0.3">
      <c r="A77" s="344"/>
      <c r="B77" s="260">
        <v>0.1</v>
      </c>
      <c r="C77" s="261"/>
      <c r="D77" s="43"/>
      <c r="E77" s="43"/>
      <c r="F77" s="43"/>
      <c r="G77" s="44"/>
      <c r="H77" s="50"/>
      <c r="I77" s="44"/>
    </row>
    <row r="78" spans="1:9" ht="90.75" customHeight="1" x14ac:dyDescent="0.3">
      <c r="A78" s="41" t="s">
        <v>225</v>
      </c>
      <c r="B78" s="498"/>
      <c r="C78" s="499"/>
      <c r="D78" s="366"/>
      <c r="E78" s="367"/>
      <c r="F78" s="366"/>
      <c r="G78" s="367"/>
      <c r="H78" s="358"/>
      <c r="I78" s="359"/>
    </row>
    <row r="79" spans="1:9" ht="68.25" customHeight="1" x14ac:dyDescent="0.3">
      <c r="A79" s="41" t="s">
        <v>228</v>
      </c>
      <c r="B79" s="500"/>
      <c r="C79" s="501"/>
      <c r="D79" s="362"/>
      <c r="E79" s="363"/>
      <c r="F79" s="366"/>
      <c r="G79" s="367"/>
      <c r="H79" s="358"/>
      <c r="I79" s="359"/>
    </row>
    <row r="80" spans="1:9" ht="30.75" customHeight="1" x14ac:dyDescent="0.3">
      <c r="A80" s="343" t="s">
        <v>174</v>
      </c>
      <c r="B80" s="262" t="s">
        <v>85</v>
      </c>
      <c r="C80" s="262" t="s">
        <v>87</v>
      </c>
      <c r="D80" s="92" t="s">
        <v>85</v>
      </c>
      <c r="E80" s="92" t="s">
        <v>87</v>
      </c>
      <c r="F80" s="92" t="s">
        <v>85</v>
      </c>
      <c r="G80" s="92" t="s">
        <v>87</v>
      </c>
      <c r="H80" s="92" t="s">
        <v>85</v>
      </c>
      <c r="I80" s="92" t="s">
        <v>87</v>
      </c>
    </row>
    <row r="81" spans="1:9" ht="30.75" customHeight="1" x14ac:dyDescent="0.3">
      <c r="A81" s="344"/>
      <c r="B81" s="260">
        <v>0.06</v>
      </c>
      <c r="C81" s="261"/>
      <c r="D81" s="43"/>
      <c r="E81" s="43"/>
      <c r="F81" s="43"/>
      <c r="G81" s="44"/>
      <c r="H81" s="50"/>
      <c r="I81" s="44"/>
    </row>
    <row r="82" spans="1:9" ht="87" customHeight="1" x14ac:dyDescent="0.3">
      <c r="A82" s="41" t="s">
        <v>225</v>
      </c>
      <c r="B82" s="494"/>
      <c r="C82" s="495"/>
      <c r="D82" s="354"/>
      <c r="E82" s="355"/>
      <c r="F82" s="356"/>
      <c r="G82" s="357"/>
      <c r="H82" s="358"/>
      <c r="I82" s="359"/>
    </row>
    <row r="83" spans="1:9" ht="81" customHeight="1" x14ac:dyDescent="0.3">
      <c r="A83" s="41" t="s">
        <v>228</v>
      </c>
      <c r="B83" s="496"/>
      <c r="C83" s="497"/>
      <c r="D83" s="362"/>
      <c r="E83" s="363"/>
      <c r="F83" s="358"/>
      <c r="G83" s="359"/>
      <c r="H83" s="358"/>
      <c r="I83" s="359"/>
    </row>
    <row r="84" spans="1:9" ht="30" customHeight="1" x14ac:dyDescent="0.3">
      <c r="A84" s="343" t="s">
        <v>177</v>
      </c>
      <c r="B84" s="262" t="s">
        <v>85</v>
      </c>
      <c r="C84" s="262" t="s">
        <v>87</v>
      </c>
      <c r="D84" s="92" t="s">
        <v>85</v>
      </c>
      <c r="E84" s="92" t="s">
        <v>87</v>
      </c>
      <c r="F84" s="92" t="s">
        <v>85</v>
      </c>
      <c r="G84" s="92" t="s">
        <v>87</v>
      </c>
      <c r="H84" s="92" t="s">
        <v>85</v>
      </c>
      <c r="I84" s="92" t="s">
        <v>87</v>
      </c>
    </row>
    <row r="85" spans="1:9" ht="30" customHeight="1" x14ac:dyDescent="0.3">
      <c r="A85" s="344"/>
      <c r="B85" s="260">
        <v>0.06</v>
      </c>
      <c r="C85" s="261"/>
      <c r="D85" s="43"/>
      <c r="E85" s="43"/>
      <c r="F85" s="43"/>
      <c r="G85" s="44"/>
      <c r="H85" s="50"/>
      <c r="I85" s="44"/>
    </row>
    <row r="86" spans="1:9" ht="80.25" customHeight="1" x14ac:dyDescent="0.3">
      <c r="A86" s="41" t="s">
        <v>225</v>
      </c>
      <c r="B86" s="493"/>
      <c r="C86" s="493"/>
      <c r="D86" s="351"/>
      <c r="E86" s="351"/>
      <c r="F86" s="346"/>
      <c r="G86" s="347"/>
      <c r="H86" s="351"/>
      <c r="I86" s="351"/>
    </row>
    <row r="87" spans="1:9" ht="80.25" customHeight="1" x14ac:dyDescent="0.3">
      <c r="A87" s="41" t="s">
        <v>228</v>
      </c>
      <c r="B87" s="491"/>
      <c r="C87" s="492"/>
      <c r="D87" s="346"/>
      <c r="E87" s="347"/>
      <c r="F87" s="346"/>
      <c r="G87" s="347"/>
      <c r="H87" s="346"/>
      <c r="I87" s="347"/>
    </row>
    <row r="88" spans="1:9" ht="29.25" customHeight="1" x14ac:dyDescent="0.3">
      <c r="A88" s="343" t="s">
        <v>178</v>
      </c>
      <c r="B88" s="262" t="s">
        <v>85</v>
      </c>
      <c r="C88" s="262" t="s">
        <v>87</v>
      </c>
      <c r="D88" s="92" t="s">
        <v>85</v>
      </c>
      <c r="E88" s="92" t="s">
        <v>87</v>
      </c>
      <c r="F88" s="92" t="s">
        <v>85</v>
      </c>
      <c r="G88" s="92" t="s">
        <v>87</v>
      </c>
      <c r="H88" s="92" t="s">
        <v>85</v>
      </c>
      <c r="I88" s="92" t="s">
        <v>87</v>
      </c>
    </row>
    <row r="89" spans="1:9" ht="29.25" customHeight="1" x14ac:dyDescent="0.3">
      <c r="A89" s="344"/>
      <c r="B89" s="260">
        <v>0.05</v>
      </c>
      <c r="C89" s="263"/>
      <c r="D89" s="43"/>
      <c r="E89" s="43"/>
      <c r="F89" s="43"/>
      <c r="G89" s="44"/>
      <c r="H89" s="50"/>
      <c r="I89" s="44"/>
    </row>
    <row r="90" spans="1:9" ht="80.25" customHeight="1" x14ac:dyDescent="0.3">
      <c r="A90" s="41" t="s">
        <v>225</v>
      </c>
      <c r="B90" s="490"/>
      <c r="C90" s="490"/>
      <c r="D90" s="348"/>
      <c r="E90" s="348"/>
      <c r="F90" s="349"/>
      <c r="G90" s="350"/>
      <c r="H90" s="348"/>
      <c r="I90" s="348"/>
    </row>
    <row r="91" spans="1:9" ht="80.25" customHeight="1" x14ac:dyDescent="0.3">
      <c r="A91" s="41" t="s">
        <v>228</v>
      </c>
      <c r="B91" s="491"/>
      <c r="C91" s="492"/>
      <c r="D91" s="346"/>
      <c r="E91" s="347"/>
      <c r="F91" s="346"/>
      <c r="G91" s="347"/>
      <c r="H91" s="346"/>
      <c r="I91" s="347"/>
    </row>
    <row r="92" spans="1:9" ht="24.9" customHeight="1" x14ac:dyDescent="0.3">
      <c r="A92" s="343" t="s">
        <v>179</v>
      </c>
      <c r="B92" s="262" t="s">
        <v>85</v>
      </c>
      <c r="C92" s="262" t="s">
        <v>87</v>
      </c>
      <c r="D92" s="92" t="s">
        <v>85</v>
      </c>
      <c r="E92" s="92" t="s">
        <v>87</v>
      </c>
      <c r="F92" s="92" t="s">
        <v>85</v>
      </c>
      <c r="G92" s="92" t="s">
        <v>87</v>
      </c>
      <c r="H92" s="92" t="s">
        <v>85</v>
      </c>
      <c r="I92" s="92" t="s">
        <v>87</v>
      </c>
    </row>
    <row r="93" spans="1:9" ht="24.9" customHeight="1" x14ac:dyDescent="0.3">
      <c r="A93" s="344"/>
      <c r="B93" s="260">
        <v>0.05</v>
      </c>
      <c r="C93" s="263"/>
      <c r="D93" s="43"/>
      <c r="E93" s="43"/>
      <c r="F93" s="43"/>
      <c r="G93" s="44"/>
      <c r="H93" s="50"/>
      <c r="I93" s="44"/>
    </row>
    <row r="94" spans="1:9" ht="80.25" customHeight="1" x14ac:dyDescent="0.3">
      <c r="A94" s="41" t="s">
        <v>225</v>
      </c>
      <c r="B94" s="490"/>
      <c r="C94" s="490"/>
      <c r="D94" s="348"/>
      <c r="E94" s="348"/>
      <c r="F94" s="349"/>
      <c r="G94" s="350"/>
      <c r="H94" s="348"/>
      <c r="I94" s="348"/>
    </row>
    <row r="95" spans="1:9" ht="80.25" customHeight="1" x14ac:dyDescent="0.3">
      <c r="A95" s="41" t="s">
        <v>228</v>
      </c>
      <c r="B95" s="491"/>
      <c r="C95" s="492"/>
      <c r="D95" s="346"/>
      <c r="E95" s="347"/>
      <c r="F95" s="346"/>
      <c r="G95" s="347"/>
      <c r="H95" s="346"/>
      <c r="I95" s="347"/>
    </row>
    <row r="96" spans="1:9" ht="24.9" customHeight="1" x14ac:dyDescent="0.3">
      <c r="A96" s="343" t="s">
        <v>180</v>
      </c>
      <c r="B96" s="262" t="s">
        <v>85</v>
      </c>
      <c r="C96" s="262" t="s">
        <v>87</v>
      </c>
      <c r="D96" s="92" t="s">
        <v>85</v>
      </c>
      <c r="E96" s="92" t="s">
        <v>87</v>
      </c>
      <c r="F96" s="92" t="s">
        <v>85</v>
      </c>
      <c r="G96" s="92" t="s">
        <v>87</v>
      </c>
      <c r="H96" s="92" t="s">
        <v>85</v>
      </c>
      <c r="I96" s="92" t="s">
        <v>87</v>
      </c>
    </row>
    <row r="97" spans="1:9" ht="24.9" customHeight="1" x14ac:dyDescent="0.3">
      <c r="A97" s="344"/>
      <c r="B97" s="260">
        <v>0.06</v>
      </c>
      <c r="C97" s="263"/>
      <c r="D97" s="43"/>
      <c r="E97" s="43"/>
      <c r="F97" s="43"/>
      <c r="G97" s="44"/>
      <c r="H97" s="50"/>
      <c r="I97" s="44"/>
    </row>
    <row r="98" spans="1:9" ht="80.25" customHeight="1" x14ac:dyDescent="0.3">
      <c r="A98" s="41" t="s">
        <v>225</v>
      </c>
      <c r="B98" s="490"/>
      <c r="C98" s="490"/>
      <c r="D98" s="348"/>
      <c r="E98" s="348"/>
      <c r="F98" s="348"/>
      <c r="G98" s="348"/>
      <c r="H98" s="348"/>
      <c r="I98" s="348"/>
    </row>
    <row r="99" spans="1:9" ht="80.25" customHeight="1" x14ac:dyDescent="0.3">
      <c r="A99" s="41" t="s">
        <v>228</v>
      </c>
      <c r="B99" s="491"/>
      <c r="C99" s="492"/>
      <c r="D99" s="346"/>
      <c r="E99" s="347"/>
      <c r="F99" s="346"/>
      <c r="G99" s="347"/>
      <c r="H99" s="346"/>
      <c r="I99" s="347"/>
    </row>
    <row r="100" spans="1:9" ht="24.9" customHeight="1" x14ac:dyDescent="0.3">
      <c r="A100" s="343" t="s">
        <v>182</v>
      </c>
      <c r="B100" s="262" t="s">
        <v>85</v>
      </c>
      <c r="C100" s="262" t="s">
        <v>87</v>
      </c>
      <c r="D100" s="92" t="s">
        <v>85</v>
      </c>
      <c r="E100" s="92" t="s">
        <v>87</v>
      </c>
      <c r="F100" s="92" t="s">
        <v>85</v>
      </c>
      <c r="G100" s="92" t="s">
        <v>87</v>
      </c>
      <c r="H100" s="92" t="s">
        <v>85</v>
      </c>
      <c r="I100" s="92" t="s">
        <v>87</v>
      </c>
    </row>
    <row r="101" spans="1:9" ht="24.9" customHeight="1" x14ac:dyDescent="0.3">
      <c r="A101" s="344"/>
      <c r="B101" s="260">
        <v>7.0000000000000007E-2</v>
      </c>
      <c r="C101" s="263"/>
      <c r="D101" s="43"/>
      <c r="E101" s="43"/>
      <c r="F101" s="43"/>
      <c r="G101" s="44"/>
      <c r="H101" s="50"/>
      <c r="I101" s="44"/>
    </row>
    <row r="102" spans="1:9" ht="80.25" customHeight="1" x14ac:dyDescent="0.3">
      <c r="A102" s="41" t="s">
        <v>225</v>
      </c>
      <c r="B102" s="490"/>
      <c r="C102" s="490"/>
      <c r="D102" s="348"/>
      <c r="E102" s="348"/>
      <c r="F102" s="348"/>
      <c r="G102" s="348"/>
      <c r="H102" s="348"/>
      <c r="I102" s="348"/>
    </row>
    <row r="103" spans="1:9" ht="80.25" customHeight="1" x14ac:dyDescent="0.3">
      <c r="A103" s="41" t="s">
        <v>228</v>
      </c>
      <c r="B103" s="491"/>
      <c r="C103" s="492"/>
      <c r="D103" s="346"/>
      <c r="E103" s="347"/>
      <c r="F103" s="346"/>
      <c r="G103" s="347"/>
      <c r="H103" s="346"/>
      <c r="I103" s="347"/>
    </row>
    <row r="104" spans="1:9" ht="24.9" customHeight="1" x14ac:dyDescent="0.3">
      <c r="A104" s="343" t="s">
        <v>183</v>
      </c>
      <c r="B104" s="262" t="s">
        <v>85</v>
      </c>
      <c r="C104" s="262" t="s">
        <v>87</v>
      </c>
      <c r="D104" s="92" t="s">
        <v>85</v>
      </c>
      <c r="E104" s="92" t="s">
        <v>87</v>
      </c>
      <c r="F104" s="92" t="s">
        <v>85</v>
      </c>
      <c r="G104" s="92" t="s">
        <v>87</v>
      </c>
      <c r="H104" s="92" t="s">
        <v>85</v>
      </c>
      <c r="I104" s="92" t="s">
        <v>87</v>
      </c>
    </row>
    <row r="105" spans="1:9" ht="24.9" customHeight="1" x14ac:dyDescent="0.3">
      <c r="A105" s="344"/>
      <c r="B105" s="260">
        <v>0.05</v>
      </c>
      <c r="C105" s="263"/>
      <c r="D105" s="43"/>
      <c r="E105" s="43"/>
      <c r="F105" s="43"/>
      <c r="G105" s="44"/>
      <c r="H105" s="50"/>
      <c r="I105" s="44"/>
    </row>
    <row r="106" spans="1:9" ht="80.25" customHeight="1" x14ac:dyDescent="0.3">
      <c r="A106" s="41" t="s">
        <v>225</v>
      </c>
      <c r="B106" s="490"/>
      <c r="C106" s="490"/>
      <c r="D106" s="348"/>
      <c r="E106" s="348"/>
      <c r="F106" s="348"/>
      <c r="G106" s="348"/>
      <c r="H106" s="348"/>
      <c r="I106" s="348"/>
    </row>
    <row r="107" spans="1:9" ht="80.25" customHeight="1" x14ac:dyDescent="0.3">
      <c r="A107" s="41" t="s">
        <v>228</v>
      </c>
      <c r="B107" s="491"/>
      <c r="C107" s="492"/>
      <c r="D107" s="346"/>
      <c r="E107" s="347"/>
      <c r="F107" s="346"/>
      <c r="G107" s="347"/>
      <c r="H107" s="346"/>
      <c r="I107" s="347"/>
    </row>
    <row r="108" spans="1:9" ht="24.9" customHeight="1" x14ac:dyDescent="0.3">
      <c r="A108" s="343" t="s">
        <v>184</v>
      </c>
      <c r="B108" s="262" t="s">
        <v>85</v>
      </c>
      <c r="C108" s="262" t="s">
        <v>87</v>
      </c>
      <c r="D108" s="92" t="s">
        <v>85</v>
      </c>
      <c r="E108" s="92" t="s">
        <v>87</v>
      </c>
      <c r="F108" s="92" t="s">
        <v>85</v>
      </c>
      <c r="G108" s="92" t="s">
        <v>87</v>
      </c>
      <c r="H108" s="92" t="s">
        <v>85</v>
      </c>
      <c r="I108" s="92" t="s">
        <v>87</v>
      </c>
    </row>
    <row r="109" spans="1:9" ht="24.9" customHeight="1" x14ac:dyDescent="0.3">
      <c r="A109" s="344"/>
      <c r="B109" s="260">
        <v>0.06</v>
      </c>
      <c r="C109" s="263"/>
      <c r="D109" s="43"/>
      <c r="E109" s="43"/>
      <c r="F109" s="43"/>
      <c r="G109" s="44"/>
      <c r="H109" s="50"/>
      <c r="I109" s="44"/>
    </row>
    <row r="110" spans="1:9" ht="80.25" customHeight="1" x14ac:dyDescent="0.3">
      <c r="A110" s="41" t="s">
        <v>225</v>
      </c>
      <c r="B110" s="490"/>
      <c r="C110" s="490"/>
      <c r="D110" s="348"/>
      <c r="E110" s="348"/>
      <c r="F110" s="348"/>
      <c r="G110" s="348"/>
      <c r="H110" s="348"/>
      <c r="I110" s="348"/>
    </row>
    <row r="111" spans="1:9" ht="80.25" customHeight="1" x14ac:dyDescent="0.3">
      <c r="A111" s="41" t="s">
        <v>228</v>
      </c>
      <c r="B111" s="491"/>
      <c r="C111" s="492"/>
      <c r="D111" s="346"/>
      <c r="E111" s="347"/>
      <c r="F111" s="346"/>
      <c r="G111" s="347"/>
      <c r="H111" s="346"/>
      <c r="I111" s="347"/>
    </row>
    <row r="112" spans="1:9" ht="24.9" customHeight="1" x14ac:dyDescent="0.3">
      <c r="A112" s="343" t="s">
        <v>185</v>
      </c>
      <c r="B112" s="262" t="s">
        <v>85</v>
      </c>
      <c r="C112" s="262" t="s">
        <v>87</v>
      </c>
      <c r="D112" s="92" t="s">
        <v>85</v>
      </c>
      <c r="E112" s="92" t="s">
        <v>87</v>
      </c>
      <c r="F112" s="92" t="s">
        <v>85</v>
      </c>
      <c r="G112" s="92" t="s">
        <v>87</v>
      </c>
      <c r="H112" s="92" t="s">
        <v>85</v>
      </c>
      <c r="I112" s="92" t="s">
        <v>87</v>
      </c>
    </row>
    <row r="113" spans="1:9" ht="24.9" customHeight="1" x14ac:dyDescent="0.3">
      <c r="A113" s="344"/>
      <c r="B113" s="260">
        <v>0.09</v>
      </c>
      <c r="C113" s="264"/>
      <c r="D113" s="43"/>
      <c r="E113" s="172"/>
      <c r="F113" s="43"/>
      <c r="G113" s="173"/>
      <c r="H113" s="172"/>
      <c r="I113" s="173"/>
    </row>
    <row r="114" spans="1:9" ht="80.25" customHeight="1" x14ac:dyDescent="0.3">
      <c r="A114" s="41" t="s">
        <v>225</v>
      </c>
      <c r="B114" s="345"/>
      <c r="C114" s="345"/>
      <c r="D114" s="345"/>
      <c r="E114" s="345"/>
      <c r="F114" s="345"/>
      <c r="G114" s="345"/>
      <c r="H114" s="345"/>
      <c r="I114" s="345"/>
    </row>
    <row r="115" spans="1:9" ht="80.25" customHeight="1" x14ac:dyDescent="0.3">
      <c r="A115" s="41" t="s">
        <v>228</v>
      </c>
      <c r="B115" s="346"/>
      <c r="C115" s="347"/>
      <c r="D115" s="346"/>
      <c r="E115" s="347"/>
      <c r="F115" s="346"/>
      <c r="G115" s="347"/>
      <c r="H115" s="346"/>
      <c r="I115" s="347"/>
    </row>
    <row r="116" spans="1:9" ht="16.8" x14ac:dyDescent="0.3">
      <c r="A116" s="42" t="s">
        <v>231</v>
      </c>
      <c r="B116" s="46">
        <f t="shared" ref="B116:I116" si="1">(B69+B73+B77+B81+B85+B89+B93+B97+B101+B105+B109+B113)</f>
        <v>1.0000000000000004</v>
      </c>
      <c r="C116" s="46">
        <f t="shared" si="1"/>
        <v>0.15</v>
      </c>
      <c r="D116" s="46">
        <f t="shared" si="1"/>
        <v>0</v>
      </c>
      <c r="E116" s="46">
        <f t="shared" si="1"/>
        <v>0</v>
      </c>
      <c r="F116" s="46">
        <f t="shared" si="1"/>
        <v>0</v>
      </c>
      <c r="G116" s="46">
        <f t="shared" si="1"/>
        <v>0</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dataValidations count="1">
    <dataValidation type="list" allowBlank="1" showInputMessage="1" showErrorMessage="1" sqref="H35:I36" xr:uid="{F863FE16-7D9C-4841-B09C-BCFA43246CDA}">
      <formula1>#REF!</formula1>
    </dataValidation>
  </dataValidations>
  <hyperlinks>
    <hyperlink ref="B71:C71" r:id="rId1" display="https://secretariadistritald-my.sharepoint.com/shared?id=%2Fsites%2FSeguimientoPlandeAccinProyectodeInversin8225%2FDocumentos%20compartidos%2F01%2E%20Enero%202026%2FActividad%2006%2FTarea%201%20%2D%20Tramitar%20solicitudes%20de%20la%20Direcci%C3%B3n%20de%20Contrataci%C3%B3n&amp;listurl=https%3A%2F%2Fsecretariadistritald%2Esharepoint%2Ecom%2Fsites%2FSeguimientoPlandeAccinProyectodeInversin8225%2FDocumentos%20compartidos" xr:uid="{DB5B68DC-2312-4E0B-9FF3-D857DB8867C4}"/>
  </hyperlinks>
  <pageMargins left="0.25" right="0.25" top="0.75" bottom="0.75" header="0.3" footer="0.3"/>
  <pageSetup scale="10" orientation="landscape" r:id="rId2"/>
  <ignoredErrors>
    <ignoredError sqref="N24:N29" emptyCellReference="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163A2-153C-440F-9A8D-822E96D449B5}">
  <sheetPr>
    <tabColor theme="5" tint="0.59999389629810485"/>
    <pageSetUpPr fitToPage="1"/>
  </sheetPr>
  <dimension ref="A1:O126"/>
  <sheetViews>
    <sheetView showGridLines="0" topLeftCell="H10" zoomScale="70" zoomScaleNormal="70" zoomScaleSheetLayoutView="10" workbookViewId="0">
      <selection activeCell="D87" sqref="D87:E87"/>
    </sheetView>
  </sheetViews>
  <sheetFormatPr baseColWidth="10" defaultColWidth="10.88671875" defaultRowHeight="13.8" x14ac:dyDescent="0.3"/>
  <cols>
    <col min="1" max="1" width="49.6640625" style="1" customWidth="1"/>
    <col min="2" max="2" width="44.5546875" style="1" customWidth="1"/>
    <col min="3" max="3" width="35.6640625" style="1" customWidth="1"/>
    <col min="4" max="4" width="59.109375" style="1" customWidth="1"/>
    <col min="5" max="5" width="48.88671875" style="1" customWidth="1"/>
    <col min="6" max="6" width="73.5546875" style="1" customWidth="1"/>
    <col min="7" max="7" width="74.33203125" style="1" customWidth="1"/>
    <col min="8" max="8" width="35.6640625" style="1" customWidth="1"/>
    <col min="9" max="9" width="78.66406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2" customFormat="1" ht="22.2" customHeight="1" thickBot="1" x14ac:dyDescent="0.35">
      <c r="A1" s="439"/>
      <c r="B1" s="442" t="s">
        <v>160</v>
      </c>
      <c r="C1" s="443"/>
      <c r="D1" s="443"/>
      <c r="E1" s="443"/>
      <c r="F1" s="443"/>
      <c r="G1" s="443"/>
      <c r="H1" s="443"/>
      <c r="I1" s="443"/>
      <c r="J1" s="443"/>
      <c r="K1" s="443"/>
      <c r="L1" s="444"/>
      <c r="M1" s="445" t="s">
        <v>161</v>
      </c>
      <c r="N1" s="446"/>
      <c r="O1" s="447"/>
    </row>
    <row r="2" spans="1:15" s="82" customFormat="1" ht="18" customHeight="1" thickBot="1" x14ac:dyDescent="0.35">
      <c r="A2" s="440"/>
      <c r="B2" s="448" t="s">
        <v>162</v>
      </c>
      <c r="C2" s="449"/>
      <c r="D2" s="449"/>
      <c r="E2" s="449"/>
      <c r="F2" s="449"/>
      <c r="G2" s="449"/>
      <c r="H2" s="449"/>
      <c r="I2" s="449"/>
      <c r="J2" s="449"/>
      <c r="K2" s="449"/>
      <c r="L2" s="450"/>
      <c r="M2" s="445" t="s">
        <v>163</v>
      </c>
      <c r="N2" s="446"/>
      <c r="O2" s="447"/>
    </row>
    <row r="3" spans="1:15" s="82" customFormat="1" ht="19.95" customHeight="1" thickBot="1" x14ac:dyDescent="0.35">
      <c r="A3" s="440"/>
      <c r="B3" s="448" t="s">
        <v>0</v>
      </c>
      <c r="C3" s="449"/>
      <c r="D3" s="449"/>
      <c r="E3" s="449"/>
      <c r="F3" s="449"/>
      <c r="G3" s="449"/>
      <c r="H3" s="449"/>
      <c r="I3" s="449"/>
      <c r="J3" s="449"/>
      <c r="K3" s="449"/>
      <c r="L3" s="450"/>
      <c r="M3" s="445" t="s">
        <v>164</v>
      </c>
      <c r="N3" s="446"/>
      <c r="O3" s="447"/>
    </row>
    <row r="4" spans="1:15" s="82" customFormat="1" ht="21.75" customHeight="1" thickBot="1" x14ac:dyDescent="0.35">
      <c r="A4" s="441"/>
      <c r="B4" s="451" t="s">
        <v>165</v>
      </c>
      <c r="C4" s="452"/>
      <c r="D4" s="452"/>
      <c r="E4" s="452"/>
      <c r="F4" s="452"/>
      <c r="G4" s="452"/>
      <c r="H4" s="452"/>
      <c r="I4" s="452"/>
      <c r="J4" s="452"/>
      <c r="K4" s="452"/>
      <c r="L4" s="453"/>
      <c r="M4" s="445" t="s">
        <v>166</v>
      </c>
      <c r="N4" s="446"/>
      <c r="O4" s="447"/>
    </row>
    <row r="5" spans="1:15" s="82" customFormat="1" ht="16.2" customHeight="1" thickBot="1" x14ac:dyDescent="0.35">
      <c r="A5" s="83"/>
      <c r="B5" s="84"/>
      <c r="C5" s="84"/>
      <c r="D5" s="84"/>
      <c r="E5" s="84"/>
      <c r="F5" s="84"/>
      <c r="G5" s="84"/>
      <c r="H5" s="84"/>
      <c r="I5" s="84"/>
      <c r="J5" s="84"/>
      <c r="K5" s="84"/>
      <c r="L5" s="84"/>
      <c r="M5" s="85"/>
      <c r="N5" s="85"/>
      <c r="O5" s="85"/>
    </row>
    <row r="6" spans="1:15" ht="40.35" customHeight="1" thickBot="1" x14ac:dyDescent="0.35">
      <c r="A6" s="52" t="s">
        <v>167</v>
      </c>
      <c r="B6" s="431" t="s">
        <v>168</v>
      </c>
      <c r="C6" s="432"/>
      <c r="D6" s="432"/>
      <c r="E6" s="432"/>
      <c r="F6" s="432"/>
      <c r="G6" s="432"/>
      <c r="H6" s="432"/>
      <c r="I6" s="432"/>
      <c r="J6" s="432"/>
      <c r="K6" s="433"/>
      <c r="L6" s="160" t="s">
        <v>169</v>
      </c>
      <c r="M6" s="434">
        <v>2024110010316</v>
      </c>
      <c r="N6" s="435"/>
      <c r="O6" s="436"/>
    </row>
    <row r="7" spans="1:15" s="82" customFormat="1" ht="18" customHeight="1" thickBot="1" x14ac:dyDescent="0.35">
      <c r="A7" s="83"/>
      <c r="B7" s="84"/>
      <c r="C7" s="84"/>
      <c r="D7" s="84"/>
      <c r="E7" s="84"/>
      <c r="F7" s="84"/>
      <c r="G7" s="84"/>
      <c r="H7" s="84"/>
      <c r="I7" s="84"/>
      <c r="J7" s="84"/>
      <c r="K7" s="84"/>
      <c r="L7" s="84"/>
      <c r="M7" s="85"/>
      <c r="N7" s="85"/>
      <c r="O7" s="85"/>
    </row>
    <row r="8" spans="1:15" s="82" customFormat="1" ht="21.75" customHeight="1" thickBot="1" x14ac:dyDescent="0.35">
      <c r="A8" s="427" t="s">
        <v>6</v>
      </c>
      <c r="B8" s="160" t="s">
        <v>170</v>
      </c>
      <c r="C8" s="123" t="s">
        <v>171</v>
      </c>
      <c r="D8" s="160" t="s">
        <v>172</v>
      </c>
      <c r="E8" s="123"/>
      <c r="F8" s="160" t="s">
        <v>173</v>
      </c>
      <c r="G8" s="123"/>
      <c r="H8" s="160" t="s">
        <v>174</v>
      </c>
      <c r="I8" s="125"/>
      <c r="J8" s="406" t="s">
        <v>8</v>
      </c>
      <c r="K8" s="437"/>
      <c r="L8" s="159" t="s">
        <v>175</v>
      </c>
      <c r="M8" s="438"/>
      <c r="N8" s="438"/>
      <c r="O8" s="438"/>
    </row>
    <row r="9" spans="1:15" s="82" customFormat="1" ht="21.75" customHeight="1" thickBot="1" x14ac:dyDescent="0.35">
      <c r="A9" s="427"/>
      <c r="B9" s="161" t="s">
        <v>177</v>
      </c>
      <c r="C9" s="126"/>
      <c r="D9" s="160" t="s">
        <v>178</v>
      </c>
      <c r="E9" s="127"/>
      <c r="F9" s="160" t="s">
        <v>179</v>
      </c>
      <c r="G9" s="127"/>
      <c r="H9" s="160" t="s">
        <v>180</v>
      </c>
      <c r="I9" s="125"/>
      <c r="J9" s="406"/>
      <c r="K9" s="437"/>
      <c r="L9" s="159" t="s">
        <v>181</v>
      </c>
      <c r="M9" s="438"/>
      <c r="N9" s="438"/>
      <c r="O9" s="438"/>
    </row>
    <row r="10" spans="1:15" s="82" customFormat="1" ht="21.75" customHeight="1" thickBot="1" x14ac:dyDescent="0.35">
      <c r="A10" s="427"/>
      <c r="B10" s="160" t="s">
        <v>182</v>
      </c>
      <c r="C10" s="123"/>
      <c r="D10" s="160" t="s">
        <v>183</v>
      </c>
      <c r="E10" s="127"/>
      <c r="F10" s="160" t="s">
        <v>184</v>
      </c>
      <c r="G10" s="127"/>
      <c r="H10" s="160" t="s">
        <v>185</v>
      </c>
      <c r="I10" s="125"/>
      <c r="J10" s="406"/>
      <c r="K10" s="437"/>
      <c r="L10" s="159" t="s">
        <v>186</v>
      </c>
      <c r="M10" s="438" t="s">
        <v>176</v>
      </c>
      <c r="N10" s="438"/>
      <c r="O10" s="438"/>
    </row>
    <row r="11" spans="1:15" ht="15" customHeight="1" thickBot="1" x14ac:dyDescent="0.35">
      <c r="A11" s="6"/>
      <c r="B11" s="7"/>
      <c r="C11" s="7"/>
      <c r="D11" s="9"/>
      <c r="E11" s="8"/>
      <c r="F11" s="8"/>
      <c r="G11" s="206"/>
      <c r="H11" s="206"/>
      <c r="I11" s="10"/>
      <c r="J11" s="10"/>
      <c r="K11" s="7"/>
      <c r="L11" s="7"/>
      <c r="M11" s="7"/>
      <c r="N11" s="7"/>
      <c r="O11" s="7"/>
    </row>
    <row r="12" spans="1:15" ht="15" customHeight="1" x14ac:dyDescent="0.3">
      <c r="A12" s="414" t="s">
        <v>187</v>
      </c>
      <c r="B12" s="417" t="s">
        <v>270</v>
      </c>
      <c r="C12" s="418"/>
      <c r="D12" s="418"/>
      <c r="E12" s="418"/>
      <c r="F12" s="418"/>
      <c r="G12" s="418"/>
      <c r="H12" s="418"/>
      <c r="I12" s="418"/>
      <c r="J12" s="418"/>
      <c r="K12" s="418"/>
      <c r="L12" s="418"/>
      <c r="M12" s="418"/>
      <c r="N12" s="418"/>
      <c r="O12" s="419"/>
    </row>
    <row r="13" spans="1:15" ht="15" customHeight="1" x14ac:dyDescent="0.3">
      <c r="A13" s="415"/>
      <c r="B13" s="420"/>
      <c r="C13" s="421"/>
      <c r="D13" s="421"/>
      <c r="E13" s="421"/>
      <c r="F13" s="421"/>
      <c r="G13" s="421"/>
      <c r="H13" s="421"/>
      <c r="I13" s="421"/>
      <c r="J13" s="421"/>
      <c r="K13" s="421"/>
      <c r="L13" s="421"/>
      <c r="M13" s="421"/>
      <c r="N13" s="421"/>
      <c r="O13" s="422"/>
    </row>
    <row r="14" spans="1:15" ht="15" customHeight="1" thickBot="1" x14ac:dyDescent="0.35">
      <c r="A14" s="416"/>
      <c r="B14" s="423"/>
      <c r="C14" s="424"/>
      <c r="D14" s="424"/>
      <c r="E14" s="424"/>
      <c r="F14" s="424"/>
      <c r="G14" s="424"/>
      <c r="H14" s="424"/>
      <c r="I14" s="424"/>
      <c r="J14" s="424"/>
      <c r="K14" s="424"/>
      <c r="L14" s="424"/>
      <c r="M14" s="424"/>
      <c r="N14" s="424"/>
      <c r="O14" s="425"/>
    </row>
    <row r="15" spans="1:15" ht="9" customHeight="1" thickBot="1" x14ac:dyDescent="0.35">
      <c r="A15" s="14"/>
      <c r="B15" s="81"/>
      <c r="C15" s="15"/>
      <c r="D15" s="15"/>
      <c r="E15" s="15"/>
      <c r="F15" s="15"/>
      <c r="G15" s="16"/>
      <c r="H15" s="16"/>
      <c r="I15" s="16"/>
      <c r="J15" s="16"/>
      <c r="K15" s="16"/>
      <c r="L15" s="17"/>
      <c r="M15" s="17"/>
      <c r="N15" s="17"/>
      <c r="O15" s="17"/>
    </row>
    <row r="16" spans="1:15" s="18" customFormat="1" ht="37.5" customHeight="1" thickBot="1" x14ac:dyDescent="0.35">
      <c r="A16" s="52" t="s">
        <v>13</v>
      </c>
      <c r="B16" s="426" t="s">
        <v>189</v>
      </c>
      <c r="C16" s="426"/>
      <c r="D16" s="426"/>
      <c r="E16" s="426"/>
      <c r="F16" s="426"/>
      <c r="G16" s="427" t="s">
        <v>15</v>
      </c>
      <c r="H16" s="427"/>
      <c r="I16" s="428" t="s">
        <v>271</v>
      </c>
      <c r="J16" s="428"/>
      <c r="K16" s="428"/>
      <c r="L16" s="428"/>
      <c r="M16" s="428"/>
      <c r="N16" s="428"/>
      <c r="O16" s="428"/>
    </row>
    <row r="17" spans="1:15" ht="9" customHeight="1" thickBot="1" x14ac:dyDescent="0.35">
      <c r="A17" s="14"/>
      <c r="B17" s="16"/>
      <c r="C17" s="15"/>
      <c r="D17" s="15"/>
      <c r="E17" s="15"/>
      <c r="F17" s="15"/>
      <c r="G17" s="16"/>
      <c r="H17" s="16"/>
      <c r="I17" s="16"/>
      <c r="J17" s="16"/>
      <c r="K17" s="16"/>
      <c r="L17" s="17"/>
      <c r="M17" s="17"/>
      <c r="N17" s="17"/>
      <c r="O17" s="17"/>
    </row>
    <row r="18" spans="1:15" ht="56.25" customHeight="1" thickBot="1" x14ac:dyDescent="0.35">
      <c r="A18" s="52" t="s">
        <v>17</v>
      </c>
      <c r="B18" s="429" t="s">
        <v>191</v>
      </c>
      <c r="C18" s="429"/>
      <c r="D18" s="429"/>
      <c r="E18" s="429"/>
      <c r="F18" s="52" t="s">
        <v>19</v>
      </c>
      <c r="G18" s="430" t="s">
        <v>192</v>
      </c>
      <c r="H18" s="430"/>
      <c r="I18" s="430"/>
      <c r="J18" s="52" t="s">
        <v>21</v>
      </c>
      <c r="K18" s="426" t="s">
        <v>193</v>
      </c>
      <c r="L18" s="426"/>
      <c r="M18" s="426"/>
      <c r="N18" s="426"/>
      <c r="O18" s="426"/>
    </row>
    <row r="19" spans="1:15" ht="9" customHeight="1" x14ac:dyDescent="0.3">
      <c r="A19" s="5"/>
      <c r="B19" s="2"/>
      <c r="C19" s="403"/>
      <c r="D19" s="403"/>
      <c r="E19" s="403"/>
      <c r="F19" s="403"/>
      <c r="G19" s="403"/>
      <c r="H19" s="403"/>
      <c r="I19" s="403"/>
      <c r="J19" s="403"/>
      <c r="K19" s="403"/>
      <c r="L19" s="403"/>
      <c r="M19" s="403"/>
      <c r="N19" s="403"/>
      <c r="O19" s="403"/>
    </row>
    <row r="20" spans="1:15" ht="16.5" customHeight="1" thickBot="1" x14ac:dyDescent="0.35">
      <c r="A20" s="79"/>
      <c r="B20" s="80"/>
      <c r="C20" s="80"/>
      <c r="D20" s="80"/>
      <c r="E20" s="80"/>
      <c r="F20" s="80"/>
      <c r="G20" s="80"/>
      <c r="H20" s="80"/>
      <c r="I20" s="80"/>
      <c r="J20" s="80"/>
      <c r="K20" s="80"/>
      <c r="L20" s="80"/>
      <c r="M20" s="80"/>
      <c r="N20" s="80"/>
      <c r="O20" s="80"/>
    </row>
    <row r="21" spans="1:15" ht="32.1" customHeight="1" thickBot="1" x14ac:dyDescent="0.35">
      <c r="A21" s="404" t="s">
        <v>23</v>
      </c>
      <c r="B21" s="405"/>
      <c r="C21" s="405"/>
      <c r="D21" s="405"/>
      <c r="E21" s="405"/>
      <c r="F21" s="405"/>
      <c r="G21" s="405"/>
      <c r="H21" s="405"/>
      <c r="I21" s="405"/>
      <c r="J21" s="405"/>
      <c r="K21" s="405"/>
      <c r="L21" s="405"/>
      <c r="M21" s="405"/>
      <c r="N21" s="405"/>
      <c r="O21" s="406"/>
    </row>
    <row r="22" spans="1:15" ht="32.1" customHeight="1" thickBot="1" x14ac:dyDescent="0.35">
      <c r="A22" s="404" t="s">
        <v>194</v>
      </c>
      <c r="B22" s="405"/>
      <c r="C22" s="405"/>
      <c r="D22" s="405"/>
      <c r="E22" s="405"/>
      <c r="F22" s="405"/>
      <c r="G22" s="405"/>
      <c r="H22" s="405"/>
      <c r="I22" s="405"/>
      <c r="J22" s="405"/>
      <c r="K22" s="405"/>
      <c r="L22" s="405"/>
      <c r="M22" s="405"/>
      <c r="N22" s="405"/>
      <c r="O22" s="406"/>
    </row>
    <row r="23" spans="1:15" ht="32.1" customHeight="1" thickBot="1" x14ac:dyDescent="0.35">
      <c r="A23" s="24"/>
      <c r="B23" s="19" t="s">
        <v>170</v>
      </c>
      <c r="C23" s="19" t="s">
        <v>172</v>
      </c>
      <c r="D23" s="19" t="s">
        <v>173</v>
      </c>
      <c r="E23" s="19" t="s">
        <v>174</v>
      </c>
      <c r="F23" s="19" t="s">
        <v>177</v>
      </c>
      <c r="G23" s="19" t="s">
        <v>178</v>
      </c>
      <c r="H23" s="19" t="s">
        <v>179</v>
      </c>
      <c r="I23" s="19" t="s">
        <v>180</v>
      </c>
      <c r="J23" s="19" t="s">
        <v>182</v>
      </c>
      <c r="K23" s="19" t="s">
        <v>183</v>
      </c>
      <c r="L23" s="19" t="s">
        <v>184</v>
      </c>
      <c r="M23" s="19" t="s">
        <v>185</v>
      </c>
      <c r="N23" s="20" t="s">
        <v>195</v>
      </c>
      <c r="O23" s="20" t="s">
        <v>196</v>
      </c>
    </row>
    <row r="24" spans="1:15" ht="32.1" customHeight="1" x14ac:dyDescent="0.3">
      <c r="A24" s="21" t="s">
        <v>24</v>
      </c>
      <c r="B24" s="213">
        <v>977732000</v>
      </c>
      <c r="C24" s="213"/>
      <c r="D24" s="213"/>
      <c r="E24" s="200"/>
      <c r="F24" s="200"/>
      <c r="G24" s="200"/>
      <c r="H24" s="200"/>
      <c r="I24" s="200"/>
      <c r="J24" s="200"/>
      <c r="K24" s="200"/>
      <c r="L24" s="200"/>
      <c r="M24" s="200"/>
      <c r="N24" s="216">
        <f>SUM(B24:M24)</f>
        <v>977732000</v>
      </c>
      <c r="O24" s="201">
        <v>1</v>
      </c>
    </row>
    <row r="25" spans="1:15" ht="32.1" customHeight="1" x14ac:dyDescent="0.3">
      <c r="A25" s="21" t="s">
        <v>26</v>
      </c>
      <c r="B25" s="208">
        <v>977731750</v>
      </c>
      <c r="C25" s="208"/>
      <c r="D25" s="213"/>
      <c r="E25" s="200"/>
      <c r="F25" s="200"/>
      <c r="G25" s="200"/>
      <c r="H25" s="200"/>
      <c r="I25" s="200"/>
      <c r="J25" s="200"/>
      <c r="K25" s="200"/>
      <c r="L25" s="200"/>
      <c r="M25" s="200"/>
      <c r="N25" s="216">
        <f t="shared" ref="N25:N29" si="0">SUM(B25:M25)</f>
        <v>977731750</v>
      </c>
      <c r="O25" s="202">
        <f>N25/N24</f>
        <v>0.99999974430621075</v>
      </c>
    </row>
    <row r="26" spans="1:15" ht="32.1" customHeight="1" x14ac:dyDescent="0.3">
      <c r="A26" s="21" t="s">
        <v>28</v>
      </c>
      <c r="B26" s="209">
        <v>0</v>
      </c>
      <c r="C26" s="209"/>
      <c r="D26" s="214"/>
      <c r="E26" s="203"/>
      <c r="F26" s="203"/>
      <c r="G26" s="203"/>
      <c r="H26" s="203"/>
      <c r="I26" s="203"/>
      <c r="J26" s="203"/>
      <c r="K26" s="203"/>
      <c r="L26" s="203"/>
      <c r="M26" s="203"/>
      <c r="N26" s="216">
        <f t="shared" si="0"/>
        <v>0</v>
      </c>
      <c r="O26" s="202">
        <f>N26/N24</f>
        <v>0</v>
      </c>
    </row>
    <row r="27" spans="1:15" ht="32.1" customHeight="1" x14ac:dyDescent="0.3">
      <c r="A27" s="21" t="s">
        <v>197</v>
      </c>
      <c r="B27" s="213">
        <v>29086061</v>
      </c>
      <c r="C27" s="213"/>
      <c r="D27" s="213"/>
      <c r="E27" s="200"/>
      <c r="F27" s="200"/>
      <c r="G27" s="200"/>
      <c r="H27" s="200"/>
      <c r="I27" s="200"/>
      <c r="J27" s="200"/>
      <c r="K27" s="200"/>
      <c r="L27" s="200"/>
      <c r="M27" s="200"/>
      <c r="N27" s="216">
        <f t="shared" si="0"/>
        <v>29086061</v>
      </c>
      <c r="O27" s="202">
        <v>1</v>
      </c>
    </row>
    <row r="28" spans="1:15" ht="32.1" customHeight="1" x14ac:dyDescent="0.3">
      <c r="A28" s="21" t="s">
        <v>198</v>
      </c>
      <c r="B28" s="214">
        <v>0</v>
      </c>
      <c r="C28" s="214"/>
      <c r="D28" s="214"/>
      <c r="E28" s="203"/>
      <c r="F28" s="203"/>
      <c r="G28" s="203"/>
      <c r="H28" s="203"/>
      <c r="I28" s="203"/>
      <c r="J28" s="203"/>
      <c r="K28" s="203"/>
      <c r="L28" s="203"/>
      <c r="M28" s="203"/>
      <c r="N28" s="216">
        <f t="shared" si="0"/>
        <v>0</v>
      </c>
      <c r="O28" s="202">
        <f>N28/N27</f>
        <v>0</v>
      </c>
    </row>
    <row r="29" spans="1:15" ht="32.1" customHeight="1" thickBot="1" x14ac:dyDescent="0.35">
      <c r="A29" s="22" t="s">
        <v>34</v>
      </c>
      <c r="B29" s="215">
        <v>0</v>
      </c>
      <c r="C29" s="215"/>
      <c r="D29" s="215"/>
      <c r="E29" s="204"/>
      <c r="F29" s="204"/>
      <c r="G29" s="204"/>
      <c r="H29" s="204"/>
      <c r="I29" s="204"/>
      <c r="J29" s="204"/>
      <c r="K29" s="204"/>
      <c r="L29" s="204"/>
      <c r="M29" s="204"/>
      <c r="N29" s="217">
        <f t="shared" si="0"/>
        <v>0</v>
      </c>
      <c r="O29" s="205">
        <f>N29/N27</f>
        <v>0</v>
      </c>
    </row>
    <row r="30" spans="1:15" s="23" customFormat="1" ht="16.5" customHeight="1" x14ac:dyDescent="0.25"/>
    <row r="31" spans="1:15" s="23" customFormat="1" ht="17.25" customHeight="1" x14ac:dyDescent="0.25"/>
    <row r="32" spans="1:15" ht="5.25" customHeight="1" thickBot="1" x14ac:dyDescent="0.35"/>
    <row r="33" spans="1:13" ht="48" customHeight="1" thickBot="1" x14ac:dyDescent="0.35">
      <c r="A33" s="407" t="s">
        <v>199</v>
      </c>
      <c r="B33" s="408"/>
      <c r="C33" s="408"/>
      <c r="D33" s="408"/>
      <c r="E33" s="408"/>
      <c r="F33" s="408"/>
      <c r="G33" s="408"/>
      <c r="H33" s="408"/>
      <c r="I33" s="409"/>
      <c r="J33" s="27"/>
    </row>
    <row r="34" spans="1:13" ht="50.25" customHeight="1" thickBot="1" x14ac:dyDescent="0.35">
      <c r="A34" s="36" t="s">
        <v>200</v>
      </c>
      <c r="B34" s="410" t="str">
        <f>+B12</f>
        <v>Fortalecer el 100% de los controles asociados al proceso de gestión financiera</v>
      </c>
      <c r="C34" s="411"/>
      <c r="D34" s="411"/>
      <c r="E34" s="411"/>
      <c r="F34" s="411"/>
      <c r="G34" s="411"/>
      <c r="H34" s="411"/>
      <c r="I34" s="412"/>
      <c r="J34" s="25"/>
      <c r="M34" s="188"/>
    </row>
    <row r="35" spans="1:13" ht="18.75" customHeight="1" thickBot="1" x14ac:dyDescent="0.35">
      <c r="A35" s="382" t="s">
        <v>39</v>
      </c>
      <c r="B35" s="87">
        <v>2024</v>
      </c>
      <c r="C35" s="87">
        <v>2025</v>
      </c>
      <c r="D35" s="87">
        <v>2026</v>
      </c>
      <c r="E35" s="87">
        <v>2027</v>
      </c>
      <c r="F35" s="87" t="s">
        <v>201</v>
      </c>
      <c r="G35" s="413" t="s">
        <v>41</v>
      </c>
      <c r="H35" s="506" t="s">
        <v>202</v>
      </c>
      <c r="I35" s="506"/>
      <c r="J35" s="25"/>
      <c r="M35" s="188"/>
    </row>
    <row r="36" spans="1:13" ht="50.25" customHeight="1" thickBot="1" x14ac:dyDescent="0.35">
      <c r="A36" s="383"/>
      <c r="B36" s="235">
        <v>1</v>
      </c>
      <c r="C36" s="235">
        <v>1</v>
      </c>
      <c r="D36" s="235">
        <v>1</v>
      </c>
      <c r="E36" s="235">
        <v>1</v>
      </c>
      <c r="F36" s="236">
        <v>1</v>
      </c>
      <c r="G36" s="413"/>
      <c r="H36" s="506"/>
      <c r="I36" s="506"/>
      <c r="J36" s="25"/>
      <c r="M36" s="189"/>
    </row>
    <row r="37" spans="1:13" ht="52.5" customHeight="1" thickBot="1" x14ac:dyDescent="0.35">
      <c r="A37" s="37" t="s">
        <v>43</v>
      </c>
      <c r="B37" s="396">
        <v>0.17</v>
      </c>
      <c r="C37" s="397"/>
      <c r="D37" s="398" t="s">
        <v>203</v>
      </c>
      <c r="E37" s="399"/>
      <c r="F37" s="399"/>
      <c r="G37" s="399"/>
      <c r="H37" s="399"/>
      <c r="I37" s="400"/>
    </row>
    <row r="38" spans="1:13" s="26" customFormat="1" ht="48" customHeight="1" x14ac:dyDescent="0.3">
      <c r="A38" s="382" t="s">
        <v>204</v>
      </c>
      <c r="B38" s="37" t="s">
        <v>205</v>
      </c>
      <c r="C38" s="36" t="s">
        <v>87</v>
      </c>
      <c r="D38" s="384" t="s">
        <v>89</v>
      </c>
      <c r="E38" s="385"/>
      <c r="F38" s="384" t="s">
        <v>91</v>
      </c>
      <c r="G38" s="385"/>
      <c r="H38" s="38" t="s">
        <v>93</v>
      </c>
      <c r="I38" s="40" t="s">
        <v>94</v>
      </c>
      <c r="M38" s="190"/>
    </row>
    <row r="39" spans="1:13" ht="310.5" customHeight="1" x14ac:dyDescent="0.3">
      <c r="A39" s="383"/>
      <c r="B39" s="244">
        <v>8.3400000000000002E-2</v>
      </c>
      <c r="C39" s="315">
        <v>8.3400000000000002E-2</v>
      </c>
      <c r="D39" s="401" t="s">
        <v>272</v>
      </c>
      <c r="E39" s="402"/>
      <c r="F39" s="401" t="s">
        <v>273</v>
      </c>
      <c r="G39" s="402"/>
      <c r="H39" s="198" t="s">
        <v>274</v>
      </c>
      <c r="I39" s="314" t="s">
        <v>275</v>
      </c>
      <c r="M39" s="188"/>
    </row>
    <row r="40" spans="1:13" s="26" customFormat="1" ht="54" customHeight="1" x14ac:dyDescent="0.3">
      <c r="A40" s="382" t="s">
        <v>210</v>
      </c>
      <c r="B40" s="265" t="s">
        <v>205</v>
      </c>
      <c r="C40" s="38" t="s">
        <v>87</v>
      </c>
      <c r="D40" s="384" t="s">
        <v>89</v>
      </c>
      <c r="E40" s="385"/>
      <c r="F40" s="384" t="s">
        <v>91</v>
      </c>
      <c r="G40" s="385"/>
      <c r="H40" s="38" t="s">
        <v>93</v>
      </c>
      <c r="I40" s="40" t="s">
        <v>94</v>
      </c>
    </row>
    <row r="41" spans="1:13" ht="110.25" customHeight="1" thickBot="1" x14ac:dyDescent="0.35">
      <c r="A41" s="383"/>
      <c r="B41" s="266">
        <v>8.3299999999999999E-2</v>
      </c>
      <c r="C41" s="31"/>
      <c r="D41" s="392"/>
      <c r="E41" s="393"/>
      <c r="F41" s="394"/>
      <c r="G41" s="395"/>
      <c r="H41" s="198"/>
      <c r="I41" s="29"/>
    </row>
    <row r="42" spans="1:13" s="26" customFormat="1" ht="45" customHeight="1" thickBot="1" x14ac:dyDescent="0.35">
      <c r="A42" s="382" t="s">
        <v>211</v>
      </c>
      <c r="B42" s="265" t="s">
        <v>205</v>
      </c>
      <c r="C42" s="38" t="s">
        <v>87</v>
      </c>
      <c r="D42" s="384" t="s">
        <v>89</v>
      </c>
      <c r="E42" s="385"/>
      <c r="F42" s="384" t="s">
        <v>91</v>
      </c>
      <c r="G42" s="385"/>
      <c r="H42" s="38" t="s">
        <v>93</v>
      </c>
      <c r="I42" s="40" t="s">
        <v>94</v>
      </c>
    </row>
    <row r="43" spans="1:13" ht="110.25" customHeight="1" thickBot="1" x14ac:dyDescent="0.35">
      <c r="A43" s="383"/>
      <c r="B43" s="266">
        <v>8.3299999999999999E-2</v>
      </c>
      <c r="C43" s="191"/>
      <c r="D43" s="392"/>
      <c r="E43" s="393"/>
      <c r="F43" s="394"/>
      <c r="G43" s="395"/>
      <c r="H43" s="198"/>
      <c r="I43" s="29"/>
    </row>
    <row r="44" spans="1:13" s="26" customFormat="1" ht="44.25" customHeight="1" thickBot="1" x14ac:dyDescent="0.35">
      <c r="A44" s="382" t="s">
        <v>212</v>
      </c>
      <c r="B44" s="265" t="s">
        <v>205</v>
      </c>
      <c r="C44" s="39" t="s">
        <v>87</v>
      </c>
      <c r="D44" s="384" t="s">
        <v>89</v>
      </c>
      <c r="E44" s="385"/>
      <c r="F44" s="384" t="s">
        <v>91</v>
      </c>
      <c r="G44" s="385"/>
      <c r="H44" s="38" t="s">
        <v>93</v>
      </c>
      <c r="I44" s="38" t="s">
        <v>94</v>
      </c>
    </row>
    <row r="45" spans="1:13" ht="99" customHeight="1" thickBot="1" x14ac:dyDescent="0.35">
      <c r="A45" s="383"/>
      <c r="B45" s="244">
        <v>8.3400000000000002E-2</v>
      </c>
      <c r="C45" s="31"/>
      <c r="D45" s="390"/>
      <c r="E45" s="391"/>
      <c r="F45" s="390"/>
      <c r="G45" s="391"/>
      <c r="H45" s="47"/>
      <c r="I45" s="48"/>
    </row>
    <row r="46" spans="1:13" s="26" customFormat="1" ht="47.25" customHeight="1" thickBot="1" x14ac:dyDescent="0.35">
      <c r="A46" s="382" t="s">
        <v>213</v>
      </c>
      <c r="B46" s="265" t="s">
        <v>205</v>
      </c>
      <c r="C46" s="38" t="s">
        <v>87</v>
      </c>
      <c r="D46" s="384" t="s">
        <v>89</v>
      </c>
      <c r="E46" s="385"/>
      <c r="F46" s="384" t="s">
        <v>91</v>
      </c>
      <c r="G46" s="385"/>
      <c r="H46" s="38" t="s">
        <v>93</v>
      </c>
      <c r="I46" s="40" t="s">
        <v>94</v>
      </c>
    </row>
    <row r="47" spans="1:13" ht="120.75" customHeight="1" thickBot="1" x14ac:dyDescent="0.35">
      <c r="A47" s="383"/>
      <c r="B47" s="266">
        <v>8.3299999999999999E-2</v>
      </c>
      <c r="C47" s="31"/>
      <c r="D47" s="386"/>
      <c r="E47" s="387"/>
      <c r="F47" s="386"/>
      <c r="G47" s="387"/>
      <c r="H47" s="28"/>
      <c r="I47" s="30"/>
    </row>
    <row r="48" spans="1:13" s="26" customFormat="1" ht="52.5" customHeight="1" thickBot="1" x14ac:dyDescent="0.35">
      <c r="A48" s="382" t="s">
        <v>214</v>
      </c>
      <c r="B48" s="265" t="s">
        <v>205</v>
      </c>
      <c r="C48" s="38" t="s">
        <v>87</v>
      </c>
      <c r="D48" s="384" t="s">
        <v>89</v>
      </c>
      <c r="E48" s="385"/>
      <c r="F48" s="384" t="s">
        <v>91</v>
      </c>
      <c r="G48" s="385"/>
      <c r="H48" s="38" t="s">
        <v>93</v>
      </c>
      <c r="I48" s="40" t="s">
        <v>94</v>
      </c>
    </row>
    <row r="49" spans="1:9" ht="120.75" customHeight="1" thickBot="1" x14ac:dyDescent="0.35">
      <c r="A49" s="383"/>
      <c r="B49" s="266">
        <v>8.3299999999999999E-2</v>
      </c>
      <c r="C49" s="32"/>
      <c r="D49" s="386"/>
      <c r="E49" s="387"/>
      <c r="F49" s="386"/>
      <c r="G49" s="387"/>
      <c r="H49" s="28"/>
      <c r="I49" s="30"/>
    </row>
    <row r="50" spans="1:9" ht="35.1" customHeight="1" thickBot="1" x14ac:dyDescent="0.35">
      <c r="A50" s="382" t="s">
        <v>215</v>
      </c>
      <c r="B50" s="267" t="s">
        <v>205</v>
      </c>
      <c r="C50" s="36" t="s">
        <v>87</v>
      </c>
      <c r="D50" s="384" t="s">
        <v>89</v>
      </c>
      <c r="E50" s="385"/>
      <c r="F50" s="384" t="s">
        <v>91</v>
      </c>
      <c r="G50" s="385"/>
      <c r="H50" s="38" t="s">
        <v>93</v>
      </c>
      <c r="I50" s="40" t="s">
        <v>94</v>
      </c>
    </row>
    <row r="51" spans="1:9" ht="120.75" customHeight="1" thickBot="1" x14ac:dyDescent="0.35">
      <c r="A51" s="383"/>
      <c r="B51" s="244">
        <v>8.3400000000000002E-2</v>
      </c>
      <c r="C51" s="32"/>
      <c r="D51" s="386"/>
      <c r="E51" s="389"/>
      <c r="F51" s="386"/>
      <c r="G51" s="387"/>
      <c r="H51" s="28"/>
      <c r="I51" s="30"/>
    </row>
    <row r="52" spans="1:9" ht="35.1" customHeight="1" thickBot="1" x14ac:dyDescent="0.35">
      <c r="A52" s="382" t="s">
        <v>216</v>
      </c>
      <c r="B52" s="318" t="s">
        <v>205</v>
      </c>
      <c r="C52" s="36" t="s">
        <v>87</v>
      </c>
      <c r="D52" s="384" t="s">
        <v>89</v>
      </c>
      <c r="E52" s="385"/>
      <c r="F52" s="384" t="s">
        <v>91</v>
      </c>
      <c r="G52" s="385"/>
      <c r="H52" s="38" t="s">
        <v>93</v>
      </c>
      <c r="I52" s="40" t="s">
        <v>94</v>
      </c>
    </row>
    <row r="53" spans="1:9" ht="120.75" customHeight="1" thickBot="1" x14ac:dyDescent="0.35">
      <c r="A53" s="383"/>
      <c r="B53" s="266">
        <v>8.3299999999999999E-2</v>
      </c>
      <c r="C53" s="32"/>
      <c r="D53" s="386"/>
      <c r="E53" s="389"/>
      <c r="F53" s="386"/>
      <c r="G53" s="387"/>
      <c r="H53" s="49"/>
      <c r="I53" s="30"/>
    </row>
    <row r="54" spans="1:9" ht="35.1" customHeight="1" thickBot="1" x14ac:dyDescent="0.35">
      <c r="A54" s="382" t="s">
        <v>217</v>
      </c>
      <c r="B54" s="267" t="s">
        <v>205</v>
      </c>
      <c r="C54" s="36" t="s">
        <v>87</v>
      </c>
      <c r="D54" s="384" t="s">
        <v>89</v>
      </c>
      <c r="E54" s="385"/>
      <c r="F54" s="384" t="s">
        <v>91</v>
      </c>
      <c r="G54" s="385"/>
      <c r="H54" s="38" t="s">
        <v>93</v>
      </c>
      <c r="I54" s="40" t="s">
        <v>94</v>
      </c>
    </row>
    <row r="55" spans="1:9" ht="120.75" customHeight="1" thickBot="1" x14ac:dyDescent="0.35">
      <c r="A55" s="383"/>
      <c r="B55" s="266">
        <v>8.3299999999999999E-2</v>
      </c>
      <c r="C55" s="32"/>
      <c r="D55" s="386"/>
      <c r="E55" s="387"/>
      <c r="F55" s="386"/>
      <c r="G55" s="387"/>
      <c r="H55" s="28"/>
      <c r="I55" s="28"/>
    </row>
    <row r="56" spans="1:9" ht="35.1" customHeight="1" thickBot="1" x14ac:dyDescent="0.35">
      <c r="A56" s="382" t="s">
        <v>218</v>
      </c>
      <c r="B56" s="267" t="s">
        <v>205</v>
      </c>
      <c r="C56" s="36" t="s">
        <v>87</v>
      </c>
      <c r="D56" s="384" t="s">
        <v>89</v>
      </c>
      <c r="E56" s="385"/>
      <c r="F56" s="384" t="s">
        <v>91</v>
      </c>
      <c r="G56" s="385"/>
      <c r="H56" s="38" t="s">
        <v>93</v>
      </c>
      <c r="I56" s="40" t="s">
        <v>94</v>
      </c>
    </row>
    <row r="57" spans="1:9" ht="120.75" customHeight="1" thickBot="1" x14ac:dyDescent="0.35">
      <c r="A57" s="383"/>
      <c r="B57" s="244">
        <v>8.3400000000000002E-2</v>
      </c>
      <c r="C57" s="32"/>
      <c r="D57" s="386"/>
      <c r="E57" s="387"/>
      <c r="F57" s="386"/>
      <c r="G57" s="387"/>
      <c r="H57" s="28"/>
      <c r="I57" s="30"/>
    </row>
    <row r="58" spans="1:9" ht="35.1" customHeight="1" thickBot="1" x14ac:dyDescent="0.35">
      <c r="A58" s="382" t="s">
        <v>219</v>
      </c>
      <c r="B58" s="318" t="s">
        <v>205</v>
      </c>
      <c r="C58" s="36" t="s">
        <v>87</v>
      </c>
      <c r="D58" s="384" t="s">
        <v>89</v>
      </c>
      <c r="E58" s="385"/>
      <c r="F58" s="384" t="s">
        <v>91</v>
      </c>
      <c r="G58" s="385"/>
      <c r="H58" s="38" t="s">
        <v>93</v>
      </c>
      <c r="I58" s="40" t="s">
        <v>94</v>
      </c>
    </row>
    <row r="59" spans="1:9" ht="120.75" customHeight="1" thickBot="1" x14ac:dyDescent="0.35">
      <c r="A59" s="383"/>
      <c r="B59" s="266">
        <v>8.3299999999999999E-2</v>
      </c>
      <c r="C59" s="32"/>
      <c r="D59" s="386"/>
      <c r="E59" s="387"/>
      <c r="F59" s="389"/>
      <c r="G59" s="389"/>
      <c r="H59" s="28"/>
      <c r="I59" s="28"/>
    </row>
    <row r="60" spans="1:9" ht="35.1" customHeight="1" thickBot="1" x14ac:dyDescent="0.35">
      <c r="A60" s="382" t="s">
        <v>220</v>
      </c>
      <c r="B60" s="267" t="s">
        <v>205</v>
      </c>
      <c r="C60" s="36" t="s">
        <v>87</v>
      </c>
      <c r="D60" s="384" t="s">
        <v>89</v>
      </c>
      <c r="E60" s="385"/>
      <c r="F60" s="384" t="s">
        <v>91</v>
      </c>
      <c r="G60" s="385"/>
      <c r="H60" s="38" t="s">
        <v>93</v>
      </c>
      <c r="I60" s="40" t="s">
        <v>94</v>
      </c>
    </row>
    <row r="61" spans="1:9" ht="120.75" customHeight="1" thickBot="1" x14ac:dyDescent="0.35">
      <c r="A61" s="383"/>
      <c r="B61" s="266">
        <v>8.3299999999999999E-2</v>
      </c>
      <c r="C61" s="32"/>
      <c r="D61" s="386"/>
      <c r="E61" s="387"/>
      <c r="F61" s="386"/>
      <c r="G61" s="387"/>
      <c r="H61" s="28"/>
      <c r="I61" s="28"/>
    </row>
    <row r="62" spans="1:9" x14ac:dyDescent="0.3">
      <c r="B62" s="268">
        <f>B39+B47+B43+B41+B45+B49+B51+B53+B55+B57+B59+B61</f>
        <v>1</v>
      </c>
    </row>
    <row r="64" spans="1:9" s="25" customFormat="1" ht="30" customHeight="1" x14ac:dyDescent="0.3">
      <c r="A64" s="1"/>
      <c r="B64" s="1"/>
      <c r="C64" s="1"/>
      <c r="D64" s="1"/>
      <c r="E64" s="1"/>
      <c r="F64" s="1"/>
      <c r="G64" s="1"/>
      <c r="H64" s="1"/>
      <c r="I64" s="1"/>
    </row>
    <row r="65" spans="1:9" ht="34.5" customHeight="1" x14ac:dyDescent="0.3">
      <c r="A65" s="388" t="s">
        <v>57</v>
      </c>
      <c r="B65" s="388"/>
      <c r="C65" s="388"/>
      <c r="D65" s="388"/>
      <c r="E65" s="388"/>
      <c r="F65" s="388"/>
      <c r="G65" s="388"/>
      <c r="H65" s="388"/>
      <c r="I65" s="388"/>
    </row>
    <row r="66" spans="1:9" ht="67.5" customHeight="1" x14ac:dyDescent="0.3">
      <c r="A66" s="41" t="s">
        <v>58</v>
      </c>
      <c r="B66" s="376" t="s">
        <v>276</v>
      </c>
      <c r="C66" s="377"/>
      <c r="D66" s="376" t="s">
        <v>277</v>
      </c>
      <c r="E66" s="377"/>
      <c r="F66" s="376" t="s">
        <v>278</v>
      </c>
      <c r="G66" s="377"/>
      <c r="H66" s="378" t="s">
        <v>239</v>
      </c>
      <c r="I66" s="379"/>
    </row>
    <row r="67" spans="1:9" ht="45.75" customHeight="1" x14ac:dyDescent="0.3">
      <c r="A67" s="41" t="s">
        <v>224</v>
      </c>
      <c r="B67" s="512">
        <v>5.6500000000000002E-2</v>
      </c>
      <c r="C67" s="513"/>
      <c r="D67" s="512">
        <v>5.6500000000000002E-2</v>
      </c>
      <c r="E67" s="513"/>
      <c r="F67" s="512">
        <v>5.7000000000000002E-2</v>
      </c>
      <c r="G67" s="513"/>
      <c r="H67" s="380"/>
      <c r="I67" s="381"/>
    </row>
    <row r="68" spans="1:9" ht="30" customHeight="1" x14ac:dyDescent="0.3">
      <c r="A68" s="343" t="s">
        <v>170</v>
      </c>
      <c r="B68" s="92" t="s">
        <v>85</v>
      </c>
      <c r="C68" s="92" t="s">
        <v>87</v>
      </c>
      <c r="D68" s="92" t="s">
        <v>85</v>
      </c>
      <c r="E68" s="92" t="s">
        <v>87</v>
      </c>
      <c r="F68" s="92" t="s">
        <v>85</v>
      </c>
      <c r="G68" s="92" t="s">
        <v>87</v>
      </c>
      <c r="H68" s="92" t="s">
        <v>85</v>
      </c>
      <c r="I68" s="92" t="s">
        <v>87</v>
      </c>
    </row>
    <row r="69" spans="1:9" ht="30" customHeight="1" x14ac:dyDescent="0.3">
      <c r="A69" s="344"/>
      <c r="B69" s="234">
        <v>8.3400000000000002E-2</v>
      </c>
      <c r="C69" s="234">
        <v>8.3400000000000002E-2</v>
      </c>
      <c r="D69" s="234">
        <v>8.3400000000000002E-2</v>
      </c>
      <c r="E69" s="234">
        <v>8.3400000000000002E-2</v>
      </c>
      <c r="F69" s="234">
        <v>8.3400000000000002E-2</v>
      </c>
      <c r="G69" s="234">
        <v>8.3400000000000002E-2</v>
      </c>
      <c r="H69" s="50"/>
      <c r="I69" s="43"/>
    </row>
    <row r="70" spans="1:9" ht="336" customHeight="1" x14ac:dyDescent="0.3">
      <c r="A70" s="41" t="s">
        <v>225</v>
      </c>
      <c r="B70" s="507" t="s">
        <v>279</v>
      </c>
      <c r="C70" s="508"/>
      <c r="D70" s="509" t="s">
        <v>280</v>
      </c>
      <c r="E70" s="508"/>
      <c r="F70" s="510" t="s">
        <v>400</v>
      </c>
      <c r="G70" s="511"/>
      <c r="H70" s="356"/>
      <c r="I70" s="373"/>
    </row>
    <row r="71" spans="1:9" ht="167.25" customHeight="1" x14ac:dyDescent="0.3">
      <c r="A71" s="41" t="s">
        <v>228</v>
      </c>
      <c r="B71" s="374" t="s">
        <v>281</v>
      </c>
      <c r="C71" s="375"/>
      <c r="D71" s="374" t="s">
        <v>282</v>
      </c>
      <c r="E71" s="375"/>
      <c r="F71" s="374" t="s">
        <v>283</v>
      </c>
      <c r="G71" s="375"/>
      <c r="H71" s="358"/>
      <c r="I71" s="359"/>
    </row>
    <row r="72" spans="1:9" ht="30.75" customHeight="1" x14ac:dyDescent="0.3">
      <c r="A72" s="343" t="s">
        <v>172</v>
      </c>
      <c r="B72" s="92" t="s">
        <v>85</v>
      </c>
      <c r="C72" s="92" t="s">
        <v>87</v>
      </c>
      <c r="D72" s="92" t="s">
        <v>85</v>
      </c>
      <c r="E72" s="92" t="s">
        <v>87</v>
      </c>
      <c r="F72" s="92" t="s">
        <v>85</v>
      </c>
      <c r="G72" s="92" t="s">
        <v>87</v>
      </c>
      <c r="H72" s="92" t="s">
        <v>85</v>
      </c>
      <c r="I72" s="92" t="s">
        <v>87</v>
      </c>
    </row>
    <row r="73" spans="1:9" ht="30.75" customHeight="1" x14ac:dyDescent="0.3">
      <c r="A73" s="344"/>
      <c r="B73" s="234">
        <v>8.3299999999999999E-2</v>
      </c>
      <c r="C73" s="43"/>
      <c r="D73" s="234">
        <v>8.3299999999999999E-2</v>
      </c>
      <c r="E73" s="43"/>
      <c r="F73" s="234">
        <v>8.3299999999999999E-2</v>
      </c>
      <c r="G73" s="44"/>
      <c r="H73" s="50"/>
      <c r="I73" s="44"/>
    </row>
    <row r="74" spans="1:9" ht="100.2" customHeight="1" x14ac:dyDescent="0.3">
      <c r="A74" s="41" t="s">
        <v>225</v>
      </c>
      <c r="B74" s="362"/>
      <c r="C74" s="363"/>
      <c r="D74" s="354"/>
      <c r="E74" s="355"/>
      <c r="F74" s="368"/>
      <c r="G74" s="369"/>
      <c r="H74" s="370"/>
      <c r="I74" s="371"/>
    </row>
    <row r="75" spans="1:9" ht="102" customHeight="1" x14ac:dyDescent="0.3">
      <c r="A75" s="41" t="s">
        <v>228</v>
      </c>
      <c r="B75" s="362"/>
      <c r="C75" s="363"/>
      <c r="D75" s="372"/>
      <c r="E75" s="363"/>
      <c r="F75" s="362"/>
      <c r="G75" s="363"/>
      <c r="H75" s="358"/>
      <c r="I75" s="359"/>
    </row>
    <row r="76" spans="1:9" ht="30.75" customHeight="1" x14ac:dyDescent="0.3">
      <c r="A76" s="343" t="s">
        <v>173</v>
      </c>
      <c r="B76" s="92" t="s">
        <v>85</v>
      </c>
      <c r="C76" s="92" t="s">
        <v>87</v>
      </c>
      <c r="D76" s="92" t="s">
        <v>85</v>
      </c>
      <c r="E76" s="92" t="s">
        <v>87</v>
      </c>
      <c r="F76" s="92" t="s">
        <v>85</v>
      </c>
      <c r="G76" s="92" t="s">
        <v>87</v>
      </c>
      <c r="H76" s="92" t="s">
        <v>85</v>
      </c>
      <c r="I76" s="92" t="s">
        <v>87</v>
      </c>
    </row>
    <row r="77" spans="1:9" ht="30.75" customHeight="1" x14ac:dyDescent="0.3">
      <c r="A77" s="344"/>
      <c r="B77" s="234">
        <v>8.3299999999999999E-2</v>
      </c>
      <c r="C77" s="43"/>
      <c r="D77" s="234">
        <v>8.3299999999999999E-2</v>
      </c>
      <c r="E77" s="43"/>
      <c r="F77" s="234">
        <v>8.3299999999999999E-2</v>
      </c>
      <c r="G77" s="44"/>
      <c r="H77" s="50"/>
      <c r="I77" s="44"/>
    </row>
    <row r="78" spans="1:9" ht="85.8" customHeight="1" x14ac:dyDescent="0.3">
      <c r="A78" s="41" t="s">
        <v>225</v>
      </c>
      <c r="B78" s="366"/>
      <c r="C78" s="367"/>
      <c r="D78" s="366"/>
      <c r="E78" s="367"/>
      <c r="F78" s="366"/>
      <c r="G78" s="367"/>
      <c r="H78" s="358"/>
      <c r="I78" s="359"/>
    </row>
    <row r="79" spans="1:9" ht="72" customHeight="1" x14ac:dyDescent="0.3">
      <c r="A79" s="41" t="s">
        <v>228</v>
      </c>
      <c r="B79" s="362"/>
      <c r="C79" s="363"/>
      <c r="D79" s="362"/>
      <c r="E79" s="363"/>
      <c r="F79" s="366"/>
      <c r="G79" s="367"/>
      <c r="H79" s="358"/>
      <c r="I79" s="359"/>
    </row>
    <row r="80" spans="1:9" ht="30.75" customHeight="1" x14ac:dyDescent="0.3">
      <c r="A80" s="343" t="s">
        <v>174</v>
      </c>
      <c r="B80" s="92" t="s">
        <v>85</v>
      </c>
      <c r="C80" s="92" t="s">
        <v>87</v>
      </c>
      <c r="D80" s="92" t="s">
        <v>85</v>
      </c>
      <c r="E80" s="92" t="s">
        <v>87</v>
      </c>
      <c r="F80" s="92" t="s">
        <v>85</v>
      </c>
      <c r="G80" s="92" t="s">
        <v>87</v>
      </c>
      <c r="H80" s="92" t="s">
        <v>85</v>
      </c>
      <c r="I80" s="92" t="s">
        <v>87</v>
      </c>
    </row>
    <row r="81" spans="1:9" ht="30.75" customHeight="1" x14ac:dyDescent="0.3">
      <c r="A81" s="344"/>
      <c r="B81" s="234">
        <v>8.3400000000000002E-2</v>
      </c>
      <c r="C81" s="43"/>
      <c r="D81" s="234">
        <v>8.3400000000000002E-2</v>
      </c>
      <c r="E81" s="43"/>
      <c r="F81" s="234">
        <v>8.3400000000000002E-2</v>
      </c>
      <c r="G81" s="44"/>
      <c r="H81" s="50"/>
      <c r="I81" s="44"/>
    </row>
    <row r="82" spans="1:9" ht="87" customHeight="1" x14ac:dyDescent="0.3">
      <c r="A82" s="41" t="s">
        <v>225</v>
      </c>
      <c r="B82" s="354"/>
      <c r="C82" s="355"/>
      <c r="D82" s="354"/>
      <c r="E82" s="355"/>
      <c r="F82" s="356"/>
      <c r="G82" s="357"/>
      <c r="H82" s="358"/>
      <c r="I82" s="359"/>
    </row>
    <row r="83" spans="1:9" ht="81" customHeight="1" x14ac:dyDescent="0.3">
      <c r="A83" s="41" t="s">
        <v>228</v>
      </c>
      <c r="B83" s="362"/>
      <c r="C83" s="363"/>
      <c r="D83" s="362"/>
      <c r="E83" s="363"/>
      <c r="F83" s="358"/>
      <c r="G83" s="359"/>
      <c r="H83" s="358"/>
      <c r="I83" s="359"/>
    </row>
    <row r="84" spans="1:9" ht="30" customHeight="1" x14ac:dyDescent="0.3">
      <c r="A84" s="343" t="s">
        <v>177</v>
      </c>
      <c r="B84" s="92" t="s">
        <v>85</v>
      </c>
      <c r="C84" s="92" t="s">
        <v>87</v>
      </c>
      <c r="D84" s="92" t="s">
        <v>85</v>
      </c>
      <c r="E84" s="92" t="s">
        <v>87</v>
      </c>
      <c r="F84" s="92" t="s">
        <v>85</v>
      </c>
      <c r="G84" s="92" t="s">
        <v>87</v>
      </c>
      <c r="H84" s="92" t="s">
        <v>85</v>
      </c>
      <c r="I84" s="92" t="s">
        <v>87</v>
      </c>
    </row>
    <row r="85" spans="1:9" ht="30" customHeight="1" x14ac:dyDescent="0.3">
      <c r="A85" s="344"/>
      <c r="B85" s="234">
        <v>8.3299999999999999E-2</v>
      </c>
      <c r="C85" s="43"/>
      <c r="D85" s="234">
        <v>8.3299999999999999E-2</v>
      </c>
      <c r="E85" s="43"/>
      <c r="F85" s="234">
        <v>8.3299999999999999E-2</v>
      </c>
      <c r="G85" s="44"/>
      <c r="H85" s="50"/>
      <c r="I85" s="44"/>
    </row>
    <row r="86" spans="1:9" ht="80.25" customHeight="1" x14ac:dyDescent="0.3">
      <c r="A86" s="41" t="s">
        <v>225</v>
      </c>
      <c r="B86" s="351"/>
      <c r="C86" s="351"/>
      <c r="D86" s="351"/>
      <c r="E86" s="351"/>
      <c r="F86" s="346"/>
      <c r="G86" s="347"/>
      <c r="H86" s="351"/>
      <c r="I86" s="351"/>
    </row>
    <row r="87" spans="1:9" ht="80.25" customHeight="1" x14ac:dyDescent="0.3">
      <c r="A87" s="41" t="s">
        <v>228</v>
      </c>
      <c r="B87" s="346"/>
      <c r="C87" s="347"/>
      <c r="D87" s="346"/>
      <c r="E87" s="347"/>
      <c r="F87" s="346"/>
      <c r="G87" s="347"/>
      <c r="H87" s="346"/>
      <c r="I87" s="347"/>
    </row>
    <row r="88" spans="1:9" ht="29.25" customHeight="1" x14ac:dyDescent="0.3">
      <c r="A88" s="343" t="s">
        <v>178</v>
      </c>
      <c r="B88" s="92" t="s">
        <v>85</v>
      </c>
      <c r="C88" s="92" t="s">
        <v>87</v>
      </c>
      <c r="D88" s="92" t="s">
        <v>85</v>
      </c>
      <c r="E88" s="92" t="s">
        <v>87</v>
      </c>
      <c r="F88" s="92" t="s">
        <v>85</v>
      </c>
      <c r="G88" s="92" t="s">
        <v>87</v>
      </c>
      <c r="H88" s="92" t="s">
        <v>85</v>
      </c>
      <c r="I88" s="92" t="s">
        <v>87</v>
      </c>
    </row>
    <row r="89" spans="1:9" ht="29.25" customHeight="1" x14ac:dyDescent="0.3">
      <c r="A89" s="344"/>
      <c r="B89" s="234">
        <v>8.3299999999999999E-2</v>
      </c>
      <c r="C89" s="43"/>
      <c r="D89" s="234">
        <v>8.3299999999999999E-2</v>
      </c>
      <c r="E89" s="43"/>
      <c r="F89" s="234">
        <v>8.3299999999999999E-2</v>
      </c>
      <c r="G89" s="44"/>
      <c r="H89" s="50"/>
      <c r="I89" s="44"/>
    </row>
    <row r="90" spans="1:9" ht="80.25" customHeight="1" x14ac:dyDescent="0.3">
      <c r="A90" s="41" t="s">
        <v>225</v>
      </c>
      <c r="B90" s="348"/>
      <c r="C90" s="348"/>
      <c r="D90" s="348"/>
      <c r="E90" s="348"/>
      <c r="F90" s="349"/>
      <c r="G90" s="350"/>
      <c r="H90" s="348"/>
      <c r="I90" s="348"/>
    </row>
    <row r="91" spans="1:9" ht="80.25" customHeight="1" x14ac:dyDescent="0.3">
      <c r="A91" s="41" t="s">
        <v>228</v>
      </c>
      <c r="B91" s="346"/>
      <c r="C91" s="347"/>
      <c r="D91" s="346"/>
      <c r="E91" s="347"/>
      <c r="F91" s="346"/>
      <c r="G91" s="347"/>
      <c r="H91" s="346"/>
      <c r="I91" s="347"/>
    </row>
    <row r="92" spans="1:9" ht="24.9" customHeight="1" x14ac:dyDescent="0.3">
      <c r="A92" s="343" t="s">
        <v>179</v>
      </c>
      <c r="B92" s="92" t="s">
        <v>85</v>
      </c>
      <c r="C92" s="92" t="s">
        <v>87</v>
      </c>
      <c r="D92" s="92" t="s">
        <v>85</v>
      </c>
      <c r="E92" s="92" t="s">
        <v>87</v>
      </c>
      <c r="F92" s="92" t="s">
        <v>85</v>
      </c>
      <c r="G92" s="92" t="s">
        <v>87</v>
      </c>
      <c r="H92" s="92" t="s">
        <v>85</v>
      </c>
      <c r="I92" s="92" t="s">
        <v>87</v>
      </c>
    </row>
    <row r="93" spans="1:9" ht="24.9" customHeight="1" x14ac:dyDescent="0.3">
      <c r="A93" s="344"/>
      <c r="B93" s="234">
        <v>8.3400000000000002E-2</v>
      </c>
      <c r="C93" s="43"/>
      <c r="D93" s="234">
        <v>8.3400000000000002E-2</v>
      </c>
      <c r="E93" s="43"/>
      <c r="F93" s="234">
        <v>8.3400000000000002E-2</v>
      </c>
      <c r="G93" s="44"/>
      <c r="H93" s="50"/>
      <c r="I93" s="44"/>
    </row>
    <row r="94" spans="1:9" ht="80.25" customHeight="1" x14ac:dyDescent="0.3">
      <c r="A94" s="41" t="s">
        <v>225</v>
      </c>
      <c r="B94" s="348"/>
      <c r="C94" s="348"/>
      <c r="D94" s="348"/>
      <c r="E94" s="348"/>
      <c r="F94" s="349"/>
      <c r="G94" s="350"/>
      <c r="H94" s="348"/>
      <c r="I94" s="348"/>
    </row>
    <row r="95" spans="1:9" ht="80.25" customHeight="1" x14ac:dyDescent="0.3">
      <c r="A95" s="41" t="s">
        <v>228</v>
      </c>
      <c r="B95" s="346"/>
      <c r="C95" s="347"/>
      <c r="D95" s="346"/>
      <c r="E95" s="347"/>
      <c r="F95" s="346"/>
      <c r="G95" s="347"/>
      <c r="H95" s="346"/>
      <c r="I95" s="347"/>
    </row>
    <row r="96" spans="1:9" ht="24.9" customHeight="1" x14ac:dyDescent="0.3">
      <c r="A96" s="343" t="s">
        <v>180</v>
      </c>
      <c r="B96" s="92" t="s">
        <v>85</v>
      </c>
      <c r="C96" s="92" t="s">
        <v>87</v>
      </c>
      <c r="D96" s="92" t="s">
        <v>85</v>
      </c>
      <c r="E96" s="92" t="s">
        <v>87</v>
      </c>
      <c r="F96" s="92" t="s">
        <v>85</v>
      </c>
      <c r="G96" s="92" t="s">
        <v>87</v>
      </c>
      <c r="H96" s="92" t="s">
        <v>85</v>
      </c>
      <c r="I96" s="92" t="s">
        <v>87</v>
      </c>
    </row>
    <row r="97" spans="1:9" ht="24.9" customHeight="1" x14ac:dyDescent="0.3">
      <c r="A97" s="344"/>
      <c r="B97" s="234">
        <v>8.3299999999999999E-2</v>
      </c>
      <c r="C97" s="43"/>
      <c r="D97" s="234">
        <v>8.3299999999999999E-2</v>
      </c>
      <c r="E97" s="43"/>
      <c r="F97" s="234">
        <v>8.3299999999999999E-2</v>
      </c>
      <c r="G97" s="44"/>
      <c r="H97" s="50"/>
      <c r="I97" s="44"/>
    </row>
    <row r="98" spans="1:9" ht="80.25" customHeight="1" x14ac:dyDescent="0.3">
      <c r="A98" s="41" t="s">
        <v>225</v>
      </c>
      <c r="B98" s="348"/>
      <c r="C98" s="348"/>
      <c r="D98" s="348"/>
      <c r="E98" s="348"/>
      <c r="F98" s="348"/>
      <c r="G98" s="348"/>
      <c r="H98" s="348"/>
      <c r="I98" s="348"/>
    </row>
    <row r="99" spans="1:9" ht="80.25" customHeight="1" x14ac:dyDescent="0.3">
      <c r="A99" s="41" t="s">
        <v>228</v>
      </c>
      <c r="B99" s="346"/>
      <c r="C99" s="347"/>
      <c r="D99" s="346"/>
      <c r="E99" s="347"/>
      <c r="F99" s="346"/>
      <c r="G99" s="347"/>
      <c r="H99" s="346"/>
      <c r="I99" s="347"/>
    </row>
    <row r="100" spans="1:9" ht="24.9" customHeight="1" x14ac:dyDescent="0.3">
      <c r="A100" s="343" t="s">
        <v>182</v>
      </c>
      <c r="B100" s="92" t="s">
        <v>85</v>
      </c>
      <c r="C100" s="92" t="s">
        <v>87</v>
      </c>
      <c r="D100" s="92" t="s">
        <v>85</v>
      </c>
      <c r="E100" s="92" t="s">
        <v>87</v>
      </c>
      <c r="F100" s="92" t="s">
        <v>85</v>
      </c>
      <c r="G100" s="92" t="s">
        <v>87</v>
      </c>
      <c r="H100" s="92" t="s">
        <v>85</v>
      </c>
      <c r="I100" s="92" t="s">
        <v>87</v>
      </c>
    </row>
    <row r="101" spans="1:9" ht="24.9" customHeight="1" x14ac:dyDescent="0.3">
      <c r="A101" s="344"/>
      <c r="B101" s="234">
        <v>8.3299999999999999E-2</v>
      </c>
      <c r="C101" s="43"/>
      <c r="D101" s="234">
        <v>8.3299999999999999E-2</v>
      </c>
      <c r="E101" s="43"/>
      <c r="F101" s="234">
        <v>8.3299999999999999E-2</v>
      </c>
      <c r="G101" s="44"/>
      <c r="H101" s="50"/>
      <c r="I101" s="44"/>
    </row>
    <row r="102" spans="1:9" ht="80.25" customHeight="1" x14ac:dyDescent="0.3">
      <c r="A102" s="41" t="s">
        <v>225</v>
      </c>
      <c r="B102" s="348"/>
      <c r="C102" s="348"/>
      <c r="D102" s="348"/>
      <c r="E102" s="348"/>
      <c r="F102" s="348"/>
      <c r="G102" s="348"/>
      <c r="H102" s="348"/>
      <c r="I102" s="348"/>
    </row>
    <row r="103" spans="1:9" ht="80.25" customHeight="1" x14ac:dyDescent="0.3">
      <c r="A103" s="41" t="s">
        <v>228</v>
      </c>
      <c r="B103" s="346"/>
      <c r="C103" s="347"/>
      <c r="D103" s="346"/>
      <c r="E103" s="347"/>
      <c r="F103" s="346"/>
      <c r="G103" s="347"/>
      <c r="H103" s="346"/>
      <c r="I103" s="347"/>
    </row>
    <row r="104" spans="1:9" ht="24.9" customHeight="1" x14ac:dyDescent="0.3">
      <c r="A104" s="343" t="s">
        <v>183</v>
      </c>
      <c r="B104" s="92" t="s">
        <v>85</v>
      </c>
      <c r="C104" s="92" t="s">
        <v>87</v>
      </c>
      <c r="D104" s="92" t="s">
        <v>85</v>
      </c>
      <c r="E104" s="92" t="s">
        <v>87</v>
      </c>
      <c r="F104" s="92" t="s">
        <v>85</v>
      </c>
      <c r="G104" s="92" t="s">
        <v>87</v>
      </c>
      <c r="H104" s="92" t="s">
        <v>85</v>
      </c>
      <c r="I104" s="92" t="s">
        <v>87</v>
      </c>
    </row>
    <row r="105" spans="1:9" ht="24.9" customHeight="1" x14ac:dyDescent="0.3">
      <c r="A105" s="344"/>
      <c r="B105" s="234">
        <v>8.3400000000000002E-2</v>
      </c>
      <c r="C105" s="43"/>
      <c r="D105" s="234">
        <v>8.3400000000000002E-2</v>
      </c>
      <c r="E105" s="43"/>
      <c r="F105" s="234">
        <v>8.3400000000000002E-2</v>
      </c>
      <c r="G105" s="44"/>
      <c r="H105" s="50"/>
      <c r="I105" s="44"/>
    </row>
    <row r="106" spans="1:9" ht="80.25" customHeight="1" x14ac:dyDescent="0.3">
      <c r="A106" s="41" t="s">
        <v>225</v>
      </c>
      <c r="B106" s="348"/>
      <c r="C106" s="348"/>
      <c r="D106" s="348"/>
      <c r="E106" s="348"/>
      <c r="F106" s="348"/>
      <c r="G106" s="348"/>
      <c r="H106" s="348"/>
      <c r="I106" s="348"/>
    </row>
    <row r="107" spans="1:9" ht="80.25" customHeight="1" x14ac:dyDescent="0.3">
      <c r="A107" s="41" t="s">
        <v>228</v>
      </c>
      <c r="B107" s="346"/>
      <c r="C107" s="347"/>
      <c r="D107" s="346"/>
      <c r="E107" s="347"/>
      <c r="F107" s="346"/>
      <c r="G107" s="347"/>
      <c r="H107" s="346"/>
      <c r="I107" s="347"/>
    </row>
    <row r="108" spans="1:9" ht="24.9" customHeight="1" x14ac:dyDescent="0.3">
      <c r="A108" s="343" t="s">
        <v>184</v>
      </c>
      <c r="B108" s="92" t="s">
        <v>85</v>
      </c>
      <c r="C108" s="92" t="s">
        <v>87</v>
      </c>
      <c r="D108" s="92" t="s">
        <v>85</v>
      </c>
      <c r="E108" s="92" t="s">
        <v>87</v>
      </c>
      <c r="F108" s="92" t="s">
        <v>85</v>
      </c>
      <c r="G108" s="92" t="s">
        <v>87</v>
      </c>
      <c r="H108" s="92" t="s">
        <v>85</v>
      </c>
      <c r="I108" s="92" t="s">
        <v>87</v>
      </c>
    </row>
    <row r="109" spans="1:9" ht="24.9" customHeight="1" x14ac:dyDescent="0.3">
      <c r="A109" s="344"/>
      <c r="B109" s="234">
        <v>8.3299999999999999E-2</v>
      </c>
      <c r="C109" s="43"/>
      <c r="D109" s="234">
        <v>8.3299999999999999E-2</v>
      </c>
      <c r="E109" s="43"/>
      <c r="F109" s="234">
        <v>8.3299999999999999E-2</v>
      </c>
      <c r="G109" s="44"/>
      <c r="H109" s="50"/>
      <c r="I109" s="44"/>
    </row>
    <row r="110" spans="1:9" ht="80.25" customHeight="1" x14ac:dyDescent="0.3">
      <c r="A110" s="41" t="s">
        <v>225</v>
      </c>
      <c r="B110" s="348"/>
      <c r="C110" s="348"/>
      <c r="D110" s="348"/>
      <c r="E110" s="348"/>
      <c r="F110" s="348"/>
      <c r="G110" s="348"/>
      <c r="H110" s="348"/>
      <c r="I110" s="348"/>
    </row>
    <row r="111" spans="1:9" ht="80.25" customHeight="1" x14ac:dyDescent="0.3">
      <c r="A111" s="41" t="s">
        <v>228</v>
      </c>
      <c r="B111" s="346"/>
      <c r="C111" s="347"/>
      <c r="D111" s="346"/>
      <c r="E111" s="347"/>
      <c r="F111" s="346"/>
      <c r="G111" s="347"/>
      <c r="H111" s="346"/>
      <c r="I111" s="347"/>
    </row>
    <row r="112" spans="1:9" ht="24.9" customHeight="1" x14ac:dyDescent="0.3">
      <c r="A112" s="343" t="s">
        <v>185</v>
      </c>
      <c r="B112" s="92" t="s">
        <v>85</v>
      </c>
      <c r="C112" s="92" t="s">
        <v>87</v>
      </c>
      <c r="D112" s="92" t="s">
        <v>85</v>
      </c>
      <c r="E112" s="92" t="s">
        <v>87</v>
      </c>
      <c r="F112" s="92" t="s">
        <v>85</v>
      </c>
      <c r="G112" s="92" t="s">
        <v>87</v>
      </c>
      <c r="H112" s="92" t="s">
        <v>85</v>
      </c>
      <c r="I112" s="92" t="s">
        <v>87</v>
      </c>
    </row>
    <row r="113" spans="1:9" ht="24.9" customHeight="1" x14ac:dyDescent="0.3">
      <c r="A113" s="344"/>
      <c r="B113" s="234">
        <v>8.3299999999999999E-2</v>
      </c>
      <c r="C113" s="43"/>
      <c r="D113" s="234">
        <v>8.3299999999999999E-2</v>
      </c>
      <c r="E113" s="43"/>
      <c r="F113" s="234">
        <v>8.3299999999999999E-2</v>
      </c>
      <c r="G113" s="44"/>
      <c r="H113" s="172"/>
      <c r="I113" s="173"/>
    </row>
    <row r="114" spans="1:9" ht="80.25" customHeight="1" x14ac:dyDescent="0.3">
      <c r="A114" s="41" t="s">
        <v>225</v>
      </c>
      <c r="B114" s="345"/>
      <c r="C114" s="345"/>
      <c r="D114" s="345"/>
      <c r="E114" s="345"/>
      <c r="F114" s="345"/>
      <c r="G114" s="345"/>
      <c r="H114" s="345"/>
      <c r="I114" s="345"/>
    </row>
    <row r="115" spans="1:9" ht="80.25" customHeight="1" x14ac:dyDescent="0.3">
      <c r="A115" s="41" t="s">
        <v>228</v>
      </c>
      <c r="B115" s="346"/>
      <c r="C115" s="347"/>
      <c r="D115" s="346"/>
      <c r="E115" s="347"/>
      <c r="F115" s="346"/>
      <c r="G115" s="347"/>
      <c r="H115" s="346"/>
      <c r="I115" s="347"/>
    </row>
    <row r="116" spans="1:9" ht="16.8" x14ac:dyDescent="0.3">
      <c r="A116" s="42" t="s">
        <v>231</v>
      </c>
      <c r="B116" s="46">
        <f t="shared" ref="B116:I116" si="1">(B69+B73+B77+B81+B85+B89+B93+B97+B101+B105+B109+B113)</f>
        <v>1.0000000000000002</v>
      </c>
      <c r="C116" s="46">
        <f t="shared" si="1"/>
        <v>8.3400000000000002E-2</v>
      </c>
      <c r="D116" s="46">
        <f t="shared" si="1"/>
        <v>1.0000000000000002</v>
      </c>
      <c r="E116" s="46">
        <f t="shared" si="1"/>
        <v>8.3400000000000002E-2</v>
      </c>
      <c r="F116" s="46">
        <f t="shared" si="1"/>
        <v>1.0000000000000002</v>
      </c>
      <c r="G116" s="46">
        <f t="shared" si="1"/>
        <v>8.3400000000000002E-2</v>
      </c>
      <c r="H116" s="46">
        <f t="shared" si="1"/>
        <v>0</v>
      </c>
      <c r="I116" s="46">
        <f t="shared" si="1"/>
        <v>0</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C71" r:id="rId1" display="https://secretariadistritald-my.sharepoint.com/shared?id=%2Fsites%2FSeguimientoPlandeAccinProyectodeInversin8225%2FDocumentos%20compartidos%2F01%2E%20Enero%202026%2FActividad%2007%2FTarea%201%20%2D%20Solicitar%20CDP&amp;listurl=https%3A%2F%2Fsecretariadistritald%2Esharepoint%2Ecom%2Fsites%2FSeguimientoPlandeAccinProyectodeInversin8225%2FDocumentos%20compartidos" xr:uid="{4954BE1A-05E3-4703-93C4-E690C8DA2914}"/>
    <hyperlink ref="D71:E71" r:id="rId2" display="https://secretariadistritald-my.sharepoint.com/shared?id=%2Fsites%2FSeguimientoPlandeAccinProyectodeInversin8225%2FDocumentos%20compartidos%2F01%2E%20Enero%202026%2FActividad%2007%2FTarea%202%20%2D%20Gestionar%20pagos%20radicados%20a%20la%20DAF&amp;listurl=https%3A%2F%2Fsecretariadistritald%2Esharepoint%2Ecom%2Fsites%2FSeguimientoPlandeAccinProyectodeInversin8225%2FDocumentos%20compartidos" xr:uid="{4195D205-3CF8-495D-8978-734E4C328C67}"/>
    <hyperlink ref="F71:G71" r:id="rId3" display="https://secretariadistritald-my.sharepoint.com/shared?id=%2Fsites%2FSeguimientoPlandeAccinProyectodeInversin8225%2FDocumentos%20compartidos%2F01%2E%20Enero%202026%2FActividad%2007%2FTarea%203%20%2D%20Ejecutar%20el%20100%25%20de%20las%20actividades&amp;listurl=https%3A%2F%2Fsecretariadistritald%2Esharepoint%2Ecom%2Fsites%2FSeguimientoPlandeAccinProyectodeInversin8225%2FDocumentos%20compartidos&amp;viewid=d752019d%2D39d3%2D4d92%2D94c6%2D18fccd703545" xr:uid="{75CD5AA7-BF35-4E18-81F1-C7F9C0815A6E}"/>
  </hyperlinks>
  <pageMargins left="0.25" right="0.25" top="0.75" bottom="0.75" header="0.3" footer="0.3"/>
  <pageSetup scale="10" orientation="landscape" r:id="rId4"/>
  <ignoredErrors>
    <ignoredError sqref="N24:N29" emptyCellReference="1"/>
  </ignoredError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42AFD-0352-4F95-BBE7-2D5992B2139B}">
  <sheetPr>
    <tabColor theme="5" tint="0.59999389629810485"/>
    <pageSetUpPr fitToPage="1"/>
  </sheetPr>
  <dimension ref="A1:Q126"/>
  <sheetViews>
    <sheetView showGridLines="0" zoomScale="60" zoomScaleNormal="60" zoomScaleSheetLayoutView="10" workbookViewId="0">
      <selection activeCell="B16" sqref="B16:F17"/>
    </sheetView>
  </sheetViews>
  <sheetFormatPr baseColWidth="10" defaultColWidth="10.88671875" defaultRowHeight="13.8" x14ac:dyDescent="0.3"/>
  <cols>
    <col min="1" max="1" width="49.6640625" style="1" customWidth="1"/>
    <col min="2" max="3" width="35.6640625" style="1" customWidth="1"/>
    <col min="4" max="4" width="44.33203125" style="1" customWidth="1"/>
    <col min="5" max="5" width="48.5546875" style="1" customWidth="1"/>
    <col min="6" max="6" width="43" style="1" customWidth="1"/>
    <col min="7" max="7" width="41.109375" style="1" customWidth="1"/>
    <col min="8" max="8" width="35.6640625" style="1" customWidth="1"/>
    <col min="9" max="9" width="66.33203125" style="1" customWidth="1"/>
    <col min="10" max="13" width="35.6640625" style="1" customWidth="1"/>
    <col min="14" max="14" width="31" style="1" customWidth="1"/>
    <col min="15" max="15" width="18.109375" style="1" customWidth="1"/>
    <col min="16" max="16" width="8.44140625" style="1" customWidth="1"/>
    <col min="17" max="17" width="18.44140625" style="1" bestFit="1" customWidth="1"/>
    <col min="18" max="18" width="5.6640625" style="1" customWidth="1"/>
    <col min="19" max="19" width="18.44140625" style="1" bestFit="1" customWidth="1"/>
    <col min="20" max="20" width="4.6640625" style="1" customWidth="1"/>
    <col min="21" max="21" width="23" style="1" bestFit="1" customWidth="1"/>
    <col min="22" max="22" width="10.88671875" style="1"/>
    <col min="23" max="23" width="18.44140625" style="1" bestFit="1" customWidth="1"/>
    <col min="24" max="24" width="16.109375" style="1" customWidth="1"/>
    <col min="25" max="16384" width="10.88671875" style="1"/>
  </cols>
  <sheetData>
    <row r="1" spans="1:15" s="82" customFormat="1" ht="22.2" customHeight="1" thickBot="1" x14ac:dyDescent="0.35">
      <c r="A1" s="439"/>
      <c r="B1" s="442" t="s">
        <v>160</v>
      </c>
      <c r="C1" s="443"/>
      <c r="D1" s="443"/>
      <c r="E1" s="443"/>
      <c r="F1" s="443"/>
      <c r="G1" s="443"/>
      <c r="H1" s="443"/>
      <c r="I1" s="443"/>
      <c r="J1" s="443"/>
      <c r="K1" s="443"/>
      <c r="L1" s="444"/>
      <c r="M1" s="445" t="s">
        <v>161</v>
      </c>
      <c r="N1" s="446"/>
      <c r="O1" s="447"/>
    </row>
    <row r="2" spans="1:15" s="82" customFormat="1" ht="18" customHeight="1" thickBot="1" x14ac:dyDescent="0.35">
      <c r="A2" s="440"/>
      <c r="B2" s="448" t="s">
        <v>162</v>
      </c>
      <c r="C2" s="449"/>
      <c r="D2" s="449"/>
      <c r="E2" s="449"/>
      <c r="F2" s="449"/>
      <c r="G2" s="449"/>
      <c r="H2" s="449"/>
      <c r="I2" s="449"/>
      <c r="J2" s="449"/>
      <c r="K2" s="449"/>
      <c r="L2" s="450"/>
      <c r="M2" s="445" t="s">
        <v>163</v>
      </c>
      <c r="N2" s="446"/>
      <c r="O2" s="447"/>
    </row>
    <row r="3" spans="1:15" s="82" customFormat="1" ht="19.95" customHeight="1" thickBot="1" x14ac:dyDescent="0.35">
      <c r="A3" s="440"/>
      <c r="B3" s="448" t="s">
        <v>0</v>
      </c>
      <c r="C3" s="449"/>
      <c r="D3" s="449"/>
      <c r="E3" s="449"/>
      <c r="F3" s="449"/>
      <c r="G3" s="449"/>
      <c r="H3" s="449"/>
      <c r="I3" s="449"/>
      <c r="J3" s="449"/>
      <c r="K3" s="449"/>
      <c r="L3" s="450"/>
      <c r="M3" s="445" t="s">
        <v>164</v>
      </c>
      <c r="N3" s="446"/>
      <c r="O3" s="447"/>
    </row>
    <row r="4" spans="1:15" s="82" customFormat="1" ht="21.75" customHeight="1" thickBot="1" x14ac:dyDescent="0.35">
      <c r="A4" s="441"/>
      <c r="B4" s="451" t="s">
        <v>165</v>
      </c>
      <c r="C4" s="452"/>
      <c r="D4" s="452"/>
      <c r="E4" s="452"/>
      <c r="F4" s="452"/>
      <c r="G4" s="452"/>
      <c r="H4" s="452"/>
      <c r="I4" s="452"/>
      <c r="J4" s="452"/>
      <c r="K4" s="452"/>
      <c r="L4" s="453"/>
      <c r="M4" s="445" t="s">
        <v>166</v>
      </c>
      <c r="N4" s="446"/>
      <c r="O4" s="447"/>
    </row>
    <row r="5" spans="1:15" s="82" customFormat="1" ht="16.2" customHeight="1" thickBot="1" x14ac:dyDescent="0.35">
      <c r="A5" s="83"/>
      <c r="B5" s="84"/>
      <c r="C5" s="84"/>
      <c r="D5" s="84"/>
      <c r="E5" s="84"/>
      <c r="F5" s="84"/>
      <c r="G5" s="84"/>
      <c r="H5" s="84"/>
      <c r="I5" s="84"/>
      <c r="J5" s="84"/>
      <c r="K5" s="84"/>
      <c r="L5" s="84"/>
      <c r="M5" s="85"/>
      <c r="N5" s="85"/>
      <c r="O5" s="85"/>
    </row>
    <row r="6" spans="1:15" ht="40.35" customHeight="1" thickBot="1" x14ac:dyDescent="0.35">
      <c r="A6" s="52" t="s">
        <v>167</v>
      </c>
      <c r="B6" s="431" t="s">
        <v>168</v>
      </c>
      <c r="C6" s="432"/>
      <c r="D6" s="432"/>
      <c r="E6" s="432"/>
      <c r="F6" s="432"/>
      <c r="G6" s="432"/>
      <c r="H6" s="432"/>
      <c r="I6" s="432"/>
      <c r="J6" s="432"/>
      <c r="K6" s="433"/>
      <c r="L6" s="160" t="s">
        <v>169</v>
      </c>
      <c r="M6" s="434">
        <v>2024110010316</v>
      </c>
      <c r="N6" s="435"/>
      <c r="O6" s="436"/>
    </row>
    <row r="7" spans="1:15" s="82" customFormat="1" ht="18" customHeight="1" thickBot="1" x14ac:dyDescent="0.35">
      <c r="A7" s="83"/>
      <c r="B7" s="84"/>
      <c r="C7" s="84"/>
      <c r="D7" s="84"/>
      <c r="E7" s="84"/>
      <c r="F7" s="84"/>
      <c r="G7" s="84"/>
      <c r="H7" s="84"/>
      <c r="I7" s="84"/>
      <c r="J7" s="84"/>
      <c r="K7" s="84"/>
      <c r="L7" s="84"/>
      <c r="M7" s="85"/>
      <c r="N7" s="85"/>
      <c r="O7" s="85"/>
    </row>
    <row r="8" spans="1:15" s="82" customFormat="1" ht="21.75" customHeight="1" thickBot="1" x14ac:dyDescent="0.35">
      <c r="A8" s="427" t="s">
        <v>6</v>
      </c>
      <c r="B8" s="160" t="s">
        <v>170</v>
      </c>
      <c r="C8" s="123" t="s">
        <v>171</v>
      </c>
      <c r="D8" s="160" t="s">
        <v>172</v>
      </c>
      <c r="E8" s="123"/>
      <c r="F8" s="160" t="s">
        <v>173</v>
      </c>
      <c r="G8" s="123"/>
      <c r="H8" s="160" t="s">
        <v>174</v>
      </c>
      <c r="I8" s="125"/>
      <c r="J8" s="406" t="s">
        <v>8</v>
      </c>
      <c r="K8" s="437"/>
      <c r="L8" s="159" t="s">
        <v>175</v>
      </c>
      <c r="M8" s="438"/>
      <c r="N8" s="438"/>
      <c r="O8" s="438"/>
    </row>
    <row r="9" spans="1:15" s="82" customFormat="1" ht="21.75" customHeight="1" thickBot="1" x14ac:dyDescent="0.35">
      <c r="A9" s="427"/>
      <c r="B9" s="161" t="s">
        <v>177</v>
      </c>
      <c r="C9" s="126"/>
      <c r="D9" s="160" t="s">
        <v>178</v>
      </c>
      <c r="E9" s="127"/>
      <c r="F9" s="160" t="s">
        <v>179</v>
      </c>
      <c r="G9" s="127"/>
      <c r="H9" s="160" t="s">
        <v>180</v>
      </c>
      <c r="I9" s="125"/>
      <c r="J9" s="406"/>
      <c r="K9" s="437"/>
      <c r="L9" s="159" t="s">
        <v>181</v>
      </c>
      <c r="M9" s="438"/>
      <c r="N9" s="438"/>
      <c r="O9" s="438"/>
    </row>
    <row r="10" spans="1:15" s="82" customFormat="1" ht="21.75" customHeight="1" thickBot="1" x14ac:dyDescent="0.35">
      <c r="A10" s="427"/>
      <c r="B10" s="160" t="s">
        <v>182</v>
      </c>
      <c r="C10" s="123"/>
      <c r="D10" s="160" t="s">
        <v>183</v>
      </c>
      <c r="E10" s="127"/>
      <c r="F10" s="160" t="s">
        <v>184</v>
      </c>
      <c r="G10" s="127"/>
      <c r="H10" s="160" t="s">
        <v>185</v>
      </c>
      <c r="I10" s="125"/>
      <c r="J10" s="406"/>
      <c r="K10" s="437"/>
      <c r="L10" s="159" t="s">
        <v>186</v>
      </c>
      <c r="M10" s="438" t="s">
        <v>176</v>
      </c>
      <c r="N10" s="438"/>
      <c r="O10" s="438"/>
    </row>
    <row r="11" spans="1:15" ht="15" customHeight="1" thickBot="1" x14ac:dyDescent="0.35">
      <c r="A11" s="6"/>
      <c r="B11" s="7"/>
      <c r="C11" s="7"/>
      <c r="D11" s="9"/>
      <c r="E11" s="8"/>
      <c r="F11" s="8"/>
      <c r="G11" s="206"/>
      <c r="H11" s="206"/>
      <c r="I11" s="10"/>
      <c r="J11" s="10"/>
      <c r="K11" s="7"/>
      <c r="L11" s="7"/>
      <c r="M11" s="7"/>
      <c r="N11" s="7"/>
      <c r="O11" s="7"/>
    </row>
    <row r="12" spans="1:15" ht="15" customHeight="1" x14ac:dyDescent="0.3">
      <c r="A12" s="414" t="s">
        <v>187</v>
      </c>
      <c r="B12" s="417" t="s">
        <v>284</v>
      </c>
      <c r="C12" s="418"/>
      <c r="D12" s="418"/>
      <c r="E12" s="418"/>
      <c r="F12" s="418"/>
      <c r="G12" s="418"/>
      <c r="H12" s="418"/>
      <c r="I12" s="418"/>
      <c r="J12" s="418"/>
      <c r="K12" s="418"/>
      <c r="L12" s="418"/>
      <c r="M12" s="418"/>
      <c r="N12" s="418"/>
      <c r="O12" s="419"/>
    </row>
    <row r="13" spans="1:15" ht="15" customHeight="1" x14ac:dyDescent="0.3">
      <c r="A13" s="415"/>
      <c r="B13" s="420"/>
      <c r="C13" s="421"/>
      <c r="D13" s="421"/>
      <c r="E13" s="421"/>
      <c r="F13" s="421"/>
      <c r="G13" s="421"/>
      <c r="H13" s="421"/>
      <c r="I13" s="421"/>
      <c r="J13" s="421"/>
      <c r="K13" s="421"/>
      <c r="L13" s="421"/>
      <c r="M13" s="421"/>
      <c r="N13" s="421"/>
      <c r="O13" s="422"/>
    </row>
    <row r="14" spans="1:15" ht="15" customHeight="1" thickBot="1" x14ac:dyDescent="0.35">
      <c r="A14" s="416"/>
      <c r="B14" s="423"/>
      <c r="C14" s="424"/>
      <c r="D14" s="424"/>
      <c r="E14" s="424"/>
      <c r="F14" s="424"/>
      <c r="G14" s="424"/>
      <c r="H14" s="424"/>
      <c r="I14" s="424"/>
      <c r="J14" s="424"/>
      <c r="K14" s="424"/>
      <c r="L14" s="424"/>
      <c r="M14" s="424"/>
      <c r="N14" s="424"/>
      <c r="O14" s="425"/>
    </row>
    <row r="15" spans="1:15" ht="9" customHeight="1" thickBot="1" x14ac:dyDescent="0.35">
      <c r="A15" s="14"/>
      <c r="B15" s="81"/>
      <c r="C15" s="15"/>
      <c r="D15" s="15"/>
      <c r="E15" s="15"/>
      <c r="F15" s="15"/>
      <c r="G15" s="16"/>
      <c r="H15" s="16"/>
      <c r="I15" s="16"/>
      <c r="J15" s="16"/>
      <c r="K15" s="16"/>
      <c r="L15" s="17"/>
      <c r="M15" s="17"/>
      <c r="N15" s="17"/>
      <c r="O15" s="17"/>
    </row>
    <row r="16" spans="1:15" s="18" customFormat="1" ht="37.5" customHeight="1" thickBot="1" x14ac:dyDescent="0.35">
      <c r="A16" s="52" t="s">
        <v>13</v>
      </c>
      <c r="B16" s="426" t="s">
        <v>285</v>
      </c>
      <c r="C16" s="426"/>
      <c r="D16" s="426"/>
      <c r="E16" s="426"/>
      <c r="F16" s="426"/>
      <c r="G16" s="427" t="s">
        <v>15</v>
      </c>
      <c r="H16" s="427"/>
      <c r="I16" s="428" t="s">
        <v>286</v>
      </c>
      <c r="J16" s="428"/>
      <c r="K16" s="428"/>
      <c r="L16" s="428"/>
      <c r="M16" s="428"/>
      <c r="N16" s="428"/>
      <c r="O16" s="428"/>
    </row>
    <row r="17" spans="1:17" ht="9" customHeight="1" thickBot="1" x14ac:dyDescent="0.35">
      <c r="A17" s="14"/>
      <c r="B17" s="16"/>
      <c r="C17" s="15"/>
      <c r="D17" s="15"/>
      <c r="E17" s="15"/>
      <c r="F17" s="15"/>
      <c r="G17" s="16"/>
      <c r="H17" s="16"/>
      <c r="I17" s="16"/>
      <c r="J17" s="16"/>
      <c r="K17" s="16"/>
      <c r="L17" s="17"/>
      <c r="M17" s="17"/>
      <c r="N17" s="17"/>
      <c r="O17" s="17"/>
    </row>
    <row r="18" spans="1:17" ht="56.25" customHeight="1" thickBot="1" x14ac:dyDescent="0.35">
      <c r="A18" s="52" t="s">
        <v>17</v>
      </c>
      <c r="B18" s="429" t="s">
        <v>191</v>
      </c>
      <c r="C18" s="429"/>
      <c r="D18" s="429"/>
      <c r="E18" s="429"/>
      <c r="F18" s="52" t="s">
        <v>19</v>
      </c>
      <c r="G18" s="430" t="s">
        <v>192</v>
      </c>
      <c r="H18" s="430"/>
      <c r="I18" s="430"/>
      <c r="J18" s="52" t="s">
        <v>21</v>
      </c>
      <c r="K18" s="426" t="s">
        <v>193</v>
      </c>
      <c r="L18" s="426"/>
      <c r="M18" s="426"/>
      <c r="N18" s="426"/>
      <c r="O18" s="426"/>
    </row>
    <row r="19" spans="1:17" ht="9" customHeight="1" x14ac:dyDescent="0.3">
      <c r="A19" s="5"/>
      <c r="B19" s="2"/>
      <c r="C19" s="403"/>
      <c r="D19" s="403"/>
      <c r="E19" s="403"/>
      <c r="F19" s="403"/>
      <c r="G19" s="403"/>
      <c r="H19" s="403"/>
      <c r="I19" s="403"/>
      <c r="J19" s="403"/>
      <c r="K19" s="403"/>
      <c r="L19" s="403"/>
      <c r="M19" s="403"/>
      <c r="N19" s="403"/>
      <c r="O19" s="403"/>
    </row>
    <row r="20" spans="1:17" ht="16.5" customHeight="1" thickBot="1" x14ac:dyDescent="0.35">
      <c r="A20" s="79"/>
      <c r="B20" s="80"/>
      <c r="C20" s="80"/>
      <c r="D20" s="80"/>
      <c r="E20" s="80"/>
      <c r="F20" s="80"/>
      <c r="G20" s="80"/>
      <c r="H20" s="80"/>
      <c r="I20" s="80"/>
      <c r="J20" s="80"/>
      <c r="K20" s="80"/>
      <c r="L20" s="80"/>
      <c r="M20" s="80"/>
      <c r="N20" s="80"/>
      <c r="O20" s="80"/>
    </row>
    <row r="21" spans="1:17" ht="32.1" customHeight="1" thickBot="1" x14ac:dyDescent="0.35">
      <c r="A21" s="404" t="s">
        <v>23</v>
      </c>
      <c r="B21" s="405"/>
      <c r="C21" s="405"/>
      <c r="D21" s="405"/>
      <c r="E21" s="405"/>
      <c r="F21" s="405"/>
      <c r="G21" s="405"/>
      <c r="H21" s="405"/>
      <c r="I21" s="405"/>
      <c r="J21" s="405"/>
      <c r="K21" s="405"/>
      <c r="L21" s="405"/>
      <c r="M21" s="405"/>
      <c r="N21" s="405"/>
      <c r="O21" s="406"/>
    </row>
    <row r="22" spans="1:17" ht="32.1" customHeight="1" thickBot="1" x14ac:dyDescent="0.35">
      <c r="A22" s="404" t="s">
        <v>194</v>
      </c>
      <c r="B22" s="405"/>
      <c r="C22" s="405"/>
      <c r="D22" s="405"/>
      <c r="E22" s="405"/>
      <c r="F22" s="405"/>
      <c r="G22" s="405"/>
      <c r="H22" s="405"/>
      <c r="I22" s="405"/>
      <c r="J22" s="405"/>
      <c r="K22" s="405"/>
      <c r="L22" s="405"/>
      <c r="M22" s="405"/>
      <c r="N22" s="405"/>
      <c r="O22" s="406"/>
    </row>
    <row r="23" spans="1:17" ht="32.1" customHeight="1" thickBot="1" x14ac:dyDescent="0.35">
      <c r="A23" s="24"/>
      <c r="B23" s="19" t="s">
        <v>170</v>
      </c>
      <c r="C23" s="19" t="s">
        <v>172</v>
      </c>
      <c r="D23" s="19" t="s">
        <v>173</v>
      </c>
      <c r="E23" s="19" t="s">
        <v>174</v>
      </c>
      <c r="F23" s="19" t="s">
        <v>177</v>
      </c>
      <c r="G23" s="19" t="s">
        <v>178</v>
      </c>
      <c r="H23" s="19" t="s">
        <v>179</v>
      </c>
      <c r="I23" s="19" t="s">
        <v>180</v>
      </c>
      <c r="J23" s="19" t="s">
        <v>182</v>
      </c>
      <c r="K23" s="19" t="s">
        <v>183</v>
      </c>
      <c r="L23" s="19" t="s">
        <v>184</v>
      </c>
      <c r="M23" s="19" t="s">
        <v>185</v>
      </c>
      <c r="N23" s="20" t="s">
        <v>195</v>
      </c>
      <c r="O23" s="20" t="s">
        <v>196</v>
      </c>
    </row>
    <row r="24" spans="1:17" ht="32.1" customHeight="1" x14ac:dyDescent="0.3">
      <c r="A24" s="21" t="s">
        <v>24</v>
      </c>
      <c r="B24" s="213">
        <v>686468350</v>
      </c>
      <c r="C24" s="213"/>
      <c r="D24" s="213"/>
      <c r="E24" s="200"/>
      <c r="F24" s="200"/>
      <c r="G24" s="200"/>
      <c r="H24" s="200"/>
      <c r="I24" s="200"/>
      <c r="J24" s="200"/>
      <c r="K24" s="200"/>
      <c r="L24" s="200"/>
      <c r="M24" s="200"/>
      <c r="N24" s="216">
        <f>SUM(B24:M24)</f>
        <v>686468350</v>
      </c>
      <c r="O24" s="201">
        <v>1</v>
      </c>
      <c r="Q24" s="342">
        <f>+N24+ACTIVIDAD_7!N24+ACTIVIDAD_6!N24+ACTIVIDAD_5!N24+ACTIVIDAD_4!N24+ACTIVIDAD_3!N24+ACTIVIDAD_2!N24+ACTIVIDAD_1!N24</f>
        <v>12519396000</v>
      </c>
    </row>
    <row r="25" spans="1:17" ht="32.1" customHeight="1" x14ac:dyDescent="0.3">
      <c r="A25" s="21" t="s">
        <v>26</v>
      </c>
      <c r="B25" s="208">
        <v>639896616</v>
      </c>
      <c r="C25" s="208"/>
      <c r="D25" s="213"/>
      <c r="E25" s="200"/>
      <c r="F25" s="200"/>
      <c r="G25" s="200"/>
      <c r="H25" s="200"/>
      <c r="I25" s="200"/>
      <c r="J25" s="200"/>
      <c r="K25" s="200"/>
      <c r="L25" s="200"/>
      <c r="M25" s="200"/>
      <c r="N25" s="216">
        <f t="shared" ref="N25:N29" si="0">SUM(B25:M25)</f>
        <v>639896616</v>
      </c>
      <c r="O25" s="202">
        <f>N25/N24</f>
        <v>0.93215749276714654</v>
      </c>
      <c r="Q25" s="342">
        <f>+N25+ACTIVIDAD_7!N25+ACTIVIDAD_6!N25+ACTIVIDAD_5!N25+ACTIVIDAD_4!N25+ACTIVIDAD_3!N25+ACTIVIDAD_2!N25+ACTIVIDAD_1!N25</f>
        <v>9650938052</v>
      </c>
    </row>
    <row r="26" spans="1:17" ht="32.1" customHeight="1" x14ac:dyDescent="0.3">
      <c r="A26" s="21" t="s">
        <v>28</v>
      </c>
      <c r="B26" s="209">
        <v>0</v>
      </c>
      <c r="C26" s="209"/>
      <c r="D26" s="214"/>
      <c r="E26" s="203"/>
      <c r="F26" s="203"/>
      <c r="G26" s="203"/>
      <c r="H26" s="203"/>
      <c r="I26" s="203"/>
      <c r="J26" s="203"/>
      <c r="K26" s="203"/>
      <c r="L26" s="203"/>
      <c r="M26" s="203"/>
      <c r="N26" s="216">
        <f t="shared" si="0"/>
        <v>0</v>
      </c>
      <c r="O26" s="202">
        <f>N26/N24</f>
        <v>0</v>
      </c>
    </row>
    <row r="27" spans="1:17" ht="32.1" customHeight="1" x14ac:dyDescent="0.3">
      <c r="A27" s="21" t="s">
        <v>197</v>
      </c>
      <c r="B27" s="213">
        <v>56747999</v>
      </c>
      <c r="C27" s="213"/>
      <c r="D27" s="213"/>
      <c r="E27" s="200"/>
      <c r="F27" s="200"/>
      <c r="G27" s="200"/>
      <c r="H27" s="200"/>
      <c r="I27" s="200"/>
      <c r="J27" s="200"/>
      <c r="K27" s="200"/>
      <c r="L27" s="200"/>
      <c r="M27" s="200"/>
      <c r="N27" s="216">
        <f t="shared" si="0"/>
        <v>56747999</v>
      </c>
      <c r="O27" s="202">
        <v>1</v>
      </c>
    </row>
    <row r="28" spans="1:17" ht="32.1" customHeight="1" x14ac:dyDescent="0.3">
      <c r="A28" s="21" t="s">
        <v>198</v>
      </c>
      <c r="B28" s="214">
        <v>0</v>
      </c>
      <c r="C28" s="214"/>
      <c r="D28" s="214"/>
      <c r="E28" s="203"/>
      <c r="F28" s="203"/>
      <c r="G28" s="203"/>
      <c r="H28" s="203"/>
      <c r="I28" s="203"/>
      <c r="J28" s="203"/>
      <c r="K28" s="203"/>
      <c r="L28" s="203"/>
      <c r="M28" s="203"/>
      <c r="N28" s="216">
        <f t="shared" si="0"/>
        <v>0</v>
      </c>
      <c r="O28" s="202">
        <f>N28/N27</f>
        <v>0</v>
      </c>
    </row>
    <row r="29" spans="1:17" ht="32.1" customHeight="1" thickBot="1" x14ac:dyDescent="0.35">
      <c r="A29" s="22" t="s">
        <v>34</v>
      </c>
      <c r="B29" s="215">
        <v>9100000</v>
      </c>
      <c r="C29" s="215"/>
      <c r="D29" s="215"/>
      <c r="E29" s="204"/>
      <c r="F29" s="204"/>
      <c r="G29" s="204"/>
      <c r="H29" s="204"/>
      <c r="I29" s="204"/>
      <c r="J29" s="204"/>
      <c r="K29" s="204"/>
      <c r="L29" s="204"/>
      <c r="M29" s="204"/>
      <c r="N29" s="217">
        <f t="shared" si="0"/>
        <v>9100000</v>
      </c>
      <c r="O29" s="205">
        <f>N29/N27</f>
        <v>0.16035807711915975</v>
      </c>
    </row>
    <row r="30" spans="1:17" s="23" customFormat="1" ht="16.5" customHeight="1" x14ac:dyDescent="0.25"/>
    <row r="31" spans="1:17" s="23" customFormat="1" ht="17.25" customHeight="1" x14ac:dyDescent="0.25"/>
    <row r="32" spans="1:17" ht="5.25" customHeight="1" thickBot="1" x14ac:dyDescent="0.35"/>
    <row r="33" spans="1:13" ht="48" customHeight="1" thickBot="1" x14ac:dyDescent="0.35">
      <c r="A33" s="407" t="s">
        <v>199</v>
      </c>
      <c r="B33" s="408"/>
      <c r="C33" s="408"/>
      <c r="D33" s="408"/>
      <c r="E33" s="408"/>
      <c r="F33" s="408"/>
      <c r="G33" s="408"/>
      <c r="H33" s="408"/>
      <c r="I33" s="409"/>
      <c r="J33" s="27"/>
    </row>
    <row r="34" spans="1:13" ht="50.25" customHeight="1" thickBot="1" x14ac:dyDescent="0.35">
      <c r="A34" s="36" t="s">
        <v>200</v>
      </c>
      <c r="B34" s="410" t="str">
        <f>+B12</f>
        <v>Fortalecer el 100% de las herramientas para el seguimiento a de los planes, políticas públicas, proyectos y presupuesto asociados a la inversión de la entidad</v>
      </c>
      <c r="C34" s="411"/>
      <c r="D34" s="411"/>
      <c r="E34" s="411"/>
      <c r="F34" s="411"/>
      <c r="G34" s="411"/>
      <c r="H34" s="411"/>
      <c r="I34" s="412"/>
      <c r="J34" s="25"/>
      <c r="M34" s="188"/>
    </row>
    <row r="35" spans="1:13" ht="18.75" customHeight="1" thickBot="1" x14ac:dyDescent="0.35">
      <c r="A35" s="382" t="s">
        <v>39</v>
      </c>
      <c r="B35" s="87">
        <v>2024</v>
      </c>
      <c r="C35" s="87">
        <v>2025</v>
      </c>
      <c r="D35" s="87">
        <v>2026</v>
      </c>
      <c r="E35" s="87">
        <v>2027</v>
      </c>
      <c r="F35" s="87" t="s">
        <v>201</v>
      </c>
      <c r="G35" s="413" t="s">
        <v>41</v>
      </c>
      <c r="H35" s="506" t="s">
        <v>202</v>
      </c>
      <c r="I35" s="506"/>
      <c r="J35" s="25"/>
      <c r="M35" s="188"/>
    </row>
    <row r="36" spans="1:13" ht="50.25" customHeight="1" thickBot="1" x14ac:dyDescent="0.35">
      <c r="A36" s="383"/>
      <c r="B36" s="235">
        <v>1</v>
      </c>
      <c r="C36" s="235">
        <v>1</v>
      </c>
      <c r="D36" s="235">
        <v>1</v>
      </c>
      <c r="E36" s="235">
        <v>1</v>
      </c>
      <c r="F36" s="236">
        <v>1</v>
      </c>
      <c r="G36" s="413"/>
      <c r="H36" s="506"/>
      <c r="I36" s="506"/>
      <c r="J36" s="25"/>
      <c r="M36" s="189"/>
    </row>
    <row r="37" spans="1:13" ht="52.5" customHeight="1" thickBot="1" x14ac:dyDescent="0.35">
      <c r="A37" s="37" t="s">
        <v>43</v>
      </c>
      <c r="B37" s="396">
        <v>0.33</v>
      </c>
      <c r="C37" s="397"/>
      <c r="D37" s="398" t="s">
        <v>203</v>
      </c>
      <c r="E37" s="399"/>
      <c r="F37" s="399"/>
      <c r="G37" s="399"/>
      <c r="H37" s="399"/>
      <c r="I37" s="400"/>
    </row>
    <row r="38" spans="1:13" s="26" customFormat="1" ht="48" customHeight="1" x14ac:dyDescent="0.3">
      <c r="A38" s="382" t="s">
        <v>204</v>
      </c>
      <c r="B38" s="37" t="s">
        <v>205</v>
      </c>
      <c r="C38" s="36" t="s">
        <v>87</v>
      </c>
      <c r="D38" s="384" t="s">
        <v>89</v>
      </c>
      <c r="E38" s="385"/>
      <c r="F38" s="384" t="s">
        <v>91</v>
      </c>
      <c r="G38" s="385"/>
      <c r="H38" s="38" t="s">
        <v>93</v>
      </c>
      <c r="I38" s="40" t="s">
        <v>94</v>
      </c>
      <c r="M38" s="190"/>
    </row>
    <row r="39" spans="1:13" ht="409.5" customHeight="1" x14ac:dyDescent="0.3">
      <c r="A39" s="383"/>
      <c r="B39" s="244">
        <v>7.4999999999999997E-2</v>
      </c>
      <c r="C39" s="334">
        <v>7.4999999999999997E-2</v>
      </c>
      <c r="D39" s="401" t="s">
        <v>287</v>
      </c>
      <c r="E39" s="402"/>
      <c r="F39" s="401" t="s">
        <v>287</v>
      </c>
      <c r="G39" s="402"/>
      <c r="H39" s="198" t="s">
        <v>208</v>
      </c>
      <c r="I39" s="314" t="s">
        <v>288</v>
      </c>
      <c r="M39" s="188"/>
    </row>
    <row r="40" spans="1:13" s="26" customFormat="1" ht="54" customHeight="1" x14ac:dyDescent="0.3">
      <c r="A40" s="382" t="s">
        <v>210</v>
      </c>
      <c r="B40" s="265" t="s">
        <v>205</v>
      </c>
      <c r="C40" s="38" t="s">
        <v>87</v>
      </c>
      <c r="D40" s="384" t="s">
        <v>89</v>
      </c>
      <c r="E40" s="385"/>
      <c r="F40" s="384" t="s">
        <v>91</v>
      </c>
      <c r="G40" s="385"/>
      <c r="H40" s="38" t="s">
        <v>93</v>
      </c>
      <c r="I40" s="40" t="s">
        <v>94</v>
      </c>
    </row>
    <row r="41" spans="1:13" ht="223.5" customHeight="1" thickBot="1" x14ac:dyDescent="0.35">
      <c r="A41" s="383"/>
      <c r="B41" s="266">
        <v>7.4999999999999997E-2</v>
      </c>
      <c r="C41" s="31"/>
      <c r="D41" s="392"/>
      <c r="E41" s="393"/>
      <c r="F41" s="394"/>
      <c r="G41" s="395"/>
      <c r="H41" s="198"/>
      <c r="I41" s="29"/>
    </row>
    <row r="42" spans="1:13" s="26" customFormat="1" ht="45" customHeight="1" thickBot="1" x14ac:dyDescent="0.35">
      <c r="A42" s="382" t="s">
        <v>211</v>
      </c>
      <c r="B42" s="265" t="s">
        <v>205</v>
      </c>
      <c r="C42" s="38" t="s">
        <v>87</v>
      </c>
      <c r="D42" s="384" t="s">
        <v>89</v>
      </c>
      <c r="E42" s="385"/>
      <c r="F42" s="384" t="s">
        <v>91</v>
      </c>
      <c r="G42" s="385"/>
      <c r="H42" s="38" t="s">
        <v>93</v>
      </c>
      <c r="I42" s="40" t="s">
        <v>94</v>
      </c>
    </row>
    <row r="43" spans="1:13" ht="205.5" customHeight="1" thickBot="1" x14ac:dyDescent="0.35">
      <c r="A43" s="383"/>
      <c r="B43" s="266">
        <v>0.115</v>
      </c>
      <c r="C43" s="191"/>
      <c r="D43" s="392"/>
      <c r="E43" s="393"/>
      <c r="F43" s="394"/>
      <c r="G43" s="395"/>
      <c r="H43" s="198"/>
      <c r="I43" s="29"/>
    </row>
    <row r="44" spans="1:13" s="26" customFormat="1" ht="44.25" customHeight="1" thickBot="1" x14ac:dyDescent="0.35">
      <c r="A44" s="382" t="s">
        <v>212</v>
      </c>
      <c r="B44" s="265" t="s">
        <v>205</v>
      </c>
      <c r="C44" s="39" t="s">
        <v>87</v>
      </c>
      <c r="D44" s="384" t="s">
        <v>89</v>
      </c>
      <c r="E44" s="385"/>
      <c r="F44" s="384" t="s">
        <v>91</v>
      </c>
      <c r="G44" s="385"/>
      <c r="H44" s="38" t="s">
        <v>93</v>
      </c>
      <c r="I44" s="38" t="s">
        <v>94</v>
      </c>
    </row>
    <row r="45" spans="1:13" ht="120.75" customHeight="1" thickBot="1" x14ac:dyDescent="0.35">
      <c r="A45" s="383"/>
      <c r="B45" s="266">
        <v>7.4999999999999997E-2</v>
      </c>
      <c r="C45" s="31"/>
      <c r="D45" s="390"/>
      <c r="E45" s="391"/>
      <c r="F45" s="390"/>
      <c r="G45" s="391"/>
      <c r="H45" s="47"/>
      <c r="I45" s="48"/>
    </row>
    <row r="46" spans="1:13" s="26" customFormat="1" ht="47.25" customHeight="1" thickBot="1" x14ac:dyDescent="0.35">
      <c r="A46" s="382" t="s">
        <v>213</v>
      </c>
      <c r="B46" s="265" t="s">
        <v>205</v>
      </c>
      <c r="C46" s="38" t="s">
        <v>87</v>
      </c>
      <c r="D46" s="384" t="s">
        <v>89</v>
      </c>
      <c r="E46" s="385"/>
      <c r="F46" s="384" t="s">
        <v>91</v>
      </c>
      <c r="G46" s="385"/>
      <c r="H46" s="38" t="s">
        <v>93</v>
      </c>
      <c r="I46" s="40" t="s">
        <v>94</v>
      </c>
    </row>
    <row r="47" spans="1:13" ht="120.75" customHeight="1" thickBot="1" x14ac:dyDescent="0.35">
      <c r="A47" s="383"/>
      <c r="B47" s="266">
        <v>7.4999999999999997E-2</v>
      </c>
      <c r="C47" s="31"/>
      <c r="D47" s="386"/>
      <c r="E47" s="387"/>
      <c r="F47" s="386"/>
      <c r="G47" s="387"/>
      <c r="H47" s="28"/>
      <c r="I47" s="30"/>
    </row>
    <row r="48" spans="1:13" s="26" customFormat="1" ht="52.5" customHeight="1" thickBot="1" x14ac:dyDescent="0.35">
      <c r="A48" s="382" t="s">
        <v>214</v>
      </c>
      <c r="B48" s="265" t="s">
        <v>205</v>
      </c>
      <c r="C48" s="38" t="s">
        <v>87</v>
      </c>
      <c r="D48" s="384" t="s">
        <v>89</v>
      </c>
      <c r="E48" s="385"/>
      <c r="F48" s="384" t="s">
        <v>91</v>
      </c>
      <c r="G48" s="385"/>
      <c r="H48" s="38" t="s">
        <v>93</v>
      </c>
      <c r="I48" s="40" t="s">
        <v>94</v>
      </c>
    </row>
    <row r="49" spans="1:9" ht="120.75" customHeight="1" thickBot="1" x14ac:dyDescent="0.35">
      <c r="A49" s="383"/>
      <c r="B49" s="266">
        <v>0.105</v>
      </c>
      <c r="C49" s="32"/>
      <c r="D49" s="386"/>
      <c r="E49" s="387"/>
      <c r="F49" s="386"/>
      <c r="G49" s="387"/>
      <c r="H49" s="28"/>
      <c r="I49" s="30"/>
    </row>
    <row r="50" spans="1:9" ht="35.1" customHeight="1" thickBot="1" x14ac:dyDescent="0.35">
      <c r="A50" s="382" t="s">
        <v>215</v>
      </c>
      <c r="B50" s="267" t="s">
        <v>205</v>
      </c>
      <c r="C50" s="36" t="s">
        <v>87</v>
      </c>
      <c r="D50" s="384" t="s">
        <v>89</v>
      </c>
      <c r="E50" s="385"/>
      <c r="F50" s="384" t="s">
        <v>91</v>
      </c>
      <c r="G50" s="385"/>
      <c r="H50" s="38" t="s">
        <v>93</v>
      </c>
      <c r="I50" s="40" t="s">
        <v>94</v>
      </c>
    </row>
    <row r="51" spans="1:9" ht="120.75" customHeight="1" thickBot="1" x14ac:dyDescent="0.35">
      <c r="A51" s="383"/>
      <c r="B51" s="266">
        <v>7.4999999999999997E-2</v>
      </c>
      <c r="C51" s="32"/>
      <c r="D51" s="386"/>
      <c r="E51" s="389"/>
      <c r="F51" s="386"/>
      <c r="G51" s="387"/>
      <c r="H51" s="28"/>
      <c r="I51" s="30"/>
    </row>
    <row r="52" spans="1:9" ht="35.1" customHeight="1" thickBot="1" x14ac:dyDescent="0.35">
      <c r="A52" s="382" t="s">
        <v>216</v>
      </c>
      <c r="B52" s="267" t="s">
        <v>205</v>
      </c>
      <c r="C52" s="36" t="s">
        <v>87</v>
      </c>
      <c r="D52" s="384" t="s">
        <v>89</v>
      </c>
      <c r="E52" s="385"/>
      <c r="F52" s="384" t="s">
        <v>91</v>
      </c>
      <c r="G52" s="385"/>
      <c r="H52" s="38" t="s">
        <v>93</v>
      </c>
      <c r="I52" s="40" t="s">
        <v>94</v>
      </c>
    </row>
    <row r="53" spans="1:9" ht="120.75" customHeight="1" thickBot="1" x14ac:dyDescent="0.35">
      <c r="A53" s="383"/>
      <c r="B53" s="266">
        <v>7.4999999999999997E-2</v>
      </c>
      <c r="C53" s="32"/>
      <c r="D53" s="386"/>
      <c r="E53" s="389"/>
      <c r="F53" s="386"/>
      <c r="G53" s="387"/>
      <c r="H53" s="49"/>
      <c r="I53" s="30"/>
    </row>
    <row r="54" spans="1:9" ht="35.1" customHeight="1" thickBot="1" x14ac:dyDescent="0.35">
      <c r="A54" s="382" t="s">
        <v>217</v>
      </c>
      <c r="B54" s="267" t="s">
        <v>205</v>
      </c>
      <c r="C54" s="36" t="s">
        <v>87</v>
      </c>
      <c r="D54" s="384" t="s">
        <v>89</v>
      </c>
      <c r="E54" s="385"/>
      <c r="F54" s="384" t="s">
        <v>91</v>
      </c>
      <c r="G54" s="385"/>
      <c r="H54" s="38" t="s">
        <v>93</v>
      </c>
      <c r="I54" s="40" t="s">
        <v>94</v>
      </c>
    </row>
    <row r="55" spans="1:9" ht="120.75" customHeight="1" thickBot="1" x14ac:dyDescent="0.35">
      <c r="A55" s="383"/>
      <c r="B55" s="266">
        <v>0.105</v>
      </c>
      <c r="C55" s="32"/>
      <c r="D55" s="386"/>
      <c r="E55" s="387"/>
      <c r="F55" s="386"/>
      <c r="G55" s="387"/>
      <c r="H55" s="28"/>
      <c r="I55" s="28"/>
    </row>
    <row r="56" spans="1:9" ht="35.1" customHeight="1" thickBot="1" x14ac:dyDescent="0.35">
      <c r="A56" s="382" t="s">
        <v>218</v>
      </c>
      <c r="B56" s="267" t="s">
        <v>205</v>
      </c>
      <c r="C56" s="36" t="s">
        <v>87</v>
      </c>
      <c r="D56" s="384" t="s">
        <v>89</v>
      </c>
      <c r="E56" s="385"/>
      <c r="F56" s="384" t="s">
        <v>91</v>
      </c>
      <c r="G56" s="385"/>
      <c r="H56" s="38" t="s">
        <v>93</v>
      </c>
      <c r="I56" s="40" t="s">
        <v>94</v>
      </c>
    </row>
    <row r="57" spans="1:9" ht="120.75" customHeight="1" thickBot="1" x14ac:dyDescent="0.35">
      <c r="A57" s="383"/>
      <c r="B57" s="266">
        <v>7.4999999999999997E-2</v>
      </c>
      <c r="C57" s="32"/>
      <c r="D57" s="386"/>
      <c r="E57" s="387"/>
      <c r="F57" s="386"/>
      <c r="G57" s="387"/>
      <c r="H57" s="28"/>
      <c r="I57" s="30"/>
    </row>
    <row r="58" spans="1:9" ht="35.1" customHeight="1" thickBot="1" x14ac:dyDescent="0.35">
      <c r="A58" s="382" t="s">
        <v>219</v>
      </c>
      <c r="B58" s="267" t="s">
        <v>205</v>
      </c>
      <c r="C58" s="36" t="s">
        <v>87</v>
      </c>
      <c r="D58" s="384" t="s">
        <v>89</v>
      </c>
      <c r="E58" s="385"/>
      <c r="F58" s="384" t="s">
        <v>91</v>
      </c>
      <c r="G58" s="385"/>
      <c r="H58" s="38" t="s">
        <v>93</v>
      </c>
      <c r="I58" s="40" t="s">
        <v>94</v>
      </c>
    </row>
    <row r="59" spans="1:9" ht="120.75" customHeight="1" thickBot="1" x14ac:dyDescent="0.35">
      <c r="A59" s="383"/>
      <c r="B59" s="266">
        <v>7.4999999999999997E-2</v>
      </c>
      <c r="C59" s="32"/>
      <c r="D59" s="386"/>
      <c r="E59" s="387"/>
      <c r="F59" s="389"/>
      <c r="G59" s="389"/>
      <c r="H59" s="28"/>
      <c r="I59" s="28"/>
    </row>
    <row r="60" spans="1:9" ht="35.1" customHeight="1" thickBot="1" x14ac:dyDescent="0.35">
      <c r="A60" s="382" t="s">
        <v>220</v>
      </c>
      <c r="B60" s="267" t="s">
        <v>205</v>
      </c>
      <c r="C60" s="36" t="s">
        <v>87</v>
      </c>
      <c r="D60" s="384" t="s">
        <v>89</v>
      </c>
      <c r="E60" s="385"/>
      <c r="F60" s="384" t="s">
        <v>91</v>
      </c>
      <c r="G60" s="385"/>
      <c r="H60" s="38" t="s">
        <v>93</v>
      </c>
      <c r="I60" s="40" t="s">
        <v>94</v>
      </c>
    </row>
    <row r="61" spans="1:9" ht="120.75" customHeight="1" thickBot="1" x14ac:dyDescent="0.35">
      <c r="A61" s="383"/>
      <c r="B61" s="266">
        <v>7.4999999999999997E-2</v>
      </c>
      <c r="C61" s="32"/>
      <c r="D61" s="386"/>
      <c r="E61" s="387"/>
      <c r="F61" s="386"/>
      <c r="G61" s="387"/>
      <c r="H61" s="28"/>
      <c r="I61" s="28"/>
    </row>
    <row r="62" spans="1:9" x14ac:dyDescent="0.3">
      <c r="B62" s="253">
        <f>B39+B47+B43+B41+B45+B49+B51+B53+B55+B57+B59+B61</f>
        <v>0.99999999999999978</v>
      </c>
    </row>
    <row r="64" spans="1:9" s="25" customFormat="1" ht="30" customHeight="1" x14ac:dyDescent="0.3">
      <c r="A64" s="1"/>
      <c r="B64" s="1"/>
      <c r="C64" s="1"/>
      <c r="D64" s="1"/>
      <c r="E64" s="1"/>
      <c r="F64" s="1"/>
      <c r="G64" s="1"/>
      <c r="H64" s="1"/>
      <c r="I64" s="1"/>
    </row>
    <row r="65" spans="1:9" ht="34.5" customHeight="1" x14ac:dyDescent="0.3">
      <c r="A65" s="388" t="s">
        <v>57</v>
      </c>
      <c r="B65" s="388"/>
      <c r="C65" s="388"/>
      <c r="D65" s="388"/>
      <c r="E65" s="388"/>
      <c r="F65" s="388"/>
      <c r="G65" s="388"/>
      <c r="H65" s="388"/>
      <c r="I65" s="388"/>
    </row>
    <row r="66" spans="1:9" ht="67.5" customHeight="1" x14ac:dyDescent="0.3">
      <c r="A66" s="41" t="s">
        <v>58</v>
      </c>
      <c r="B66" s="502" t="s">
        <v>289</v>
      </c>
      <c r="C66" s="503"/>
      <c r="D66" s="502" t="s">
        <v>290</v>
      </c>
      <c r="E66" s="503"/>
      <c r="F66" s="502" t="s">
        <v>291</v>
      </c>
      <c r="G66" s="522"/>
      <c r="H66" s="502" t="s">
        <v>292</v>
      </c>
      <c r="I66" s="522"/>
    </row>
    <row r="67" spans="1:9" ht="45.75" customHeight="1" x14ac:dyDescent="0.3">
      <c r="A67" s="41" t="s">
        <v>224</v>
      </c>
      <c r="B67" s="380">
        <v>0.12</v>
      </c>
      <c r="C67" s="381"/>
      <c r="D67" s="380">
        <v>0.06</v>
      </c>
      <c r="E67" s="381"/>
      <c r="F67" s="380">
        <v>0.03</v>
      </c>
      <c r="G67" s="381"/>
      <c r="H67" s="380">
        <v>0.12</v>
      </c>
      <c r="I67" s="381"/>
    </row>
    <row r="68" spans="1:9" ht="30" customHeight="1" x14ac:dyDescent="0.3">
      <c r="A68" s="343" t="s">
        <v>170</v>
      </c>
      <c r="B68" s="92" t="s">
        <v>85</v>
      </c>
      <c r="C68" s="92" t="s">
        <v>87</v>
      </c>
      <c r="D68" s="92" t="s">
        <v>85</v>
      </c>
      <c r="E68" s="92" t="s">
        <v>87</v>
      </c>
      <c r="F68" s="92" t="s">
        <v>85</v>
      </c>
      <c r="G68" s="92" t="s">
        <v>87</v>
      </c>
      <c r="H68" s="92" t="s">
        <v>85</v>
      </c>
      <c r="I68" s="92" t="s">
        <v>87</v>
      </c>
    </row>
    <row r="69" spans="1:9" ht="30" customHeight="1" x14ac:dyDescent="0.3">
      <c r="A69" s="344"/>
      <c r="B69" s="234">
        <v>8.3400000000000002E-2</v>
      </c>
      <c r="C69" s="234">
        <v>8.3400000000000002E-2</v>
      </c>
      <c r="D69" s="234">
        <v>8.3400000000000002E-2</v>
      </c>
      <c r="E69" s="234">
        <v>8.3400000000000002E-2</v>
      </c>
      <c r="F69" s="260">
        <v>0</v>
      </c>
      <c r="G69" s="260">
        <v>0</v>
      </c>
      <c r="H69" s="234">
        <v>8.3400000000000002E-2</v>
      </c>
      <c r="I69" s="234">
        <v>8.3400000000000002E-2</v>
      </c>
    </row>
    <row r="70" spans="1:9" ht="263.39999999999998" customHeight="1" x14ac:dyDescent="0.3">
      <c r="A70" s="41" t="s">
        <v>225</v>
      </c>
      <c r="B70" s="364" t="s">
        <v>293</v>
      </c>
      <c r="C70" s="365"/>
      <c r="D70" s="364" t="s">
        <v>294</v>
      </c>
      <c r="E70" s="365"/>
      <c r="F70" s="518" t="s">
        <v>227</v>
      </c>
      <c r="G70" s="519"/>
      <c r="H70" s="364" t="s">
        <v>295</v>
      </c>
      <c r="I70" s="365"/>
    </row>
    <row r="71" spans="1:9" ht="167.25" customHeight="1" x14ac:dyDescent="0.3">
      <c r="A71" s="41" t="s">
        <v>228</v>
      </c>
      <c r="B71" s="374" t="s">
        <v>296</v>
      </c>
      <c r="C71" s="375"/>
      <c r="D71" s="374" t="s">
        <v>297</v>
      </c>
      <c r="E71" s="375"/>
      <c r="F71" s="520" t="s">
        <v>230</v>
      </c>
      <c r="G71" s="521"/>
      <c r="H71" s="374" t="s">
        <v>298</v>
      </c>
      <c r="I71" s="375"/>
    </row>
    <row r="72" spans="1:9" ht="30.75" customHeight="1" x14ac:dyDescent="0.3">
      <c r="A72" s="343" t="s">
        <v>172</v>
      </c>
      <c r="B72" s="92" t="s">
        <v>85</v>
      </c>
      <c r="C72" s="92" t="s">
        <v>87</v>
      </c>
      <c r="D72" s="92" t="s">
        <v>85</v>
      </c>
      <c r="E72" s="92" t="s">
        <v>87</v>
      </c>
      <c r="F72" s="262" t="s">
        <v>85</v>
      </c>
      <c r="G72" s="262" t="s">
        <v>87</v>
      </c>
      <c r="H72" s="92" t="s">
        <v>85</v>
      </c>
      <c r="I72" s="92" t="s">
        <v>87</v>
      </c>
    </row>
    <row r="73" spans="1:9" ht="30.75" customHeight="1" x14ac:dyDescent="0.3">
      <c r="A73" s="344"/>
      <c r="B73" s="234">
        <v>8.3299999999999999E-2</v>
      </c>
      <c r="C73" s="43"/>
      <c r="D73" s="234">
        <v>8.3299999999999999E-2</v>
      </c>
      <c r="E73" s="43"/>
      <c r="F73" s="260">
        <v>0</v>
      </c>
      <c r="G73" s="260"/>
      <c r="H73" s="234">
        <v>8.3299999999999999E-2</v>
      </c>
      <c r="I73" s="43"/>
    </row>
    <row r="74" spans="1:9" ht="77.400000000000006" customHeight="1" x14ac:dyDescent="0.3">
      <c r="A74" s="41" t="s">
        <v>225</v>
      </c>
      <c r="B74" s="362"/>
      <c r="C74" s="363"/>
      <c r="D74" s="362"/>
      <c r="E74" s="363"/>
      <c r="F74" s="514"/>
      <c r="G74" s="515"/>
      <c r="H74" s="362"/>
      <c r="I74" s="363"/>
    </row>
    <row r="75" spans="1:9" ht="76.2" customHeight="1" x14ac:dyDescent="0.3">
      <c r="A75" s="41" t="s">
        <v>228</v>
      </c>
      <c r="B75" s="362"/>
      <c r="C75" s="363"/>
      <c r="D75" s="362"/>
      <c r="E75" s="363"/>
      <c r="F75" s="516"/>
      <c r="G75" s="517"/>
      <c r="H75" s="362"/>
      <c r="I75" s="363"/>
    </row>
    <row r="76" spans="1:9" ht="30.75" customHeight="1" x14ac:dyDescent="0.3">
      <c r="A76" s="343" t="s">
        <v>173</v>
      </c>
      <c r="B76" s="92" t="s">
        <v>85</v>
      </c>
      <c r="C76" s="92" t="s">
        <v>87</v>
      </c>
      <c r="D76" s="92" t="s">
        <v>85</v>
      </c>
      <c r="E76" s="92" t="s">
        <v>87</v>
      </c>
      <c r="F76" s="262" t="s">
        <v>85</v>
      </c>
      <c r="G76" s="262" t="s">
        <v>87</v>
      </c>
      <c r="H76" s="92" t="s">
        <v>85</v>
      </c>
      <c r="I76" s="92" t="s">
        <v>87</v>
      </c>
    </row>
    <row r="77" spans="1:9" ht="30.75" customHeight="1" x14ac:dyDescent="0.3">
      <c r="A77" s="344"/>
      <c r="B77" s="234">
        <v>8.3299999999999999E-2</v>
      </c>
      <c r="C77" s="43"/>
      <c r="D77" s="234">
        <v>8.3299999999999999E-2</v>
      </c>
      <c r="E77" s="43"/>
      <c r="F77" s="260">
        <v>0.39999999999999997</v>
      </c>
      <c r="G77" s="260"/>
      <c r="H77" s="234">
        <v>8.3299999999999999E-2</v>
      </c>
      <c r="I77" s="43"/>
    </row>
    <row r="78" spans="1:9" ht="81" customHeight="1" x14ac:dyDescent="0.3">
      <c r="A78" s="41" t="s">
        <v>225</v>
      </c>
      <c r="B78" s="366"/>
      <c r="C78" s="367"/>
      <c r="D78" s="366"/>
      <c r="E78" s="367"/>
      <c r="F78" s="514"/>
      <c r="G78" s="515"/>
      <c r="H78" s="366"/>
      <c r="I78" s="367"/>
    </row>
    <row r="79" spans="1:9" ht="82.8" customHeight="1" x14ac:dyDescent="0.3">
      <c r="A79" s="41" t="s">
        <v>228</v>
      </c>
      <c r="B79" s="362"/>
      <c r="C79" s="363"/>
      <c r="D79" s="362"/>
      <c r="E79" s="363"/>
      <c r="F79" s="516"/>
      <c r="G79" s="517"/>
      <c r="H79" s="362"/>
      <c r="I79" s="363"/>
    </row>
    <row r="80" spans="1:9" ht="30.75" customHeight="1" x14ac:dyDescent="0.3">
      <c r="A80" s="343" t="s">
        <v>174</v>
      </c>
      <c r="B80" s="92" t="s">
        <v>85</v>
      </c>
      <c r="C80" s="92" t="s">
        <v>87</v>
      </c>
      <c r="D80" s="92" t="s">
        <v>85</v>
      </c>
      <c r="E80" s="92" t="s">
        <v>87</v>
      </c>
      <c r="F80" s="262" t="s">
        <v>85</v>
      </c>
      <c r="G80" s="262" t="s">
        <v>87</v>
      </c>
      <c r="H80" s="92" t="s">
        <v>85</v>
      </c>
      <c r="I80" s="92" t="s">
        <v>87</v>
      </c>
    </row>
    <row r="81" spans="1:9" ht="30.75" customHeight="1" x14ac:dyDescent="0.3">
      <c r="A81" s="344"/>
      <c r="B81" s="234">
        <v>8.3400000000000002E-2</v>
      </c>
      <c r="C81" s="43"/>
      <c r="D81" s="234">
        <v>8.3400000000000002E-2</v>
      </c>
      <c r="E81" s="43"/>
      <c r="F81" s="260">
        <v>0</v>
      </c>
      <c r="G81" s="260"/>
      <c r="H81" s="234">
        <v>8.3400000000000002E-2</v>
      </c>
      <c r="I81" s="43"/>
    </row>
    <row r="82" spans="1:9" ht="87" customHeight="1" x14ac:dyDescent="0.3">
      <c r="A82" s="41" t="s">
        <v>225</v>
      </c>
      <c r="B82" s="354"/>
      <c r="C82" s="355"/>
      <c r="D82" s="354"/>
      <c r="E82" s="355"/>
      <c r="F82" s="514"/>
      <c r="G82" s="515"/>
      <c r="H82" s="354"/>
      <c r="I82" s="355"/>
    </row>
    <row r="83" spans="1:9" ht="81" customHeight="1" x14ac:dyDescent="0.3">
      <c r="A83" s="41" t="s">
        <v>228</v>
      </c>
      <c r="B83" s="362"/>
      <c r="C83" s="363"/>
      <c r="D83" s="362"/>
      <c r="E83" s="363"/>
      <c r="F83" s="516"/>
      <c r="G83" s="517"/>
      <c r="H83" s="362"/>
      <c r="I83" s="363"/>
    </row>
    <row r="84" spans="1:9" ht="30" customHeight="1" x14ac:dyDescent="0.3">
      <c r="A84" s="343" t="s">
        <v>177</v>
      </c>
      <c r="B84" s="92" t="s">
        <v>85</v>
      </c>
      <c r="C84" s="92" t="s">
        <v>87</v>
      </c>
      <c r="D84" s="92" t="s">
        <v>85</v>
      </c>
      <c r="E84" s="92" t="s">
        <v>87</v>
      </c>
      <c r="F84" s="262" t="s">
        <v>85</v>
      </c>
      <c r="G84" s="262" t="s">
        <v>87</v>
      </c>
      <c r="H84" s="92" t="s">
        <v>85</v>
      </c>
      <c r="I84" s="92" t="s">
        <v>87</v>
      </c>
    </row>
    <row r="85" spans="1:9" ht="30" customHeight="1" x14ac:dyDescent="0.3">
      <c r="A85" s="344"/>
      <c r="B85" s="234">
        <v>8.3299999999999999E-2</v>
      </c>
      <c r="C85" s="43"/>
      <c r="D85" s="234">
        <v>8.3299999999999999E-2</v>
      </c>
      <c r="E85" s="43"/>
      <c r="F85" s="260">
        <v>0</v>
      </c>
      <c r="G85" s="260"/>
      <c r="H85" s="234">
        <v>8.3299999999999999E-2</v>
      </c>
      <c r="I85" s="43"/>
    </row>
    <row r="86" spans="1:9" ht="80.25" customHeight="1" x14ac:dyDescent="0.3">
      <c r="A86" s="41" t="s">
        <v>225</v>
      </c>
      <c r="B86" s="351"/>
      <c r="C86" s="351"/>
      <c r="D86" s="351"/>
      <c r="E86" s="351"/>
      <c r="F86" s="493"/>
      <c r="G86" s="493"/>
      <c r="H86" s="351"/>
      <c r="I86" s="351"/>
    </row>
    <row r="87" spans="1:9" ht="80.25" customHeight="1" x14ac:dyDescent="0.3">
      <c r="A87" s="41" t="s">
        <v>228</v>
      </c>
      <c r="B87" s="346"/>
      <c r="C87" s="347"/>
      <c r="D87" s="346"/>
      <c r="E87" s="347"/>
      <c r="F87" s="491"/>
      <c r="G87" s="492"/>
      <c r="H87" s="346"/>
      <c r="I87" s="347"/>
    </row>
    <row r="88" spans="1:9" ht="29.25" customHeight="1" x14ac:dyDescent="0.3">
      <c r="A88" s="343" t="s">
        <v>178</v>
      </c>
      <c r="B88" s="92" t="s">
        <v>85</v>
      </c>
      <c r="C88" s="92" t="s">
        <v>87</v>
      </c>
      <c r="D88" s="92" t="s">
        <v>85</v>
      </c>
      <c r="E88" s="92" t="s">
        <v>87</v>
      </c>
      <c r="F88" s="262" t="s">
        <v>85</v>
      </c>
      <c r="G88" s="262" t="s">
        <v>87</v>
      </c>
      <c r="H88" s="92" t="s">
        <v>85</v>
      </c>
      <c r="I88" s="92" t="s">
        <v>87</v>
      </c>
    </row>
    <row r="89" spans="1:9" ht="29.25" customHeight="1" x14ac:dyDescent="0.3">
      <c r="A89" s="344"/>
      <c r="B89" s="234">
        <v>8.3299999999999999E-2</v>
      </c>
      <c r="C89" s="43"/>
      <c r="D89" s="234">
        <v>8.3299999999999999E-2</v>
      </c>
      <c r="E89" s="43"/>
      <c r="F89" s="260">
        <v>0.3</v>
      </c>
      <c r="G89" s="260"/>
      <c r="H89" s="234">
        <v>8.3299999999999999E-2</v>
      </c>
      <c r="I89" s="43"/>
    </row>
    <row r="90" spans="1:9" ht="80.25" customHeight="1" x14ac:dyDescent="0.3">
      <c r="A90" s="41" t="s">
        <v>225</v>
      </c>
      <c r="B90" s="348"/>
      <c r="C90" s="348"/>
      <c r="D90" s="348"/>
      <c r="E90" s="348"/>
      <c r="F90" s="348"/>
      <c r="G90" s="348"/>
      <c r="H90" s="348"/>
      <c r="I90" s="348"/>
    </row>
    <row r="91" spans="1:9" ht="80.25" customHeight="1" x14ac:dyDescent="0.3">
      <c r="A91" s="41" t="s">
        <v>228</v>
      </c>
      <c r="B91" s="346"/>
      <c r="C91" s="347"/>
      <c r="D91" s="346"/>
      <c r="E91" s="347"/>
      <c r="F91" s="491"/>
      <c r="G91" s="492"/>
      <c r="H91" s="346"/>
      <c r="I91" s="347"/>
    </row>
    <row r="92" spans="1:9" ht="24.9" customHeight="1" x14ac:dyDescent="0.3">
      <c r="A92" s="343" t="s">
        <v>179</v>
      </c>
      <c r="B92" s="92" t="s">
        <v>85</v>
      </c>
      <c r="C92" s="92" t="s">
        <v>87</v>
      </c>
      <c r="D92" s="92" t="s">
        <v>85</v>
      </c>
      <c r="E92" s="92" t="s">
        <v>87</v>
      </c>
      <c r="F92" s="262" t="s">
        <v>85</v>
      </c>
      <c r="G92" s="262" t="s">
        <v>87</v>
      </c>
      <c r="H92" s="92" t="s">
        <v>85</v>
      </c>
      <c r="I92" s="92" t="s">
        <v>87</v>
      </c>
    </row>
    <row r="93" spans="1:9" ht="24.9" customHeight="1" x14ac:dyDescent="0.3">
      <c r="A93" s="344"/>
      <c r="B93" s="234">
        <v>8.3400000000000002E-2</v>
      </c>
      <c r="C93" s="43"/>
      <c r="D93" s="234">
        <v>8.3400000000000002E-2</v>
      </c>
      <c r="E93" s="43"/>
      <c r="F93" s="260">
        <v>0</v>
      </c>
      <c r="G93" s="260"/>
      <c r="H93" s="234">
        <v>8.3400000000000002E-2</v>
      </c>
      <c r="I93" s="43"/>
    </row>
    <row r="94" spans="1:9" ht="80.25" customHeight="1" x14ac:dyDescent="0.3">
      <c r="A94" s="41" t="s">
        <v>225</v>
      </c>
      <c r="B94" s="348"/>
      <c r="C94" s="348"/>
      <c r="D94" s="348"/>
      <c r="E94" s="348"/>
      <c r="F94" s="348"/>
      <c r="G94" s="348"/>
      <c r="H94" s="348"/>
      <c r="I94" s="348"/>
    </row>
    <row r="95" spans="1:9" ht="80.25" customHeight="1" x14ac:dyDescent="0.3">
      <c r="A95" s="41" t="s">
        <v>228</v>
      </c>
      <c r="B95" s="346"/>
      <c r="C95" s="347"/>
      <c r="D95" s="346"/>
      <c r="E95" s="347"/>
      <c r="F95" s="491"/>
      <c r="G95" s="492"/>
      <c r="H95" s="346"/>
      <c r="I95" s="347"/>
    </row>
    <row r="96" spans="1:9" ht="24.9" customHeight="1" x14ac:dyDescent="0.3">
      <c r="A96" s="343" t="s">
        <v>180</v>
      </c>
      <c r="B96" s="92" t="s">
        <v>85</v>
      </c>
      <c r="C96" s="92" t="s">
        <v>87</v>
      </c>
      <c r="D96" s="92" t="s">
        <v>85</v>
      </c>
      <c r="E96" s="92" t="s">
        <v>87</v>
      </c>
      <c r="F96" s="262" t="s">
        <v>85</v>
      </c>
      <c r="G96" s="262" t="s">
        <v>87</v>
      </c>
      <c r="H96" s="92" t="s">
        <v>85</v>
      </c>
      <c r="I96" s="92" t="s">
        <v>87</v>
      </c>
    </row>
    <row r="97" spans="1:9" ht="24.9" customHeight="1" x14ac:dyDescent="0.3">
      <c r="A97" s="344"/>
      <c r="B97" s="234">
        <v>8.3299999999999999E-2</v>
      </c>
      <c r="C97" s="43"/>
      <c r="D97" s="234">
        <v>8.3299999999999999E-2</v>
      </c>
      <c r="E97" s="43"/>
      <c r="F97" s="260">
        <v>0</v>
      </c>
      <c r="G97" s="260"/>
      <c r="H97" s="234">
        <v>8.3299999999999999E-2</v>
      </c>
      <c r="I97" s="43"/>
    </row>
    <row r="98" spans="1:9" ht="80.25" customHeight="1" x14ac:dyDescent="0.3">
      <c r="A98" s="41" t="s">
        <v>225</v>
      </c>
      <c r="B98" s="348"/>
      <c r="C98" s="348"/>
      <c r="D98" s="348"/>
      <c r="E98" s="348"/>
      <c r="F98" s="348"/>
      <c r="G98" s="348"/>
      <c r="H98" s="348"/>
      <c r="I98" s="348"/>
    </row>
    <row r="99" spans="1:9" ht="80.25" customHeight="1" x14ac:dyDescent="0.3">
      <c r="A99" s="41" t="s">
        <v>228</v>
      </c>
      <c r="B99" s="346"/>
      <c r="C99" s="347"/>
      <c r="D99" s="346"/>
      <c r="E99" s="347"/>
      <c r="F99" s="491"/>
      <c r="G99" s="492"/>
      <c r="H99" s="346"/>
      <c r="I99" s="347"/>
    </row>
    <row r="100" spans="1:9" ht="24.9" customHeight="1" x14ac:dyDescent="0.3">
      <c r="A100" s="343" t="s">
        <v>182</v>
      </c>
      <c r="B100" s="92" t="s">
        <v>85</v>
      </c>
      <c r="C100" s="92" t="s">
        <v>87</v>
      </c>
      <c r="D100" s="92" t="s">
        <v>85</v>
      </c>
      <c r="E100" s="92" t="s">
        <v>87</v>
      </c>
      <c r="F100" s="262" t="s">
        <v>85</v>
      </c>
      <c r="G100" s="262" t="s">
        <v>87</v>
      </c>
      <c r="H100" s="92" t="s">
        <v>85</v>
      </c>
      <c r="I100" s="92" t="s">
        <v>87</v>
      </c>
    </row>
    <row r="101" spans="1:9" ht="24.9" customHeight="1" x14ac:dyDescent="0.3">
      <c r="A101" s="344"/>
      <c r="B101" s="234">
        <v>8.3299999999999999E-2</v>
      </c>
      <c r="C101" s="43"/>
      <c r="D101" s="234">
        <v>8.3299999999999999E-2</v>
      </c>
      <c r="E101" s="43"/>
      <c r="F101" s="260">
        <v>0.3</v>
      </c>
      <c r="G101" s="260"/>
      <c r="H101" s="234">
        <v>8.3299999999999999E-2</v>
      </c>
      <c r="I101" s="43"/>
    </row>
    <row r="102" spans="1:9" ht="80.25" customHeight="1" x14ac:dyDescent="0.3">
      <c r="A102" s="41" t="s">
        <v>225</v>
      </c>
      <c r="B102" s="348"/>
      <c r="C102" s="348"/>
      <c r="D102" s="348"/>
      <c r="E102" s="348"/>
      <c r="F102" s="348"/>
      <c r="G102" s="348"/>
      <c r="H102" s="348"/>
      <c r="I102" s="348"/>
    </row>
    <row r="103" spans="1:9" ht="80.25" customHeight="1" x14ac:dyDescent="0.3">
      <c r="A103" s="41" t="s">
        <v>228</v>
      </c>
      <c r="B103" s="346"/>
      <c r="C103" s="347"/>
      <c r="D103" s="346"/>
      <c r="E103" s="347"/>
      <c r="F103" s="491"/>
      <c r="G103" s="492"/>
      <c r="H103" s="346"/>
      <c r="I103" s="347"/>
    </row>
    <row r="104" spans="1:9" ht="24.9" customHeight="1" x14ac:dyDescent="0.3">
      <c r="A104" s="343" t="s">
        <v>183</v>
      </c>
      <c r="B104" s="92" t="s">
        <v>85</v>
      </c>
      <c r="C104" s="92" t="s">
        <v>87</v>
      </c>
      <c r="D104" s="92" t="s">
        <v>85</v>
      </c>
      <c r="E104" s="92" t="s">
        <v>87</v>
      </c>
      <c r="F104" s="262" t="s">
        <v>85</v>
      </c>
      <c r="G104" s="262" t="s">
        <v>87</v>
      </c>
      <c r="H104" s="92" t="s">
        <v>85</v>
      </c>
      <c r="I104" s="92" t="s">
        <v>87</v>
      </c>
    </row>
    <row r="105" spans="1:9" ht="24.9" customHeight="1" x14ac:dyDescent="0.3">
      <c r="A105" s="344"/>
      <c r="B105" s="234">
        <v>8.3400000000000002E-2</v>
      </c>
      <c r="C105" s="43"/>
      <c r="D105" s="234">
        <v>8.3400000000000002E-2</v>
      </c>
      <c r="E105" s="43"/>
      <c r="F105" s="260">
        <v>0</v>
      </c>
      <c r="G105" s="260"/>
      <c r="H105" s="234">
        <v>8.3400000000000002E-2</v>
      </c>
      <c r="I105" s="43"/>
    </row>
    <row r="106" spans="1:9" ht="80.25" customHeight="1" x14ac:dyDescent="0.3">
      <c r="A106" s="41" t="s">
        <v>225</v>
      </c>
      <c r="B106" s="348"/>
      <c r="C106" s="348"/>
      <c r="D106" s="348"/>
      <c r="E106" s="348"/>
      <c r="F106" s="348"/>
      <c r="G106" s="348"/>
      <c r="H106" s="348"/>
      <c r="I106" s="348"/>
    </row>
    <row r="107" spans="1:9" ht="80.25" customHeight="1" x14ac:dyDescent="0.3">
      <c r="A107" s="41" t="s">
        <v>228</v>
      </c>
      <c r="B107" s="346"/>
      <c r="C107" s="347"/>
      <c r="D107" s="346"/>
      <c r="E107" s="347"/>
      <c r="F107" s="491"/>
      <c r="G107" s="492"/>
      <c r="H107" s="346"/>
      <c r="I107" s="347"/>
    </row>
    <row r="108" spans="1:9" ht="24.9" customHeight="1" x14ac:dyDescent="0.3">
      <c r="A108" s="343" t="s">
        <v>184</v>
      </c>
      <c r="B108" s="92" t="s">
        <v>85</v>
      </c>
      <c r="C108" s="92" t="s">
        <v>87</v>
      </c>
      <c r="D108" s="92" t="s">
        <v>85</v>
      </c>
      <c r="E108" s="92" t="s">
        <v>87</v>
      </c>
      <c r="F108" s="262" t="s">
        <v>85</v>
      </c>
      <c r="G108" s="262" t="s">
        <v>87</v>
      </c>
      <c r="H108" s="92" t="s">
        <v>85</v>
      </c>
      <c r="I108" s="92" t="s">
        <v>87</v>
      </c>
    </row>
    <row r="109" spans="1:9" ht="24.9" customHeight="1" x14ac:dyDescent="0.3">
      <c r="A109" s="344"/>
      <c r="B109" s="234">
        <v>8.3299999999999999E-2</v>
      </c>
      <c r="C109" s="43"/>
      <c r="D109" s="234">
        <v>8.3299999999999999E-2</v>
      </c>
      <c r="E109" s="43"/>
      <c r="F109" s="260">
        <v>0</v>
      </c>
      <c r="G109" s="260"/>
      <c r="H109" s="234">
        <v>8.3299999999999999E-2</v>
      </c>
      <c r="I109" s="43"/>
    </row>
    <row r="110" spans="1:9" ht="80.25" customHeight="1" x14ac:dyDescent="0.3">
      <c r="A110" s="41" t="s">
        <v>225</v>
      </c>
      <c r="B110" s="348"/>
      <c r="C110" s="348"/>
      <c r="D110" s="348"/>
      <c r="E110" s="348"/>
      <c r="F110" s="348"/>
      <c r="G110" s="348"/>
      <c r="H110" s="348"/>
      <c r="I110" s="348"/>
    </row>
    <row r="111" spans="1:9" ht="80.25" customHeight="1" x14ac:dyDescent="0.3">
      <c r="A111" s="41" t="s">
        <v>228</v>
      </c>
      <c r="B111" s="346"/>
      <c r="C111" s="347"/>
      <c r="D111" s="346"/>
      <c r="E111" s="347"/>
      <c r="F111" s="491"/>
      <c r="G111" s="492"/>
      <c r="H111" s="346"/>
      <c r="I111" s="347"/>
    </row>
    <row r="112" spans="1:9" ht="24.9" customHeight="1" x14ac:dyDescent="0.3">
      <c r="A112" s="343" t="s">
        <v>185</v>
      </c>
      <c r="B112" s="92" t="s">
        <v>85</v>
      </c>
      <c r="C112" s="92" t="s">
        <v>87</v>
      </c>
      <c r="D112" s="92" t="s">
        <v>85</v>
      </c>
      <c r="E112" s="92" t="s">
        <v>87</v>
      </c>
      <c r="F112" s="262" t="s">
        <v>85</v>
      </c>
      <c r="G112" s="262" t="s">
        <v>87</v>
      </c>
      <c r="H112" s="92" t="s">
        <v>85</v>
      </c>
      <c r="I112" s="92" t="s">
        <v>87</v>
      </c>
    </row>
    <row r="113" spans="1:9" ht="24.9" customHeight="1" x14ac:dyDescent="0.3">
      <c r="A113" s="344"/>
      <c r="B113" s="234">
        <v>8.3299999999999999E-2</v>
      </c>
      <c r="C113" s="43"/>
      <c r="D113" s="234">
        <v>8.3299999999999999E-2</v>
      </c>
      <c r="E113" s="43"/>
      <c r="F113" s="260">
        <v>0</v>
      </c>
      <c r="G113" s="260"/>
      <c r="H113" s="234">
        <v>8.3299999999999999E-2</v>
      </c>
      <c r="I113" s="43"/>
    </row>
    <row r="114" spans="1:9" ht="80.25" customHeight="1" x14ac:dyDescent="0.3">
      <c r="A114" s="41" t="s">
        <v>225</v>
      </c>
      <c r="B114" s="345"/>
      <c r="C114" s="345"/>
      <c r="D114" s="345"/>
      <c r="E114" s="345"/>
      <c r="F114" s="345"/>
      <c r="G114" s="345"/>
      <c r="H114" s="345"/>
      <c r="I114" s="345"/>
    </row>
    <row r="115" spans="1:9" ht="80.25" customHeight="1" x14ac:dyDescent="0.3">
      <c r="A115" s="41" t="s">
        <v>228</v>
      </c>
      <c r="B115" s="346"/>
      <c r="C115" s="347"/>
      <c r="D115" s="346"/>
      <c r="E115" s="347"/>
      <c r="F115" s="346"/>
      <c r="G115" s="347"/>
      <c r="H115" s="346"/>
      <c r="I115" s="347"/>
    </row>
    <row r="116" spans="1:9" ht="16.8" x14ac:dyDescent="0.3">
      <c r="A116" s="42" t="s">
        <v>231</v>
      </c>
      <c r="B116" s="46">
        <f t="shared" ref="B116:I116" si="1">(B69+B73+B77+B81+B85+B89+B93+B97+B101+B105+B109+B113)</f>
        <v>1.0000000000000002</v>
      </c>
      <c r="C116" s="319">
        <f t="shared" si="1"/>
        <v>8.3400000000000002E-2</v>
      </c>
      <c r="D116" s="46">
        <f t="shared" si="1"/>
        <v>1.0000000000000002</v>
      </c>
      <c r="E116" s="319">
        <f t="shared" si="1"/>
        <v>8.3400000000000002E-2</v>
      </c>
      <c r="F116" s="46">
        <f t="shared" si="1"/>
        <v>1</v>
      </c>
      <c r="G116" s="46">
        <f t="shared" si="1"/>
        <v>0</v>
      </c>
      <c r="H116" s="46">
        <f t="shared" si="1"/>
        <v>1.0000000000000002</v>
      </c>
      <c r="I116" s="46">
        <f t="shared" si="1"/>
        <v>8.3400000000000002E-2</v>
      </c>
    </row>
    <row r="121" spans="1:9" ht="37.5" customHeight="1" x14ac:dyDescent="0.3"/>
    <row r="122" spans="1:9" ht="19.5" customHeight="1" x14ac:dyDescent="0.3"/>
    <row r="123" spans="1:9" ht="19.5" customHeight="1" x14ac:dyDescent="0.3"/>
    <row r="124" spans="1:9" ht="34.5" customHeight="1" x14ac:dyDescent="0.3"/>
    <row r="125" spans="1:9" ht="15" customHeight="1" x14ac:dyDescent="0.3"/>
    <row r="126" spans="1:9" ht="15.75" customHeight="1" x14ac:dyDescent="0.3"/>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B71:C71" r:id="rId1" display="https://secretariadistritald-my.sharepoint.com/shared?id=%2Fsites%2FSeguimientoPlandeAccinProyectodeInversin8225%2FDocumentos%20compartidos%2F01%2E%20Enero%202026%2FActividad%2008%2FTarea%201%20%2D%20Realizar%20seguimiento%20a%20los%20planes%20institucionales&amp;listurl=https%3A%2F%2Fsecretariadistritald%2Esharepoint%2Ecom%2Fsites%2FSeguimientoPlandeAccinProyectodeInversin8225%2FDocumentos%20compartidos" xr:uid="{24E8AD70-F754-40EB-BE04-7023389B5FE6}"/>
    <hyperlink ref="H71:I71" r:id="rId2" display="https://secretariadistritald-my.sharepoint.com/shared?id=%2Fsites%2FSeguimientoPlandeAccinProyectodeInversin8225%2FDocumentos%20compartidos%2F01%2E%20Enero%202026%2FActividad%2008%2FTarea%204%20%2D%20Realizar%20seguimiento%20a%20los%20PI&amp;listurl=https%3A%2F%2Fsecretariadistritald%2Esharepoint%2Ecom%2Fsites%2FSeguimientoPlandeAccinProyectodeInversin8225%2FDocumentos%20compartidos" xr:uid="{3DD64FD2-0213-4DF5-94B2-9067D809276A}"/>
    <hyperlink ref="D71:E71" r:id="rId3" display="https://secretariadistritald-my.sharepoint.com/shared?id=%2Fsites%2FSeguimientoPlandeAccinProyectodeInversin8225%2FDocumentos%20compartidos%2F01%2E%20Enero%202026%2FActividad%2008%2FTarea%202%20%2D%20Seguimiento%20a%20las%20pol%C3%ADticas%20publicas&amp;listurl=https%3A%2F%2Fsecretariadistritald%2Esharepoint%2Ecom%2Fsites%2FSeguimientoPlandeAccinProyectodeInversin8225%2FDocumentos%20compartidos" xr:uid="{3BD1FEF3-BADD-47A0-BD54-6D310A2C0FD3}"/>
  </hyperlinks>
  <pageMargins left="0.25" right="0.25" top="0.75" bottom="0.75" header="0.3" footer="0.3"/>
  <pageSetup scale="10" orientation="landscape" r:id="rId4"/>
  <ignoredErrors>
    <ignoredError sqref="N24:N29" emptyCellReference="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D902198-54C1-41CA-8705-6999137BA8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13</vt:i4>
      </vt:variant>
    </vt:vector>
  </HeadingPairs>
  <TitlesOfParts>
    <vt:vector size="27" baseType="lpstr">
      <vt:lpstr>Instructivo</vt:lpstr>
      <vt:lpstr>ACTIVIDAD_1</vt:lpstr>
      <vt:lpstr>ACTIVIDAD_2</vt:lpstr>
      <vt:lpstr>ACTIVIDAD_3</vt:lpstr>
      <vt:lpstr>ACTIVIDAD_4</vt:lpstr>
      <vt:lpstr>ACTIVIDAD_5</vt:lpstr>
      <vt:lpstr>ACTIVIDAD_6</vt:lpstr>
      <vt:lpstr>ACTIVIDAD_7</vt:lpstr>
      <vt:lpstr>ACTIVIDAD_8</vt:lpstr>
      <vt:lpstr>META_PDD</vt:lpstr>
      <vt:lpstr>PRODUCTO_MGA</vt:lpstr>
      <vt:lpstr>TERRITORIALIZACIÓN</vt:lpstr>
      <vt:lpstr>PMR</vt:lpstr>
      <vt:lpstr>CONTROL DE CAMBIOS</vt:lpstr>
      <vt:lpstr>ACTIVIDAD_1!Área_de_impresión</vt:lpstr>
      <vt:lpstr>ACTIVIDAD_2!Área_de_impresión</vt:lpstr>
      <vt:lpstr>ACTIVIDAD_3!Área_de_impresión</vt:lpstr>
      <vt:lpstr>ACTIVIDAD_4!Área_de_impresión</vt:lpstr>
      <vt:lpstr>ACTIVIDAD_5!Área_de_impresión</vt:lpstr>
      <vt:lpstr>ACTIVIDAD_6!Área_de_impresión</vt:lpstr>
      <vt:lpstr>ACTIVIDAD_7!Área_de_impresión</vt:lpstr>
      <vt:lpstr>ACTIVIDAD_8!Área_de_impresión</vt:lpstr>
      <vt:lpstr>'CONTROL DE CAMBIOS'!Área_de_impresión</vt:lpstr>
      <vt:lpstr>Instructivo!Área_de_impresión</vt:lpstr>
      <vt:lpstr>META_PDD!Área_de_impresión</vt:lpstr>
      <vt:lpstr>PMR!Área_de_impresión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2026-02-24T15:12:49Z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